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ulin\AppData\Roaming\OpenText\OTEdit\EC_infohub\c61341242\"/>
    </mc:Choice>
  </mc:AlternateContent>
  <xr:revisionPtr revIDLastSave="0" documentId="13_ncr:1_{49D5E045-FAB3-4FA2-BC94-6E1756A98972}" xr6:coauthVersionLast="47" xr6:coauthVersionMax="47" xr10:uidLastSave="{00000000-0000-0000-0000-000000000000}"/>
  <bookViews>
    <workbookView xWindow="-120" yWindow="-120" windowWidth="29040" windowHeight="15720" xr2:uid="{459155E5-0E03-4DEB-8F2A-21D12921A366}"/>
  </bookViews>
  <sheets>
    <sheet name="Summary" sheetId="1" r:id="rId1"/>
    <sheet name="RAMM export" sheetId="4" r:id="rId2"/>
    <sheet name="Photo sample" sheetId="5" r:id="rId3"/>
    <sheet name="Optioneering (major sites)" sheetId="2" r:id="rId4"/>
    <sheet name="Rainfall evidence" sheetId="6"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3" i="6" l="1"/>
  <c r="AB71" i="6"/>
  <c r="AB45" i="6"/>
  <c r="AB41" i="6"/>
  <c r="F12" i="6"/>
  <c r="E12" i="6"/>
  <c r="G12" i="6" s="1"/>
  <c r="I172" i="4"/>
</calcChain>
</file>

<file path=xl/sharedStrings.xml><?xml version="1.0" encoding="utf-8"?>
<sst xmlns="http://schemas.openxmlformats.org/spreadsheetml/2006/main" count="1314" uniqueCount="307">
  <si>
    <t>EMERGENCY WORKS X CITY/DISTRICT COUNCIL {{name of event}} [[month year]]</t>
  </si>
  <si>
    <t xml:space="preserve">WC 141 </t>
  </si>
  <si>
    <t>Evidence</t>
  </si>
  <si>
    <t>Description:</t>
  </si>
  <si>
    <t>High intensity rainfall event, greater than 1 in 10 in specific areas resulted in emergency response to network flooding and road drop outs.</t>
  </si>
  <si>
    <t>HIRDS</t>
  </si>
  <si>
    <t xml:space="preserve">Duration: </t>
  </si>
  <si>
    <t>6th December to 16th December 2021.</t>
  </si>
  <si>
    <t>Peak rainfall 402mm over three days (11,12,13 Dec), the sustained rainfall is between a 10 and 30 year ARI</t>
  </si>
  <si>
    <t>Rainfall evidence uploaded in TIO</t>
  </si>
  <si>
    <t>Or attached in tab</t>
  </si>
  <si>
    <t>Major Damages (scope of request):</t>
  </si>
  <si>
    <t xml:space="preserve">Primary expenditure along Old McDonald Road a vital rural road and single access to Old McDonald Valley. Immediate emergency response was required to protect road users and services. Further road drop outs of smaller size occurred during the event on several vital rural connector roads including debris and fallen trees. </t>
  </si>
  <si>
    <t>Response Summary (higher cost recovery sites requiring geotech, engineering input)</t>
  </si>
  <si>
    <t>Item</t>
  </si>
  <si>
    <t>Comment</t>
  </si>
  <si>
    <t>Location</t>
  </si>
  <si>
    <t>Description</t>
  </si>
  <si>
    <t>Cost estimate/claim</t>
  </si>
  <si>
    <t>Attachments</t>
  </si>
  <si>
    <t>Funding comments</t>
  </si>
  <si>
    <t>Small slips and general flood response</t>
  </si>
  <si>
    <t>Network wide</t>
  </si>
  <si>
    <t>Slip and debris clearance, road closures/opening, TTM road surface flooding</t>
  </si>
  <si>
    <t>Completed</t>
  </si>
  <si>
    <t>$111,000 claimed</t>
  </si>
  <si>
    <t>Refer to RAMM Export tab &amp; photo tab</t>
  </si>
  <si>
    <t>New application (Items 1 , 2, 3) of $661,000</t>
  </si>
  <si>
    <t>Road drop outs/ large slips</t>
  </si>
  <si>
    <t>Bullick  Boulevard RP 2.6 &amp; 3.1km</t>
  </si>
  <si>
    <t xml:space="preserve">2x Road drop outs, awaiting quotes and design confirmation. TTM installed. </t>
  </si>
  <si>
    <t>Open</t>
  </si>
  <si>
    <t>$100,000 estimate</t>
  </si>
  <si>
    <t>Refer to photo tab</t>
  </si>
  <si>
    <t>Jay Way RP 5.1km</t>
  </si>
  <si>
    <t xml:space="preserve">1x Road drop out, awaiting quotes and design confirmation. TTM installed. </t>
  </si>
  <si>
    <t>$50,000 estimate</t>
  </si>
  <si>
    <t>Old McDonald Road RP 0.5km</t>
  </si>
  <si>
    <t xml:space="preserve">Road drop out, threatening to cut off the only access to Old McDonald Valley.  </t>
  </si>
  <si>
    <t>Under construction</t>
  </si>
  <si>
    <t>$350,000 estimate</t>
  </si>
  <si>
    <t>Initial reposne to make safe, TTM installed to keep one lane open for resident access.</t>
  </si>
  <si>
    <t>Investigated feasibility of a Rail Iron driven T&amp;G Timber wall. Not suitable due to slip depth, geology and urgency.</t>
  </si>
  <si>
    <t>see options</t>
  </si>
  <si>
    <t>Reinforced Soil System (Dura Mesh - Cirtex Civil) design and built by Mills Albert a locally available specialist contractor. WSP Peer Review and Engineering Support</t>
  </si>
  <si>
    <t>Overslip</t>
  </si>
  <si>
    <t>Ashman's Alley RP 10.2km</t>
  </si>
  <si>
    <t>A new large slip came down Ashman's Alley east and above the road.</t>
  </si>
  <si>
    <t>NZTA WC 141, KCDC GLCode 1792N</t>
  </si>
  <si>
    <t/>
  </si>
  <si>
    <t>Status</t>
  </si>
  <si>
    <t>Dispatch ID</t>
  </si>
  <si>
    <t>Units</t>
  </si>
  <si>
    <t>Quantity</t>
  </si>
  <si>
    <t>Rate</t>
  </si>
  <si>
    <t>Amount</t>
  </si>
  <si>
    <t>Contract ID</t>
  </si>
  <si>
    <t>C178 Road Maintenance 2018-23</t>
  </si>
  <si>
    <t>Accepted</t>
  </si>
  <si>
    <t>6.3.8</t>
  </si>
  <si>
    <t>DW -  Truck Mounted Broom  inclds Op</t>
  </si>
  <si>
    <t>hour</t>
  </si>
  <si>
    <t>8.2</t>
  </si>
  <si>
    <t>Med Slips 0.5m3-15m3 Ident Rmv Rprt incl veg &lt; 150mm trunk</t>
  </si>
  <si>
    <t>cubic metres</t>
  </si>
  <si>
    <t>5.1.1.1E</t>
  </si>
  <si>
    <t>SR Inspection Environmental ($0)</t>
  </si>
  <si>
    <t>each</t>
  </si>
  <si>
    <t>8.7</t>
  </si>
  <si>
    <t>Sweep &amp; Clean detritus &amp; fretted mat rd edge with Stop Go</t>
  </si>
  <si>
    <t>kilometre</t>
  </si>
  <si>
    <t>5.4.1A</t>
  </si>
  <si>
    <t>Drain Mtce incl clean critical sump tops before/afte</t>
  </si>
  <si>
    <t>month</t>
  </si>
  <si>
    <t>5.1.1.1G</t>
  </si>
  <si>
    <t>SR Inspection Emergency ($0)</t>
  </si>
  <si>
    <t>6.2.1</t>
  </si>
  <si>
    <t>DW -  3m3 Truck and Op  inclds after hrs callouts</t>
  </si>
  <si>
    <t>6.3.1</t>
  </si>
  <si>
    <t>DW -  Chainsaw</t>
  </si>
  <si>
    <t>8.1</t>
  </si>
  <si>
    <t>Sml Slips &lt;0.5m3 Ident Rmv Rprt incl veg &lt; 150mm trunk</t>
  </si>
  <si>
    <t>6.1.5</t>
  </si>
  <si>
    <t>DW -  Traf Cntrller (STMS or TC)</t>
  </si>
  <si>
    <t>6.2.14</t>
  </si>
  <si>
    <t>DW -  Attenuator and Op</t>
  </si>
  <si>
    <t>8.3</t>
  </si>
  <si>
    <t>Lrg Slips &gt; 15m3 Ident Rmv Rprt incl veg &lt; 150mm trunk</t>
  </si>
  <si>
    <t>6.2.5</t>
  </si>
  <si>
    <t>DW -  LG Loader (2 - 5m3) and Op</t>
  </si>
  <si>
    <t>6.2.2</t>
  </si>
  <si>
    <t>DW -  4.5m3 Truck and Op</t>
  </si>
  <si>
    <t>6.1.2</t>
  </si>
  <si>
    <t>DW -  Foreman</t>
  </si>
  <si>
    <t>6.1.3</t>
  </si>
  <si>
    <t>DW -  Labourer</t>
  </si>
  <si>
    <t>6.2.6</t>
  </si>
  <si>
    <t>DW -  SM Excav (up to 4.9 tonne) and Op</t>
  </si>
  <si>
    <t>6.2.16</t>
  </si>
  <si>
    <t>DW -  Transporter and Op</t>
  </si>
  <si>
    <t>6.3.9</t>
  </si>
  <si>
    <t>DW -  Temporary Traffic Lights (Pair)</t>
  </si>
  <si>
    <t>day</t>
  </si>
  <si>
    <t>6.2.3</t>
  </si>
  <si>
    <t>DW -  7.5m3 Truck and Op</t>
  </si>
  <si>
    <t>6.4.1</t>
  </si>
  <si>
    <t>Sup of materials</t>
  </si>
  <si>
    <t>Provisional Sum</t>
  </si>
  <si>
    <t>6.4.2</t>
  </si>
  <si>
    <t>On-cost of materials</t>
  </si>
  <si>
    <t>Percentage On Cost</t>
  </si>
  <si>
    <t>12.1.6</t>
  </si>
  <si>
    <t>Cul Cleaning (pipe inlet/olet) 300mm -1.2m dia /equiv area</t>
  </si>
  <si>
    <t>6.1.1</t>
  </si>
  <si>
    <t>DW -  Supervisor</t>
  </si>
  <si>
    <t>6.2.26</t>
  </si>
  <si>
    <t>DW -  Ute and Op</t>
  </si>
  <si>
    <t>8.6</t>
  </si>
  <si>
    <t>Lrg fallen tree and stump removal (trunk dia400mm - 1000mm)</t>
  </si>
  <si>
    <t>10.3</t>
  </si>
  <si>
    <t>Compacted AP65 Subbase</t>
  </si>
  <si>
    <t>13.5.2</t>
  </si>
  <si>
    <t>Mtce Metalling</t>
  </si>
  <si>
    <t>8.5</t>
  </si>
  <si>
    <t>Med fallen tree and stump removal (trunk dia150mm - 400mm)</t>
  </si>
  <si>
    <t>8.4</t>
  </si>
  <si>
    <t>Sml fallen tree and stump removal (trunk dia&lt;150mm)</t>
  </si>
  <si>
    <t>6.2.8</t>
  </si>
  <si>
    <t>DW -  LG Excav (12.0 to 20 tonne) and Op</t>
  </si>
  <si>
    <t>6.2.10</t>
  </si>
  <si>
    <t>DW -  Suction Sweeper and Op</t>
  </si>
  <si>
    <t xml:space="preserve">Photos </t>
  </si>
  <si>
    <t>1 Small slips and general flood response</t>
  </si>
  <si>
    <t>Pant Place</t>
  </si>
  <si>
    <t>Dispatch ID: 56569</t>
  </si>
  <si>
    <t xml:space="preserve">Lange's Road - 135m3 </t>
  </si>
  <si>
    <t>Busch Road</t>
  </si>
  <si>
    <t>Dispatch ID: 54168</t>
  </si>
  <si>
    <t>2 Road drop outs/ large slips</t>
  </si>
  <si>
    <t xml:space="preserve">Grant's Valley </t>
  </si>
  <si>
    <t>Jay Way</t>
  </si>
  <si>
    <t>Bullick  boulevard</t>
  </si>
  <si>
    <t>Dispatch ID: 56604</t>
  </si>
  <si>
    <t xml:space="preserve">Ashman's Alley </t>
  </si>
  <si>
    <t>Dispatch ID: 51176</t>
  </si>
  <si>
    <t>Design and build commentary</t>
  </si>
  <si>
    <t>Feasibility</t>
  </si>
  <si>
    <t>{{highlight preferred option}}</t>
  </si>
  <si>
    <t>Soil Earth Wall</t>
  </si>
  <si>
    <t>$250,000-$350,000</t>
  </si>
  <si>
    <t xml:space="preserve">Immediately </t>
  </si>
  <si>
    <t>Materials readily available through Cirtex Civil. Duramesh designed and built on NZTA projects including SH4 Hapokopoko</t>
  </si>
  <si>
    <t>Good</t>
  </si>
  <si>
    <t>Old McDonald Valley</t>
  </si>
  <si>
    <t xml:space="preserve">Gabion baskets </t>
  </si>
  <si>
    <t>$300,000-$400,000</t>
  </si>
  <si>
    <t xml:space="preserve">2-3 months </t>
  </si>
  <si>
    <t>Delay in construction due to supply in compliant rock. 8m height wall, gabion limitations in constructability and safety.</t>
  </si>
  <si>
    <t>Average</t>
  </si>
  <si>
    <t>Iron driven T&amp;G retaining</t>
  </si>
  <si>
    <t>approx 160m2 face, $150,000- $200,000</t>
  </si>
  <si>
    <t>3-6 months</t>
  </si>
  <si>
    <t>Contractor cannot provide design certification</t>
  </si>
  <si>
    <t>Poor</t>
  </si>
  <si>
    <t>leave as is</t>
  </si>
  <si>
    <t>-</t>
  </si>
  <si>
    <t xml:space="preserve">Single entry point to Old McDonald Valley with approx 100 houses. March 2022 ADT 938 Vehicles per day. Significant rural access for Community.
Road reduced to one lane with a permanent lane closure in place.
Risk of Old McDonald Valley services being cut off including Gas, Telecommunication. 
Risk of further road collapse. </t>
  </si>
  <si>
    <t>Not an option</t>
  </si>
  <si>
    <t>Apply the highest cumlative rainfall to the HIRDS table to calculate return period - refer highlighted cells below</t>
  </si>
  <si>
    <t>HIRDS V4 Depth-Duration-Frequency Results</t>
  </si>
  <si>
    <t>Data Set - Grid - Precip Total.HourTotal@CO383822 - Custom: 2022-09-30 - 2022-10-03 (UTC-00:12)</t>
  </si>
  <si>
    <t xml:space="preserve">Sitename: TE PUNA </t>
  </si>
  <si>
    <t>Timestamp (UTC+12:00)</t>
  </si>
  <si>
    <t>Value (mm)</t>
  </si>
  <si>
    <t>Grade Code Colour</t>
  </si>
  <si>
    <t>Grade Code</t>
  </si>
  <si>
    <t>Approval Level Colour</t>
  </si>
  <si>
    <t>Approval Level</t>
  </si>
  <si>
    <t>Interpolation Type</t>
  </si>
  <si>
    <t xml:space="preserve">Site ID: B76602 </t>
  </si>
  <si>
    <t>2022-10-03 00:00:00</t>
  </si>
  <si>
    <t>500 - QC500 (NEMS)</t>
  </si>
  <si>
    <t>1200 - Approved</t>
  </si>
  <si>
    <t>5 - Preceding Totals</t>
  </si>
  <si>
    <t xml:space="preserve">Coordinate system: NZGD1949 </t>
  </si>
  <si>
    <t>2022-10-02 23:00:00</t>
  </si>
  <si>
    <t xml:space="preserve">Longitude: 176.059 </t>
  </si>
  <si>
    <t>2022-10-02 22:00:00</t>
  </si>
  <si>
    <t xml:space="preserve">Latitude: -37.677 </t>
  </si>
  <si>
    <t>2022-10-02 21:00:00</t>
  </si>
  <si>
    <t>DDF Model</t>
  </si>
  <si>
    <t>Parameters:</t>
  </si>
  <si>
    <t xml:space="preserve"> c</t>
  </si>
  <si>
    <t>d</t>
  </si>
  <si>
    <t>e</t>
  </si>
  <si>
    <t>f</t>
  </si>
  <si>
    <t>g</t>
  </si>
  <si>
    <t>h</t>
  </si>
  <si>
    <t xml:space="preserve">i </t>
  </si>
  <si>
    <t>2022-10-02 20:00:00</t>
  </si>
  <si>
    <t>Values:</t>
  </si>
  <si>
    <t>2022-10-02 19:00:00</t>
  </si>
  <si>
    <t>Example:</t>
  </si>
  <si>
    <t>Duration (hrs)</t>
  </si>
  <si>
    <t>ARI (yrs)</t>
  </si>
  <si>
    <t>x</t>
  </si>
  <si>
    <t>y</t>
  </si>
  <si>
    <t xml:space="preserve">Rainfall Depth (mm) </t>
  </si>
  <si>
    <t>2022-10-02 18:00:00</t>
  </si>
  <si>
    <t>2022-10-02 17:00:00</t>
  </si>
  <si>
    <t>2022-10-02 16:00:00</t>
  </si>
  <si>
    <t>2022-10-02 15:00:00</t>
  </si>
  <si>
    <t>ARI</t>
  </si>
  <si>
    <t>AEP</t>
  </si>
  <si>
    <t>10m</t>
  </si>
  <si>
    <t>20m</t>
  </si>
  <si>
    <t>30m</t>
  </si>
  <si>
    <t>1h</t>
  </si>
  <si>
    <t>2h</t>
  </si>
  <si>
    <t>6h</t>
  </si>
  <si>
    <t>12h</t>
  </si>
  <si>
    <t>24h</t>
  </si>
  <si>
    <t>48h</t>
  </si>
  <si>
    <t>72h</t>
  </si>
  <si>
    <t>96h</t>
  </si>
  <si>
    <t>120h</t>
  </si>
  <si>
    <t>2022-10-02 14:00:00</t>
  </si>
  <si>
    <t>2022-10-02 13:00:00</t>
  </si>
  <si>
    <t>2022-10-02 12:00:00</t>
  </si>
  <si>
    <t>2022-10-02 11:00:00</t>
  </si>
  <si>
    <t>2022-10-02 10:00:00</t>
  </si>
  <si>
    <t>2022-10-02 09:00:00</t>
  </si>
  <si>
    <t>2022-10-02 08:00:00</t>
  </si>
  <si>
    <t>2022-10-02 07:00:00</t>
  </si>
  <si>
    <t>2022-10-02 06:00:00</t>
  </si>
  <si>
    <t>2022-10-02 05:00:00</t>
  </si>
  <si>
    <t>2022-10-02 04:00:00</t>
  </si>
  <si>
    <t>2022-10-02 03:00:00</t>
  </si>
  <si>
    <t>2022-10-02 02:00:00</t>
  </si>
  <si>
    <t>2022-10-02 01:00:00</t>
  </si>
  <si>
    <t>2022-10-02 00:00:00</t>
  </si>
  <si>
    <t>2022-10-01 23:00:00</t>
  </si>
  <si>
    <t>2022-10-01 22:00:00</t>
  </si>
  <si>
    <t>2022-10-01 21:00:00</t>
  </si>
  <si>
    <t>2022-10-01 20:00:00</t>
  </si>
  <si>
    <t>2022-10-01 19:00:00</t>
  </si>
  <si>
    <t>2022-10-01 18:00:00</t>
  </si>
  <si>
    <t>2022-10-01 17:00:00</t>
  </si>
  <si>
    <t>2022-10-01 16:00:00</t>
  </si>
  <si>
    <t>2022-10-01 15:00:00</t>
  </si>
  <si>
    <t>2022-10-01 14:00:00</t>
  </si>
  <si>
    <t>2022-10-01 13:00:00</t>
  </si>
  <si>
    <t>2022-10-01 12:00:00</t>
  </si>
  <si>
    <t>12 hour total =</t>
  </si>
  <si>
    <t>2022-10-01 11:00:00</t>
  </si>
  <si>
    <t>2022-10-01 10:00:00</t>
  </si>
  <si>
    <t>2022-10-01 09:00:00</t>
  </si>
  <si>
    <t>2022-10-01 08:00:00</t>
  </si>
  <si>
    <t>24 hour total =</t>
  </si>
  <si>
    <t>2022-10-01 07:00:00</t>
  </si>
  <si>
    <t>2022-10-01 06:00:00</t>
  </si>
  <si>
    <t>2022-10-01 05:00:00</t>
  </si>
  <si>
    <t>2022-10-01 04:00:00</t>
  </si>
  <si>
    <t>2022-10-01 03:00:00</t>
  </si>
  <si>
    <t>2022-10-01 02:00:00</t>
  </si>
  <si>
    <t>2022-10-01 01:00:00</t>
  </si>
  <si>
    <t>2022-10-01 00:00:00</t>
  </si>
  <si>
    <t>2022-09-30 23:00:00</t>
  </si>
  <si>
    <t>2022-09-30 22:00:00</t>
  </si>
  <si>
    <t>2022-09-30 21:00:00</t>
  </si>
  <si>
    <t>2022-09-30 20:00:00</t>
  </si>
  <si>
    <t>2022-09-30 19:00:00</t>
  </si>
  <si>
    <t>2022-09-30 18:00:00</t>
  </si>
  <si>
    <t>2022-09-30 17:00:00</t>
  </si>
  <si>
    <t>2022-09-30 16:00:00</t>
  </si>
  <si>
    <t>2022-09-30 15:00:00</t>
  </si>
  <si>
    <t>2022-09-30 14:00:00</t>
  </si>
  <si>
    <t>2022-09-30 13:00:00</t>
  </si>
  <si>
    <t>2022-09-30 12:00:00</t>
  </si>
  <si>
    <t>2022-09-30 11:00:00</t>
  </si>
  <si>
    <t>2022-09-30 10:00:00</t>
  </si>
  <si>
    <t>2022-09-30 09:00:00</t>
  </si>
  <si>
    <t>2022-09-30 08:00:00</t>
  </si>
  <si>
    <t>2022-09-30 07:00:00</t>
  </si>
  <si>
    <t>2022-09-30 06:00:00</t>
  </si>
  <si>
    <t>2022-09-30 05:00:00</t>
  </si>
  <si>
    <t>2022-09-30 04:00:00</t>
  </si>
  <si>
    <t>48 hour total =</t>
  </si>
  <si>
    <t>2022-09-30 03:00:00</t>
  </si>
  <si>
    <t>2022-09-30 02:00:00</t>
  </si>
  <si>
    <t>2022-09-30 01:00:00</t>
  </si>
  <si>
    <t>2022-09-30 00:00:00</t>
  </si>
  <si>
    <t>NZTA funding category:</t>
  </si>
  <si>
    <t>Contract name</t>
  </si>
  <si>
    <t>Item description</t>
  </si>
  <si>
    <t>Claim number</t>
  </si>
  <si>
    <t>Claim created</t>
  </si>
  <si>
    <t>Job status</t>
  </si>
  <si>
    <t>Rainfall amount:</t>
  </si>
  <si>
    <t>Rainfall evidence (cut and paste from HIRDS) make sure to highlight event ARI &gt;10 years</t>
  </si>
  <si>
    <t xml:space="preserve">Rainfall depths (mm) :: Historical eata </t>
  </si>
  <si>
    <t xml:space="preserve">Depth standard error (mm) :: Historical data </t>
  </si>
  <si>
    <t xml:space="preserve">Download rainfall data from  https://envdata.boprc.govt.nz/Data/DataSet/Chart/Location/FO620177/DataSet/Precip%20Total/HourTotal/Interval/Custom/2023/01/27/2023/01/29  </t>
  </si>
  <si>
    <t xml:space="preserve">RAMM Dispatch export - December 2021 claim </t>
  </si>
  <si>
    <t xml:space="preserve">Contractor availability </t>
  </si>
  <si>
    <t>Cost estimate</t>
  </si>
  <si>
    <t>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</si>
</sst>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0.00;[Red]\-\$#,##0.00"/>
    <numFmt numFmtId="165" formatCode="dd/mm/yyyy"/>
  </numFmts>
  <fonts count="11" x14ac:knownFonts="1">
    <font>
      <sz val="11"/>
      <color theme="1"/>
      <name val="Calibri"/>
      <family val="2"/>
      <scheme val="minor"/>
    </font>
    <font>
      <u/>
      <sz val="11"/>
      <color theme="10"/>
      <name val="Calibri"/>
      <family val="2"/>
      <scheme val="minor"/>
    </font>
    <font>
      <sz val="10"/>
      <color theme="1"/>
      <name val="Lucida Sans"/>
      <family val="2"/>
    </font>
    <font>
      <sz val="16"/>
      <color theme="1"/>
      <name val="Arial"/>
      <family val="2"/>
    </font>
    <font>
      <sz val="11"/>
      <color theme="1"/>
      <name val="Arial"/>
      <family val="2"/>
    </font>
    <font>
      <b/>
      <sz val="11"/>
      <name val="Arial"/>
      <family val="2"/>
    </font>
    <font>
      <sz val="11"/>
      <color rgb="FFFFFFFF"/>
      <name val="Arial"/>
      <family val="2"/>
    </font>
    <font>
      <b/>
      <sz val="11"/>
      <color theme="1"/>
      <name val="Arial"/>
      <family val="2"/>
    </font>
    <font>
      <sz val="11"/>
      <name val="Arial"/>
      <family val="2"/>
    </font>
    <font>
      <sz val="11"/>
      <color theme="0" tint="-4.9989318521683403E-2"/>
      <name val="Arial"/>
      <family val="2"/>
    </font>
    <font>
      <u/>
      <sz val="11"/>
      <color theme="10"/>
      <name val="Arial"/>
      <family val="2"/>
    </font>
  </fonts>
  <fills count="9">
    <fill>
      <patternFill patternType="none"/>
    </fill>
    <fill>
      <patternFill patternType="gray125"/>
    </fill>
    <fill>
      <patternFill patternType="solid">
        <fgColor rgb="FF808080"/>
      </patternFill>
    </fill>
    <fill>
      <patternFill patternType="solid">
        <fgColor rgb="FF6CC24A"/>
        <bgColor indexed="64"/>
      </patternFill>
    </fill>
    <fill>
      <patternFill patternType="solid">
        <fgColor rgb="FFD7EECE"/>
        <bgColor indexed="64"/>
      </patternFill>
    </fill>
    <fill>
      <patternFill patternType="solid">
        <fgColor rgb="FF2575AE"/>
        <bgColor indexed="64"/>
      </patternFill>
    </fill>
    <fill>
      <patternFill patternType="solid">
        <fgColor rgb="FFCDE4F4"/>
        <bgColor indexed="64"/>
      </patternFill>
    </fill>
    <fill>
      <patternFill patternType="solid">
        <fgColor rgb="FF3EB1C8"/>
        <bgColor indexed="64"/>
      </patternFill>
    </fill>
    <fill>
      <patternFill patternType="solid">
        <fgColor rgb="FFF2CD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2" fillId="0" borderId="0"/>
  </cellStyleXfs>
  <cellXfs count="37">
    <xf numFmtId="0" fontId="0" fillId="0" borderId="0" xfId="0"/>
    <xf numFmtId="0" fontId="3" fillId="0" borderId="0" xfId="0" applyFont="1"/>
    <xf numFmtId="0" fontId="4" fillId="0" borderId="0" xfId="0" applyFont="1"/>
    <xf numFmtId="0" fontId="5" fillId="0" borderId="0" xfId="0" applyFont="1" applyAlignment="1">
      <alignment horizontal="center"/>
    </xf>
    <xf numFmtId="0" fontId="6" fillId="2" borderId="0" xfId="0" applyFont="1" applyFill="1"/>
    <xf numFmtId="0" fontId="4" fillId="7" borderId="0" xfId="0" applyFont="1" applyFill="1"/>
    <xf numFmtId="0" fontId="4" fillId="3" borderId="0" xfId="0" applyFont="1" applyFill="1"/>
    <xf numFmtId="0" fontId="4" fillId="8" borderId="0" xfId="0" applyFont="1" applyFill="1"/>
    <xf numFmtId="0" fontId="4" fillId="5" borderId="0" xfId="0" applyFont="1" applyFill="1"/>
    <xf numFmtId="0" fontId="4" fillId="5" borderId="0" xfId="0" applyFont="1" applyFill="1" applyAlignment="1">
      <alignment wrapText="1"/>
    </xf>
    <xf numFmtId="0" fontId="4" fillId="3" borderId="0" xfId="0" applyFont="1" applyFill="1" applyAlignment="1">
      <alignment wrapText="1"/>
    </xf>
    <xf numFmtId="0" fontId="7" fillId="0" borderId="0" xfId="0" applyFont="1"/>
    <xf numFmtId="0" fontId="4" fillId="0" borderId="0" xfId="0" applyFont="1" applyAlignment="1">
      <alignment wrapText="1"/>
    </xf>
    <xf numFmtId="0" fontId="4" fillId="6" borderId="0" xfId="0" applyFont="1" applyFill="1"/>
    <xf numFmtId="0" fontId="4" fillId="6" borderId="0" xfId="0" applyFont="1" applyFill="1" applyAlignment="1">
      <alignment wrapText="1"/>
    </xf>
    <xf numFmtId="0" fontId="7" fillId="0" borderId="1" xfId="0" applyFont="1" applyBorder="1"/>
    <xf numFmtId="0" fontId="8" fillId="0" borderId="0" xfId="0" applyFont="1"/>
    <xf numFmtId="164" fontId="4" fillId="0" borderId="0" xfId="0" applyNumberFormat="1" applyFont="1"/>
    <xf numFmtId="165" fontId="4" fillId="0" borderId="0" xfId="0" applyNumberFormat="1" applyFont="1" applyAlignment="1">
      <alignment horizontal="right"/>
    </xf>
    <xf numFmtId="0" fontId="9" fillId="5" borderId="0" xfId="0" applyFont="1" applyFill="1"/>
    <xf numFmtId="164" fontId="9" fillId="5" borderId="0" xfId="0" applyNumberFormat="1" applyFont="1" applyFill="1"/>
    <xf numFmtId="165" fontId="9" fillId="5" borderId="0" xfId="0" applyNumberFormat="1" applyFont="1" applyFill="1" applyAlignment="1">
      <alignment horizontal="right"/>
    </xf>
    <xf numFmtId="0" fontId="9" fillId="0" borderId="0" xfId="0" applyFont="1"/>
    <xf numFmtId="0" fontId="4" fillId="4" borderId="0" xfId="0" applyFont="1" applyFill="1" applyAlignment="1">
      <alignment horizontal="left"/>
    </xf>
    <xf numFmtId="0" fontId="10" fillId="0" borderId="0" xfId="1" applyFont="1"/>
    <xf numFmtId="0" fontId="4" fillId="3" borderId="0" xfId="0" applyFont="1" applyFill="1" applyAlignment="1">
      <alignment horizontal="center" wrapText="1"/>
    </xf>
    <xf numFmtId="0" fontId="4" fillId="4" borderId="0" xfId="0" applyFont="1" applyFill="1" applyAlignment="1">
      <alignment horizontal="left" wrapText="1"/>
    </xf>
    <xf numFmtId="0" fontId="7" fillId="0" borderId="1" xfId="0" applyFont="1" applyBorder="1" applyAlignment="1">
      <alignment horizontal="center"/>
    </xf>
    <xf numFmtId="0" fontId="4" fillId="0" borderId="1" xfId="0" applyFont="1" applyBorder="1" applyAlignment="1">
      <alignment horizontal="left"/>
    </xf>
    <xf numFmtId="0" fontId="4" fillId="0" borderId="1" xfId="0" applyFont="1" applyBorder="1"/>
    <xf numFmtId="0" fontId="4" fillId="0" borderId="1" xfId="0" applyFont="1" applyBorder="1" applyAlignment="1">
      <alignment wrapText="1"/>
    </xf>
    <xf numFmtId="0" fontId="4" fillId="0" borderId="3" xfId="0" applyFont="1" applyBorder="1" applyAlignment="1">
      <alignment horizontal="center" vertical="center" wrapText="1"/>
    </xf>
    <xf numFmtId="0" fontId="7" fillId="0" borderId="0" xfId="0" applyFont="1" applyAlignment="1">
      <alignment wrapText="1"/>
    </xf>
    <xf numFmtId="6" fontId="4" fillId="0" borderId="1" xfId="0" applyNumberFormat="1" applyFont="1" applyBorder="1"/>
    <xf numFmtId="0" fontId="4" fillId="0" borderId="2" xfId="0" applyFont="1" applyBorder="1" applyAlignment="1">
      <alignment horizontal="center" vertical="center" wrapText="1"/>
    </xf>
    <xf numFmtId="0" fontId="7" fillId="0" borderId="1" xfId="0" applyFont="1" applyBorder="1" applyAlignment="1">
      <alignment wrapText="1"/>
    </xf>
    <xf numFmtId="0" fontId="4" fillId="0" borderId="4" xfId="0" applyFont="1" applyBorder="1" applyAlignment="1">
      <alignment horizontal="center" vertical="center" wrapText="1"/>
    </xf>
  </cellXfs>
  <cellStyles count="3">
    <cellStyle name="Hyperlink" xfId="1" builtinId="8"/>
    <cellStyle name="Normal" xfId="0" builtinId="0"/>
    <cellStyle name="Normal 2" xfId="2" xr:uid="{ECFD67DB-E38F-4FB4-A193-44C942F02E02}"/>
  </cellStyles>
  <dxfs count="34">
    <dxf>
      <font>
        <strike val="0"/>
        <outline val="0"/>
        <shadow val="0"/>
        <u val="none"/>
        <vertAlign val="baseline"/>
        <sz val="11"/>
        <name val="Arial"/>
        <family val="2"/>
        <scheme val="none"/>
      </font>
    </dxf>
    <dxf>
      <font>
        <strike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fill>
        <patternFill patternType="solid">
          <fgColor indexed="64"/>
          <bgColor rgb="FF2575AE"/>
        </patternFill>
      </fill>
    </dxf>
    <dxf>
      <font>
        <b val="0"/>
        <i val="0"/>
        <strike val="0"/>
        <condense val="0"/>
        <extend val="0"/>
        <outline val="0"/>
        <shadow val="0"/>
        <u val="none"/>
        <vertAlign val="baseline"/>
        <sz val="11"/>
        <color theme="0" tint="-4.9989318521683403E-2"/>
        <name val="Arial"/>
        <family val="2"/>
        <scheme val="none"/>
      </font>
      <numFmt numFmtId="165" formatCode="dd/mm/yyyy"/>
      <fill>
        <patternFill patternType="solid">
          <fgColor indexed="64"/>
          <bgColor rgb="FF2575AE"/>
        </patternFill>
      </fill>
      <alignment horizontal="right" vertical="bottom" textRotation="0" wrapText="0" indent="0" justifyLastLine="0" shrinkToFit="0" readingOrder="0"/>
    </dxf>
    <dxf>
      <font>
        <strike val="0"/>
        <outline val="0"/>
        <shadow val="0"/>
        <u val="none"/>
        <vertAlign val="baseline"/>
        <sz val="11"/>
        <name val="Arial"/>
        <family val="2"/>
        <scheme val="none"/>
      </font>
      <numFmt numFmtId="165" formatCode="dd/mm/yyyy"/>
      <alignment horizontal="right" vertical="bottom" textRotation="0" wrapText="0" indent="0" justifyLastLine="0" shrinkToFit="0" readingOrder="0"/>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numFmt numFmtId="164" formatCode="\$#,##0.00;[Red]\-\$#,##0.00"/>
      <fill>
        <patternFill patternType="solid">
          <fgColor indexed="64"/>
          <bgColor rgb="FF2575AE"/>
        </patternFill>
      </fill>
    </dxf>
    <dxf>
      <font>
        <strike val="0"/>
        <outline val="0"/>
        <shadow val="0"/>
        <u val="none"/>
        <vertAlign val="baseline"/>
        <sz val="11"/>
        <name val="Arial"/>
        <family val="2"/>
        <scheme val="none"/>
      </font>
      <numFmt numFmtId="164" formatCode="\$#,##0.00;[Red]\-\$#,##0.00"/>
    </dxf>
    <dxf>
      <font>
        <b val="0"/>
        <i val="0"/>
        <strike val="0"/>
        <condense val="0"/>
        <extend val="0"/>
        <outline val="0"/>
        <shadow val="0"/>
        <u val="none"/>
        <vertAlign val="baseline"/>
        <sz val="11"/>
        <color theme="0" tint="-4.9989318521683403E-2"/>
        <name val="Arial"/>
        <family val="2"/>
        <scheme val="none"/>
      </font>
      <numFmt numFmtId="164" formatCode="\$#,##0.00;[Red]\-\$#,##0.00"/>
      <fill>
        <patternFill patternType="solid">
          <fgColor indexed="64"/>
          <bgColor rgb="FF2575AE"/>
        </patternFill>
      </fill>
    </dxf>
    <dxf>
      <font>
        <strike val="0"/>
        <outline val="0"/>
        <shadow val="0"/>
        <u val="none"/>
        <vertAlign val="baseline"/>
        <sz val="11"/>
        <name val="Arial"/>
        <family val="2"/>
        <scheme val="none"/>
      </font>
      <numFmt numFmtId="164" formatCode="\$#,##0.00;[Red]\-\$#,##0.00"/>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b val="0"/>
        <i val="0"/>
        <strike val="0"/>
        <condense val="0"/>
        <extend val="0"/>
        <outline val="0"/>
        <shadow val="0"/>
        <u val="none"/>
        <vertAlign val="baseline"/>
        <sz val="11"/>
        <color theme="0" tint="-4.9989318521683403E-2"/>
        <name val="Arial"/>
        <family val="2"/>
        <scheme val="none"/>
      </font>
      <fill>
        <patternFill patternType="solid">
          <fgColor indexed="64"/>
          <bgColor rgb="FF2575AE"/>
        </patternFill>
      </fill>
    </dxf>
    <dxf>
      <font>
        <strike val="0"/>
        <outline val="0"/>
        <shadow val="0"/>
        <u val="none"/>
        <vertAlign val="baseline"/>
        <sz val="1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fill>
        <patternFill patternType="solid">
          <fgColor indexed="64"/>
          <bgColor rgb="FF2575AE"/>
        </patternFill>
      </fill>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s>
  <tableStyles count="0" defaultTableStyle="TableStyleMedium2" defaultPivotStyle="PivotStyleLight16"/>
  <colors>
    <mruColors>
      <color rgb="FFF2CD00"/>
      <color rgb="FF6CC24A"/>
      <color rgb="FF3EB1C8"/>
      <color rgb="FFCDE4F4"/>
      <color rgb="FF2575AE"/>
      <color rgb="FFD7E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4</xdr:row>
      <xdr:rowOff>38100</xdr:rowOff>
    </xdr:from>
    <xdr:to>
      <xdr:col>5</xdr:col>
      <xdr:colOff>211697</xdr:colOff>
      <xdr:row>14</xdr:row>
      <xdr:rowOff>95250</xdr:rowOff>
    </xdr:to>
    <xdr:pic>
      <xdr:nvPicPr>
        <xdr:cNvPr id="2" name="Picture 1">
          <a:extLst>
            <a:ext uri="{FF2B5EF4-FFF2-40B4-BE49-F238E27FC236}">
              <a16:creationId xmlns:a16="http://schemas.microsoft.com/office/drawing/2014/main" id="{B41B2F3B-32A6-4FF3-8955-CC21B848F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774700"/>
          <a:ext cx="3208897" cy="180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584200</xdr:colOff>
      <xdr:row>4</xdr:row>
      <xdr:rowOff>25400</xdr:rowOff>
    </xdr:from>
    <xdr:to>
      <xdr:col>11</xdr:col>
      <xdr:colOff>68834</xdr:colOff>
      <xdr:row>14</xdr:row>
      <xdr:rowOff>38100</xdr:rowOff>
    </xdr:to>
    <xdr:pic>
      <xdr:nvPicPr>
        <xdr:cNvPr id="5" name="Picture 4">
          <a:extLst>
            <a:ext uri="{FF2B5EF4-FFF2-40B4-BE49-F238E27FC236}">
              <a16:creationId xmlns:a16="http://schemas.microsoft.com/office/drawing/2014/main" id="{EC653036-E1A7-4A1F-892F-C633680C4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2200" y="762000"/>
          <a:ext cx="3142234" cy="176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44450</xdr:rowOff>
    </xdr:from>
    <xdr:to>
      <xdr:col>5</xdr:col>
      <xdr:colOff>590095</xdr:colOff>
      <xdr:row>45</xdr:row>
      <xdr:rowOff>189892</xdr:rowOff>
    </xdr:to>
    <xdr:pic>
      <xdr:nvPicPr>
        <xdr:cNvPr id="6" name="Picture 5">
          <a:extLst>
            <a:ext uri="{FF2B5EF4-FFF2-40B4-BE49-F238E27FC236}">
              <a16:creationId xmlns:a16="http://schemas.microsoft.com/office/drawing/2014/main" id="{50E9C22C-B33A-4042-8AD0-32F8E2E46C09}"/>
            </a:ext>
          </a:extLst>
        </xdr:cNvPr>
        <xdr:cNvPicPr>
          <a:picLocks noChangeAspect="1"/>
        </xdr:cNvPicPr>
      </xdr:nvPicPr>
      <xdr:blipFill>
        <a:blip xmlns:r="http://schemas.openxmlformats.org/officeDocument/2006/relationships" r:embed="rId3"/>
        <a:stretch>
          <a:fillRect/>
        </a:stretch>
      </xdr:blipFill>
      <xdr:spPr>
        <a:xfrm>
          <a:off x="0" y="3359150"/>
          <a:ext cx="3638095" cy="4866667"/>
        </a:xfrm>
        <a:prstGeom prst="rect">
          <a:avLst/>
        </a:prstGeom>
      </xdr:spPr>
    </xdr:pic>
    <xdr:clientData/>
  </xdr:twoCellAnchor>
  <xdr:twoCellAnchor editAs="oneCell">
    <xdr:from>
      <xdr:col>7</xdr:col>
      <xdr:colOff>13050</xdr:colOff>
      <xdr:row>17</xdr:row>
      <xdr:rowOff>171450</xdr:rowOff>
    </xdr:from>
    <xdr:to>
      <xdr:col>17</xdr:col>
      <xdr:colOff>379089</xdr:colOff>
      <xdr:row>45</xdr:row>
      <xdr:rowOff>41275</xdr:rowOff>
    </xdr:to>
    <xdr:pic>
      <xdr:nvPicPr>
        <xdr:cNvPr id="7" name="Picture 6">
          <a:extLst>
            <a:ext uri="{FF2B5EF4-FFF2-40B4-BE49-F238E27FC236}">
              <a16:creationId xmlns:a16="http://schemas.microsoft.com/office/drawing/2014/main" id="{635C3564-38AF-4F48-A250-5876FFD4B7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0250" y="3302000"/>
          <a:ext cx="6462039"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603251</xdr:colOff>
      <xdr:row>3</xdr:row>
      <xdr:rowOff>165100</xdr:rowOff>
    </xdr:from>
    <xdr:to>
      <xdr:col>14</xdr:col>
      <xdr:colOff>406400</xdr:colOff>
      <xdr:row>16</xdr:row>
      <xdr:rowOff>22900</xdr:rowOff>
    </xdr:to>
    <xdr:pic>
      <xdr:nvPicPr>
        <xdr:cNvPr id="8" name="Picture 7">
          <a:extLst>
            <a:ext uri="{FF2B5EF4-FFF2-40B4-BE49-F238E27FC236}">
              <a16:creationId xmlns:a16="http://schemas.microsoft.com/office/drawing/2014/main" id="{F9D97D71-7C65-4B32-97C2-4C7E7C52D3AC}"/>
            </a:ext>
          </a:extLst>
        </xdr:cNvPr>
        <xdr:cNvPicPr>
          <a:picLocks noChangeAspect="1"/>
        </xdr:cNvPicPr>
      </xdr:nvPicPr>
      <xdr:blipFill>
        <a:blip xmlns:r="http://schemas.openxmlformats.org/officeDocument/2006/relationships" r:embed="rId5"/>
        <a:stretch>
          <a:fillRect/>
        </a:stretch>
      </xdr:blipFill>
      <xdr:spPr>
        <a:xfrm>
          <a:off x="7308851" y="717550"/>
          <a:ext cx="1631949" cy="2153325"/>
        </a:xfrm>
        <a:prstGeom prst="rect">
          <a:avLst/>
        </a:prstGeom>
      </xdr:spPr>
    </xdr:pic>
    <xdr:clientData/>
  </xdr:twoCellAnchor>
  <xdr:twoCellAnchor editAs="oneCell">
    <xdr:from>
      <xdr:col>0</xdr:col>
      <xdr:colOff>1</xdr:colOff>
      <xdr:row>46</xdr:row>
      <xdr:rowOff>1</xdr:rowOff>
    </xdr:from>
    <xdr:to>
      <xdr:col>8</xdr:col>
      <xdr:colOff>406501</xdr:colOff>
      <xdr:row>76</xdr:row>
      <xdr:rowOff>101600</xdr:rowOff>
    </xdr:to>
    <xdr:pic>
      <xdr:nvPicPr>
        <xdr:cNvPr id="9" name="Picture 8">
          <a:extLst>
            <a:ext uri="{FF2B5EF4-FFF2-40B4-BE49-F238E27FC236}">
              <a16:creationId xmlns:a16="http://schemas.microsoft.com/office/drawing/2014/main" id="{E023B1D1-457C-47E6-941F-A6924E51B7FD}"/>
            </a:ext>
          </a:extLst>
        </xdr:cNvPr>
        <xdr:cNvPicPr>
          <a:picLocks noChangeAspect="1"/>
        </xdr:cNvPicPr>
      </xdr:nvPicPr>
      <xdr:blipFill>
        <a:blip xmlns:r="http://schemas.openxmlformats.org/officeDocument/2006/relationships" r:embed="rId6"/>
        <a:stretch>
          <a:fillRect/>
        </a:stretch>
      </xdr:blipFill>
      <xdr:spPr>
        <a:xfrm>
          <a:off x="1" y="8470901"/>
          <a:ext cx="5283300" cy="5346699"/>
        </a:xfrm>
        <a:prstGeom prst="rect">
          <a:avLst/>
        </a:prstGeom>
      </xdr:spPr>
    </xdr:pic>
    <xdr:clientData/>
  </xdr:twoCellAnchor>
  <xdr:twoCellAnchor editAs="oneCell">
    <xdr:from>
      <xdr:col>0</xdr:col>
      <xdr:colOff>0</xdr:colOff>
      <xdr:row>78</xdr:row>
      <xdr:rowOff>12700</xdr:rowOff>
    </xdr:from>
    <xdr:to>
      <xdr:col>9</xdr:col>
      <xdr:colOff>325755</xdr:colOff>
      <xdr:row>114</xdr:row>
      <xdr:rowOff>177800</xdr:rowOff>
    </xdr:to>
    <xdr:pic>
      <xdr:nvPicPr>
        <xdr:cNvPr id="10" name="Picture 9">
          <a:extLst>
            <a:ext uri="{FF2B5EF4-FFF2-40B4-BE49-F238E27FC236}">
              <a16:creationId xmlns:a16="http://schemas.microsoft.com/office/drawing/2014/main" id="{933C4F46-B83F-40E5-8E81-5991A2C631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4376400"/>
          <a:ext cx="5812155" cy="645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5138875-258A-4D70-B639-B702A48D3CC1}" name="Table13" displayName="Table13" ref="A4:L172" totalsRowCount="1" headerRowDxfId="2" dataDxfId="0" totalsRowDxfId="1">
  <autoFilter ref="A4:L171" xr:uid="{E5138875-258A-4D70-B639-B702A48D3CC1}"/>
  <tableColumns count="12">
    <tableColumn id="1" xr3:uid="{D751639C-D5F8-46C7-AA29-A94212D9897C}" name="Contract name" dataDxfId="26" totalsRowDxfId="25"/>
    <tableColumn id="2" xr3:uid="{579F6C5F-4295-4E00-9A09-F94BB6E18320}" name="Status" dataDxfId="24" totalsRowDxfId="23"/>
    <tableColumn id="3" xr3:uid="{67A5D93F-98F7-421A-B706-4519BADDC499}" name="Dispatch ID" dataDxfId="22" totalsRowDxfId="21"/>
    <tableColumn id="4" xr3:uid="{D8A134A8-F15B-42CD-81D1-DC6CFCC88F41}" name="Item" dataDxfId="20" totalsRowDxfId="19"/>
    <tableColumn id="5" xr3:uid="{17A36C79-C98F-4123-BFBA-3037E6439B1A}" name="Item description" dataDxfId="18" totalsRowDxfId="17"/>
    <tableColumn id="6" xr3:uid="{A3B4F8B4-5F42-4384-8716-45BFF809B97A}" name="Units" dataDxfId="16" totalsRowDxfId="15"/>
    <tableColumn id="7" xr3:uid="{3CE4FFDE-A306-426A-B9FD-4348C6C661D7}" name="Quantity" dataDxfId="14" totalsRowDxfId="13"/>
    <tableColumn id="8" xr3:uid="{98B76C37-77E4-4DF8-9690-787D9CCE1E9A}" name="Rate" dataDxfId="12" totalsRowDxfId="11"/>
    <tableColumn id="9" xr3:uid="{C7185B04-64E9-47BA-A5B9-F99D5CEDB438}" name="Amount" totalsRowFunction="custom" dataDxfId="10" totalsRowDxfId="9">
      <totalsRowFormula>SUM(I5:I171)</totalsRowFormula>
    </tableColumn>
    <tableColumn id="10" xr3:uid="{A03267F2-2F8D-46A7-B016-CA57ABA07EBD}" name="Contract ID" dataDxfId="8" totalsRowDxfId="7"/>
    <tableColumn id="11" xr3:uid="{6263235C-3B0D-40C6-809A-6050DB261D8C}" name="Claim number" dataDxfId="6" totalsRowDxfId="5"/>
    <tableColumn id="12" xr3:uid="{2DFC3FC5-1B81-42F4-8DB0-A2797A09BE07}" name="Claim created" dataDxfId="4" totalsRow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8AAB9F-8A2E-48C7-9519-55EC51797DC3}" name="Table1" displayName="Table1" ref="A1:E13" totalsRowShown="0" headerRowDxfId="28" dataDxfId="27">
  <autoFilter ref="A1:E13" xr:uid="{1C8AAB9F-8A2E-48C7-9519-55EC51797DC3}"/>
  <tableColumns count="5">
    <tableColumn id="1" xr3:uid="{3BEFC8DC-A1F3-40F3-B914-E8535F70FC8B}" name="Option" dataDxfId="33"/>
    <tableColumn id="2" xr3:uid="{60E26452-38C9-442D-BC52-6A98A224403B}" name="Cost estimate" dataDxfId="32"/>
    <tableColumn id="3" xr3:uid="{4C1B55A5-CF86-4510-8E65-B52B987F0547}" name="Contractor availability " dataDxfId="31"/>
    <tableColumn id="4" xr3:uid="{987A5304-A1D6-4D9A-ADE2-1E500FCEADE6}" name="Design and build commentary" dataDxfId="30"/>
    <tableColumn id="5" xr3:uid="{F24CBA84-DBC8-4A30-B209-DEDF6844C394}" name="Feasibility" dataDxf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iwa.co.nz/information-services/hirds"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3DEEE-17D4-4E71-8765-5FDCC536EFDA}">
  <dimension ref="A1:H22"/>
  <sheetViews>
    <sheetView tabSelected="1" zoomScale="98" zoomScaleNormal="98" workbookViewId="0"/>
  </sheetViews>
  <sheetFormatPr defaultRowHeight="14.25" x14ac:dyDescent="0.2"/>
  <cols>
    <col min="1" max="1" width="31.85546875" style="2" customWidth="1"/>
    <col min="2" max="2" width="27.28515625" style="2" bestFit="1" customWidth="1"/>
    <col min="3" max="3" width="38.85546875" style="2" customWidth="1"/>
    <col min="4" max="4" width="25.5703125" style="2" customWidth="1"/>
    <col min="5" max="5" width="20.140625" style="2" bestFit="1" customWidth="1"/>
    <col min="6" max="6" width="23.7109375" style="2" customWidth="1"/>
    <col min="7" max="7" width="28.85546875" style="2" bestFit="1" customWidth="1"/>
    <col min="8" max="8" width="24.7109375" style="2" customWidth="1"/>
    <col min="9" max="16384" width="9.140625" style="2"/>
  </cols>
  <sheetData>
    <row r="1" spans="1:8" ht="15" x14ac:dyDescent="0.25">
      <c r="A1" s="11" t="s">
        <v>0</v>
      </c>
      <c r="B1" s="11"/>
    </row>
    <row r="2" spans="1:8" ht="15" x14ac:dyDescent="0.25">
      <c r="A2" s="11"/>
      <c r="B2" s="11"/>
    </row>
    <row r="3" spans="1:8" ht="15" x14ac:dyDescent="0.25">
      <c r="A3" s="11" t="s">
        <v>292</v>
      </c>
      <c r="B3" s="2" t="s">
        <v>1</v>
      </c>
      <c r="H3" s="2" t="s">
        <v>2</v>
      </c>
    </row>
    <row r="4" spans="1:8" ht="15" x14ac:dyDescent="0.25">
      <c r="A4" s="11" t="s">
        <v>3</v>
      </c>
      <c r="B4" s="23" t="s">
        <v>4</v>
      </c>
      <c r="C4" s="23"/>
      <c r="D4" s="23"/>
      <c r="E4" s="23"/>
      <c r="F4" s="23"/>
      <c r="G4" s="23"/>
      <c r="H4" s="24" t="s">
        <v>5</v>
      </c>
    </row>
    <row r="5" spans="1:8" ht="15" x14ac:dyDescent="0.25">
      <c r="A5" s="11" t="s">
        <v>6</v>
      </c>
      <c r="B5" s="23" t="s">
        <v>7</v>
      </c>
      <c r="C5" s="23"/>
      <c r="D5" s="23"/>
      <c r="E5" s="23"/>
    </row>
    <row r="6" spans="1:8" ht="15" x14ac:dyDescent="0.25">
      <c r="A6" s="11" t="s">
        <v>298</v>
      </c>
      <c r="B6" s="23" t="s">
        <v>8</v>
      </c>
      <c r="C6" s="23"/>
      <c r="D6" s="23"/>
      <c r="E6" s="23"/>
      <c r="F6" s="23"/>
      <c r="G6" s="25" t="s">
        <v>9</v>
      </c>
    </row>
    <row r="7" spans="1:8" x14ac:dyDescent="0.2">
      <c r="G7" s="25"/>
      <c r="H7" s="2" t="s">
        <v>10</v>
      </c>
    </row>
    <row r="8" spans="1:8" ht="83.1" customHeight="1" x14ac:dyDescent="0.25">
      <c r="A8" s="11" t="s">
        <v>11</v>
      </c>
      <c r="B8" s="26" t="s">
        <v>12</v>
      </c>
      <c r="C8" s="26"/>
      <c r="D8" s="26"/>
      <c r="E8" s="26"/>
      <c r="F8" s="26"/>
    </row>
    <row r="11" spans="1:8" ht="15" x14ac:dyDescent="0.25">
      <c r="A11" s="11" t="s">
        <v>13</v>
      </c>
    </row>
    <row r="12" spans="1:8" ht="15" x14ac:dyDescent="0.25">
      <c r="A12" s="27" t="s">
        <v>14</v>
      </c>
      <c r="B12" s="27" t="s">
        <v>15</v>
      </c>
      <c r="C12" s="27" t="s">
        <v>16</v>
      </c>
      <c r="D12" s="27" t="s">
        <v>17</v>
      </c>
      <c r="E12" s="27" t="s">
        <v>297</v>
      </c>
      <c r="F12" s="27" t="s">
        <v>18</v>
      </c>
      <c r="G12" s="27" t="s">
        <v>19</v>
      </c>
      <c r="H12" s="27" t="s">
        <v>20</v>
      </c>
    </row>
    <row r="13" spans="1:8" ht="29.1" customHeight="1" x14ac:dyDescent="0.25">
      <c r="A13" s="28">
        <v>1</v>
      </c>
      <c r="B13" s="29" t="s">
        <v>21</v>
      </c>
      <c r="C13" s="15" t="s">
        <v>22</v>
      </c>
      <c r="D13" s="30" t="s">
        <v>23</v>
      </c>
      <c r="E13" s="29" t="s">
        <v>24</v>
      </c>
      <c r="F13" s="29" t="s">
        <v>25</v>
      </c>
      <c r="G13" s="29" t="s">
        <v>26</v>
      </c>
      <c r="H13" s="31" t="s">
        <v>27</v>
      </c>
    </row>
    <row r="14" spans="1:8" ht="57.75" x14ac:dyDescent="0.25">
      <c r="A14" s="28">
        <v>2</v>
      </c>
      <c r="B14" s="29" t="s">
        <v>28</v>
      </c>
      <c r="C14" s="32" t="s">
        <v>29</v>
      </c>
      <c r="D14" s="30" t="s">
        <v>30</v>
      </c>
      <c r="E14" s="29" t="s">
        <v>31</v>
      </c>
      <c r="F14" s="33" t="s">
        <v>32</v>
      </c>
      <c r="G14" s="29" t="s">
        <v>33</v>
      </c>
      <c r="H14" s="34"/>
    </row>
    <row r="15" spans="1:8" ht="57.75" x14ac:dyDescent="0.25">
      <c r="A15" s="28"/>
      <c r="B15" s="29"/>
      <c r="C15" s="15" t="s">
        <v>34</v>
      </c>
      <c r="D15" s="30" t="s">
        <v>35</v>
      </c>
      <c r="E15" s="29" t="s">
        <v>31</v>
      </c>
      <c r="F15" s="33" t="s">
        <v>36</v>
      </c>
      <c r="G15" s="29" t="s">
        <v>33</v>
      </c>
      <c r="H15" s="34"/>
    </row>
    <row r="16" spans="1:8" ht="57.75" x14ac:dyDescent="0.25">
      <c r="A16" s="28"/>
      <c r="B16" s="29"/>
      <c r="C16" s="35" t="s">
        <v>37</v>
      </c>
      <c r="D16" s="30" t="s">
        <v>38</v>
      </c>
      <c r="E16" s="30" t="s">
        <v>39</v>
      </c>
      <c r="F16" s="29" t="s">
        <v>40</v>
      </c>
      <c r="G16" s="29" t="s">
        <v>33</v>
      </c>
      <c r="H16" s="34"/>
    </row>
    <row r="17" spans="1:8" ht="57" x14ac:dyDescent="0.2">
      <c r="A17" s="28"/>
      <c r="B17" s="29"/>
      <c r="C17" s="29"/>
      <c r="D17" s="30" t="s">
        <v>41</v>
      </c>
      <c r="E17" s="29"/>
      <c r="F17" s="29"/>
      <c r="G17" s="29"/>
      <c r="H17" s="34"/>
    </row>
    <row r="18" spans="1:8" ht="71.25" x14ac:dyDescent="0.2">
      <c r="A18" s="28"/>
      <c r="B18" s="29"/>
      <c r="C18" s="29"/>
      <c r="D18" s="30" t="s">
        <v>42</v>
      </c>
      <c r="E18" s="29" t="s">
        <v>43</v>
      </c>
      <c r="F18" s="29"/>
      <c r="G18" s="29"/>
      <c r="H18" s="34"/>
    </row>
    <row r="19" spans="1:8" ht="99.75" x14ac:dyDescent="0.2">
      <c r="A19" s="28"/>
      <c r="B19" s="29"/>
      <c r="C19" s="29"/>
      <c r="D19" s="30" t="s">
        <v>44</v>
      </c>
      <c r="E19" s="29"/>
      <c r="F19" s="29"/>
      <c r="G19" s="29"/>
      <c r="H19" s="34"/>
    </row>
    <row r="20" spans="1:8" ht="43.5" x14ac:dyDescent="0.25">
      <c r="A20" s="28">
        <v>3</v>
      </c>
      <c r="B20" s="29" t="s">
        <v>45</v>
      </c>
      <c r="C20" s="15" t="s">
        <v>46</v>
      </c>
      <c r="D20" s="30" t="s">
        <v>47</v>
      </c>
      <c r="E20" s="29" t="s">
        <v>31</v>
      </c>
      <c r="F20" s="29" t="s">
        <v>36</v>
      </c>
      <c r="G20" s="29" t="s">
        <v>33</v>
      </c>
      <c r="H20" s="36"/>
    </row>
    <row r="21" spans="1:8" x14ac:dyDescent="0.2">
      <c r="C21" s="12"/>
    </row>
    <row r="22" spans="1:8" x14ac:dyDescent="0.2">
      <c r="C22" s="12"/>
    </row>
  </sheetData>
  <mergeCells count="6">
    <mergeCell ref="B4:G4"/>
    <mergeCell ref="B6:F6"/>
    <mergeCell ref="B5:E5"/>
    <mergeCell ref="G6:G7"/>
    <mergeCell ref="H13:H20"/>
    <mergeCell ref="B8:F8"/>
  </mergeCells>
  <hyperlinks>
    <hyperlink ref="H4" r:id="rId1" xr:uid="{696AABE1-191E-464B-A3F4-2550E1D1495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61764-2C31-4B73-BFEF-623EFFC3201A}">
  <dimension ref="A1:L172"/>
  <sheetViews>
    <sheetView zoomScaleNormal="100" workbookViewId="0"/>
  </sheetViews>
  <sheetFormatPr defaultRowHeight="14.25" x14ac:dyDescent="0.2"/>
  <cols>
    <col min="1" max="1" width="28.42578125" style="2" bestFit="1" customWidth="1"/>
    <col min="2" max="2" width="9.140625" style="2"/>
    <col min="3" max="3" width="12.42578125" style="2" customWidth="1"/>
    <col min="4" max="4" width="9.140625" style="2"/>
    <col min="5" max="5" width="16.7109375" style="2" customWidth="1"/>
    <col min="6" max="6" width="9.140625" style="2"/>
    <col min="7" max="7" width="10.140625" style="2" customWidth="1"/>
    <col min="8" max="8" width="10.140625" style="2" bestFit="1" customWidth="1"/>
    <col min="9" max="9" width="13.85546875" style="2" customWidth="1"/>
    <col min="10" max="10" width="12.42578125" style="2" customWidth="1"/>
    <col min="11" max="11" width="14.7109375" style="2" customWidth="1"/>
    <col min="12" max="12" width="14.5703125" style="2" customWidth="1"/>
    <col min="13" max="16384" width="9.140625" style="2"/>
  </cols>
  <sheetData>
    <row r="1" spans="1:12" x14ac:dyDescent="0.2">
      <c r="A1" s="16" t="s">
        <v>303</v>
      </c>
    </row>
    <row r="2" spans="1:12" x14ac:dyDescent="0.2">
      <c r="A2" s="16" t="s">
        <v>48</v>
      </c>
    </row>
    <row r="3" spans="1:12" x14ac:dyDescent="0.2">
      <c r="A3" s="2" t="s">
        <v>49</v>
      </c>
      <c r="B3" s="2" t="s">
        <v>49</v>
      </c>
      <c r="J3" s="2" t="s">
        <v>49</v>
      </c>
      <c r="K3" s="2" t="s">
        <v>49</v>
      </c>
      <c r="L3" s="2" t="s">
        <v>49</v>
      </c>
    </row>
    <row r="4" spans="1:12" x14ac:dyDescent="0.2">
      <c r="A4" s="8" t="s">
        <v>293</v>
      </c>
      <c r="B4" s="8" t="s">
        <v>50</v>
      </c>
      <c r="C4" s="8" t="s">
        <v>51</v>
      </c>
      <c r="D4" s="8" t="s">
        <v>14</v>
      </c>
      <c r="E4" s="8" t="s">
        <v>294</v>
      </c>
      <c r="F4" s="8" t="s">
        <v>52</v>
      </c>
      <c r="G4" s="8" t="s">
        <v>53</v>
      </c>
      <c r="H4" s="8" t="s">
        <v>54</v>
      </c>
      <c r="I4" s="8" t="s">
        <v>55</v>
      </c>
      <c r="J4" s="8" t="s">
        <v>56</v>
      </c>
      <c r="K4" s="8" t="s">
        <v>295</v>
      </c>
      <c r="L4" s="8" t="s">
        <v>296</v>
      </c>
    </row>
    <row r="5" spans="1:12" x14ac:dyDescent="0.2">
      <c r="A5" s="2" t="s">
        <v>57</v>
      </c>
      <c r="B5" s="2" t="s">
        <v>58</v>
      </c>
      <c r="C5" s="2">
        <v>50892</v>
      </c>
      <c r="D5" s="2" t="s">
        <v>59</v>
      </c>
      <c r="E5" s="2" t="s">
        <v>60</v>
      </c>
      <c r="F5" s="2" t="s">
        <v>61</v>
      </c>
      <c r="G5" s="2">
        <v>1</v>
      </c>
      <c r="H5" s="17">
        <v>77.099999999999994</v>
      </c>
      <c r="I5" s="17">
        <v>77.099999999999994</v>
      </c>
      <c r="J5" s="2">
        <v>16</v>
      </c>
      <c r="K5" s="2">
        <v>43</v>
      </c>
      <c r="L5" s="18">
        <v>44531</v>
      </c>
    </row>
    <row r="6" spans="1:12" x14ac:dyDescent="0.2">
      <c r="A6" s="2" t="s">
        <v>57</v>
      </c>
      <c r="B6" s="2" t="s">
        <v>58</v>
      </c>
      <c r="C6" s="2">
        <v>50893</v>
      </c>
      <c r="D6" s="2" t="s">
        <v>62</v>
      </c>
      <c r="E6" s="2" t="s">
        <v>63</v>
      </c>
      <c r="F6" s="2" t="s">
        <v>64</v>
      </c>
      <c r="G6" s="2">
        <v>5</v>
      </c>
      <c r="H6" s="17">
        <v>93.05</v>
      </c>
      <c r="I6" s="17">
        <v>465.25</v>
      </c>
      <c r="J6" s="2">
        <v>16</v>
      </c>
      <c r="K6" s="2">
        <v>43</v>
      </c>
      <c r="L6" s="18">
        <v>44531</v>
      </c>
    </row>
    <row r="7" spans="1:12" x14ac:dyDescent="0.2">
      <c r="A7" s="2" t="s">
        <v>57</v>
      </c>
      <c r="B7" s="2" t="s">
        <v>58</v>
      </c>
      <c r="C7" s="2">
        <v>51176</v>
      </c>
      <c r="D7" s="2" t="s">
        <v>62</v>
      </c>
      <c r="E7" s="2" t="s">
        <v>63</v>
      </c>
      <c r="F7" s="2" t="s">
        <v>64</v>
      </c>
      <c r="G7" s="2">
        <v>1</v>
      </c>
      <c r="H7" s="17">
        <v>93.05</v>
      </c>
      <c r="I7" s="17">
        <v>93.05</v>
      </c>
      <c r="J7" s="2">
        <v>16</v>
      </c>
      <c r="K7" s="2">
        <v>43</v>
      </c>
      <c r="L7" s="18">
        <v>44531</v>
      </c>
    </row>
    <row r="8" spans="1:12" x14ac:dyDescent="0.2">
      <c r="A8" s="2" t="s">
        <v>57</v>
      </c>
      <c r="B8" s="2" t="s">
        <v>58</v>
      </c>
      <c r="C8" s="2">
        <v>51681</v>
      </c>
      <c r="D8" s="2" t="s">
        <v>65</v>
      </c>
      <c r="E8" s="2" t="s">
        <v>66</v>
      </c>
      <c r="F8" s="2" t="s">
        <v>67</v>
      </c>
      <c r="G8" s="2">
        <v>1</v>
      </c>
      <c r="H8" s="17">
        <v>0</v>
      </c>
      <c r="I8" s="17">
        <v>0</v>
      </c>
      <c r="J8" s="2">
        <v>16</v>
      </c>
      <c r="K8" s="2">
        <v>43</v>
      </c>
      <c r="L8" s="18">
        <v>44531</v>
      </c>
    </row>
    <row r="9" spans="1:12" x14ac:dyDescent="0.2">
      <c r="A9" s="2" t="s">
        <v>57</v>
      </c>
      <c r="B9" s="2" t="s">
        <v>58</v>
      </c>
      <c r="C9" s="2">
        <v>52274</v>
      </c>
      <c r="D9" s="2" t="s">
        <v>68</v>
      </c>
      <c r="E9" s="2" t="s">
        <v>69</v>
      </c>
      <c r="F9" s="2" t="s">
        <v>70</v>
      </c>
      <c r="G9" s="2">
        <v>3.5</v>
      </c>
      <c r="H9" s="17">
        <v>1742.19</v>
      </c>
      <c r="I9" s="17">
        <v>6097.67</v>
      </c>
      <c r="J9" s="2">
        <v>16</v>
      </c>
      <c r="K9" s="2">
        <v>43</v>
      </c>
      <c r="L9" s="18">
        <v>44531</v>
      </c>
    </row>
    <row r="10" spans="1:12" x14ac:dyDescent="0.2">
      <c r="A10" s="2" t="s">
        <v>57</v>
      </c>
      <c r="B10" s="2" t="s">
        <v>58</v>
      </c>
      <c r="C10" s="2">
        <v>53916</v>
      </c>
      <c r="D10" s="2" t="s">
        <v>71</v>
      </c>
      <c r="E10" s="2" t="s">
        <v>72</v>
      </c>
      <c r="F10" s="2" t="s">
        <v>73</v>
      </c>
      <c r="G10" s="2">
        <v>1</v>
      </c>
      <c r="H10" s="17">
        <v>2027.12</v>
      </c>
      <c r="I10" s="17">
        <v>2027.12</v>
      </c>
      <c r="J10" s="2">
        <v>16</v>
      </c>
      <c r="K10" s="2">
        <v>43</v>
      </c>
      <c r="L10" s="18">
        <v>44531</v>
      </c>
    </row>
    <row r="11" spans="1:12" x14ac:dyDescent="0.2">
      <c r="A11" s="2" t="s">
        <v>57</v>
      </c>
      <c r="B11" s="2" t="s">
        <v>58</v>
      </c>
      <c r="C11" s="2">
        <v>54168</v>
      </c>
      <c r="D11" s="2" t="s">
        <v>74</v>
      </c>
      <c r="E11" s="2" t="s">
        <v>75</v>
      </c>
      <c r="F11" s="2" t="s">
        <v>67</v>
      </c>
      <c r="G11" s="2">
        <v>1</v>
      </c>
      <c r="H11" s="17">
        <v>0</v>
      </c>
      <c r="I11" s="17">
        <v>0</v>
      </c>
      <c r="J11" s="2">
        <v>16</v>
      </c>
      <c r="K11" s="2">
        <v>43</v>
      </c>
      <c r="L11" s="18">
        <v>44531</v>
      </c>
    </row>
    <row r="12" spans="1:12" x14ac:dyDescent="0.2">
      <c r="A12" s="2" t="s">
        <v>57</v>
      </c>
      <c r="B12" s="2" t="s">
        <v>58</v>
      </c>
      <c r="C12" s="2">
        <v>55992</v>
      </c>
      <c r="D12" s="2" t="s">
        <v>76</v>
      </c>
      <c r="E12" s="2" t="s">
        <v>77</v>
      </c>
      <c r="F12" s="2" t="s">
        <v>61</v>
      </c>
      <c r="G12" s="2">
        <v>2</v>
      </c>
      <c r="H12" s="17">
        <v>71.290000000000006</v>
      </c>
      <c r="I12" s="17">
        <v>142.58000000000001</v>
      </c>
      <c r="J12" s="2">
        <v>16</v>
      </c>
      <c r="K12" s="2">
        <v>43</v>
      </c>
      <c r="L12" s="18">
        <v>44531</v>
      </c>
    </row>
    <row r="13" spans="1:12" x14ac:dyDescent="0.2">
      <c r="A13" s="2" t="s">
        <v>57</v>
      </c>
      <c r="B13" s="2" t="s">
        <v>58</v>
      </c>
      <c r="C13" s="2">
        <v>55992</v>
      </c>
      <c r="D13" s="2" t="s">
        <v>78</v>
      </c>
      <c r="E13" s="2" t="s">
        <v>79</v>
      </c>
      <c r="F13" s="2" t="s">
        <v>61</v>
      </c>
      <c r="G13" s="2">
        <v>1</v>
      </c>
      <c r="H13" s="17">
        <v>29.04</v>
      </c>
      <c r="I13" s="17">
        <v>29.04</v>
      </c>
      <c r="J13" s="2">
        <v>16</v>
      </c>
      <c r="K13" s="2">
        <v>43</v>
      </c>
      <c r="L13" s="18">
        <v>44531</v>
      </c>
    </row>
    <row r="14" spans="1:12" x14ac:dyDescent="0.2">
      <c r="A14" s="2" t="s">
        <v>57</v>
      </c>
      <c r="B14" s="2" t="s">
        <v>58</v>
      </c>
      <c r="C14" s="2">
        <v>56133</v>
      </c>
      <c r="D14" s="2" t="s">
        <v>80</v>
      </c>
      <c r="E14" s="2" t="s">
        <v>81</v>
      </c>
      <c r="F14" s="2" t="s">
        <v>64</v>
      </c>
      <c r="G14" s="2">
        <v>1</v>
      </c>
      <c r="H14" s="17">
        <v>110.49</v>
      </c>
      <c r="I14" s="17">
        <v>110.49</v>
      </c>
      <c r="J14" s="2">
        <v>16</v>
      </c>
      <c r="K14" s="2">
        <v>43</v>
      </c>
      <c r="L14" s="18">
        <v>44531</v>
      </c>
    </row>
    <row r="15" spans="1:12" x14ac:dyDescent="0.2">
      <c r="A15" s="2" t="s">
        <v>57</v>
      </c>
      <c r="B15" s="2" t="s">
        <v>58</v>
      </c>
      <c r="C15" s="2">
        <v>56161</v>
      </c>
      <c r="D15" s="2" t="s">
        <v>76</v>
      </c>
      <c r="E15" s="2" t="s">
        <v>77</v>
      </c>
      <c r="F15" s="2" t="s">
        <v>61</v>
      </c>
      <c r="G15" s="2">
        <v>2</v>
      </c>
      <c r="H15" s="17">
        <v>71.290000000000006</v>
      </c>
      <c r="I15" s="17">
        <v>142.58000000000001</v>
      </c>
      <c r="J15" s="2">
        <v>16</v>
      </c>
      <c r="K15" s="2">
        <v>43</v>
      </c>
      <c r="L15" s="18">
        <v>44531</v>
      </c>
    </row>
    <row r="16" spans="1:12" x14ac:dyDescent="0.2">
      <c r="A16" s="2" t="s">
        <v>57</v>
      </c>
      <c r="B16" s="2" t="s">
        <v>58</v>
      </c>
      <c r="C16" s="2">
        <v>56551</v>
      </c>
      <c r="D16" s="2" t="s">
        <v>82</v>
      </c>
      <c r="E16" s="2" t="s">
        <v>83</v>
      </c>
      <c r="F16" s="2" t="s">
        <v>61</v>
      </c>
      <c r="G16" s="2">
        <v>24</v>
      </c>
      <c r="H16" s="17">
        <v>52.27</v>
      </c>
      <c r="I16" s="17">
        <v>1254.48</v>
      </c>
      <c r="J16" s="2">
        <v>16</v>
      </c>
      <c r="K16" s="2">
        <v>43</v>
      </c>
      <c r="L16" s="18">
        <v>44531</v>
      </c>
    </row>
    <row r="17" spans="1:12" x14ac:dyDescent="0.2">
      <c r="A17" s="2" t="s">
        <v>57</v>
      </c>
      <c r="B17" s="2" t="s">
        <v>58</v>
      </c>
      <c r="C17" s="2">
        <v>56551</v>
      </c>
      <c r="D17" s="2" t="s">
        <v>84</v>
      </c>
      <c r="E17" s="2" t="s">
        <v>85</v>
      </c>
      <c r="F17" s="2" t="s">
        <v>61</v>
      </c>
      <c r="G17" s="2">
        <v>2</v>
      </c>
      <c r="H17" s="17">
        <v>121.95</v>
      </c>
      <c r="I17" s="17">
        <v>243.9</v>
      </c>
      <c r="J17" s="2">
        <v>16</v>
      </c>
      <c r="K17" s="2">
        <v>43</v>
      </c>
      <c r="L17" s="18">
        <v>44531</v>
      </c>
    </row>
    <row r="18" spans="1:12" x14ac:dyDescent="0.2">
      <c r="A18" s="2" t="s">
        <v>57</v>
      </c>
      <c r="B18" s="2" t="s">
        <v>58</v>
      </c>
      <c r="C18" s="2">
        <v>56560</v>
      </c>
      <c r="D18" s="2" t="s">
        <v>86</v>
      </c>
      <c r="E18" s="2" t="s">
        <v>87</v>
      </c>
      <c r="F18" s="2" t="s">
        <v>64</v>
      </c>
      <c r="G18" s="2">
        <v>45</v>
      </c>
      <c r="H18" s="17">
        <v>69.989999999999995</v>
      </c>
      <c r="I18" s="17">
        <v>3149.55</v>
      </c>
      <c r="J18" s="2">
        <v>16</v>
      </c>
      <c r="K18" s="2">
        <v>43</v>
      </c>
      <c r="L18" s="18">
        <v>44531</v>
      </c>
    </row>
    <row r="19" spans="1:12" x14ac:dyDescent="0.2">
      <c r="A19" s="2" t="s">
        <v>57</v>
      </c>
      <c r="B19" s="2" t="s">
        <v>58</v>
      </c>
      <c r="C19" s="2">
        <v>56560</v>
      </c>
      <c r="D19" s="2" t="s">
        <v>59</v>
      </c>
      <c r="E19" s="2" t="s">
        <v>60</v>
      </c>
      <c r="F19" s="2" t="s">
        <v>61</v>
      </c>
      <c r="G19" s="2">
        <v>3</v>
      </c>
      <c r="H19" s="17">
        <v>77.099999999999994</v>
      </c>
      <c r="I19" s="17">
        <v>231.3</v>
      </c>
      <c r="J19" s="2">
        <v>16</v>
      </c>
      <c r="K19" s="2">
        <v>43</v>
      </c>
      <c r="L19" s="18">
        <v>44531</v>
      </c>
    </row>
    <row r="20" spans="1:12" x14ac:dyDescent="0.2">
      <c r="A20" s="2" t="s">
        <v>57</v>
      </c>
      <c r="B20" s="2" t="s">
        <v>58</v>
      </c>
      <c r="C20" s="2">
        <v>56560</v>
      </c>
      <c r="D20" s="2" t="s">
        <v>82</v>
      </c>
      <c r="E20" s="2" t="s">
        <v>83</v>
      </c>
      <c r="F20" s="2" t="s">
        <v>61</v>
      </c>
      <c r="G20" s="2">
        <v>8</v>
      </c>
      <c r="H20" s="17">
        <v>52.27</v>
      </c>
      <c r="I20" s="17">
        <v>418.16</v>
      </c>
      <c r="J20" s="2">
        <v>16</v>
      </c>
      <c r="K20" s="2">
        <v>43</v>
      </c>
      <c r="L20" s="18">
        <v>44531</v>
      </c>
    </row>
    <row r="21" spans="1:12" x14ac:dyDescent="0.2">
      <c r="A21" s="2" t="s">
        <v>57</v>
      </c>
      <c r="B21" s="2" t="s">
        <v>58</v>
      </c>
      <c r="C21" s="2">
        <v>56569</v>
      </c>
      <c r="D21" s="2" t="s">
        <v>88</v>
      </c>
      <c r="E21" s="2" t="s">
        <v>89</v>
      </c>
      <c r="F21" s="2" t="s">
        <v>61</v>
      </c>
      <c r="G21" s="2">
        <v>2</v>
      </c>
      <c r="H21" s="17">
        <v>110.34</v>
      </c>
      <c r="I21" s="17">
        <v>220.68</v>
      </c>
      <c r="J21" s="2">
        <v>16</v>
      </c>
      <c r="K21" s="2">
        <v>43</v>
      </c>
      <c r="L21" s="18">
        <v>44531</v>
      </c>
    </row>
    <row r="22" spans="1:12" x14ac:dyDescent="0.2">
      <c r="A22" s="2" t="s">
        <v>57</v>
      </c>
      <c r="B22" s="2" t="s">
        <v>58</v>
      </c>
      <c r="C22" s="2">
        <v>56569</v>
      </c>
      <c r="D22" s="2" t="s">
        <v>90</v>
      </c>
      <c r="E22" s="2" t="s">
        <v>91</v>
      </c>
      <c r="F22" s="2" t="s">
        <v>61</v>
      </c>
      <c r="G22" s="2">
        <v>1</v>
      </c>
      <c r="H22" s="17">
        <v>104.53</v>
      </c>
      <c r="I22" s="17">
        <v>104.53</v>
      </c>
      <c r="J22" s="2">
        <v>16</v>
      </c>
      <c r="K22" s="2">
        <v>43</v>
      </c>
      <c r="L22" s="18">
        <v>44531</v>
      </c>
    </row>
    <row r="23" spans="1:12" x14ac:dyDescent="0.2">
      <c r="A23" s="2" t="s">
        <v>57</v>
      </c>
      <c r="B23" s="2" t="s">
        <v>58</v>
      </c>
      <c r="C23" s="2">
        <v>56569</v>
      </c>
      <c r="D23" s="2" t="s">
        <v>82</v>
      </c>
      <c r="E23" s="2" t="s">
        <v>83</v>
      </c>
      <c r="F23" s="2" t="s">
        <v>61</v>
      </c>
      <c r="G23" s="2">
        <v>4</v>
      </c>
      <c r="H23" s="17">
        <v>52.27</v>
      </c>
      <c r="I23" s="17">
        <v>209.08</v>
      </c>
      <c r="J23" s="2">
        <v>16</v>
      </c>
      <c r="K23" s="2">
        <v>43</v>
      </c>
      <c r="L23" s="18">
        <v>44531</v>
      </c>
    </row>
    <row r="24" spans="1:12" x14ac:dyDescent="0.2">
      <c r="A24" s="2" t="s">
        <v>57</v>
      </c>
      <c r="B24" s="2" t="s">
        <v>58</v>
      </c>
      <c r="C24" s="2">
        <v>56569</v>
      </c>
      <c r="D24" s="2" t="s">
        <v>92</v>
      </c>
      <c r="E24" s="2" t="s">
        <v>93</v>
      </c>
      <c r="F24" s="2" t="s">
        <v>61</v>
      </c>
      <c r="G24" s="2">
        <v>4</v>
      </c>
      <c r="H24" s="17">
        <v>54.59</v>
      </c>
      <c r="I24" s="17">
        <v>218.36</v>
      </c>
      <c r="J24" s="2">
        <v>16</v>
      </c>
      <c r="K24" s="2">
        <v>43</v>
      </c>
      <c r="L24" s="18">
        <v>44531</v>
      </c>
    </row>
    <row r="25" spans="1:12" x14ac:dyDescent="0.2">
      <c r="A25" s="2" t="s">
        <v>57</v>
      </c>
      <c r="B25" s="2" t="s">
        <v>58</v>
      </c>
      <c r="C25" s="2">
        <v>56569</v>
      </c>
      <c r="D25" s="2" t="s">
        <v>94</v>
      </c>
      <c r="E25" s="2" t="s">
        <v>95</v>
      </c>
      <c r="F25" s="2" t="s">
        <v>61</v>
      </c>
      <c r="G25" s="2">
        <v>4</v>
      </c>
      <c r="H25" s="17">
        <v>42.97</v>
      </c>
      <c r="I25" s="17">
        <v>171.88</v>
      </c>
      <c r="J25" s="2">
        <v>16</v>
      </c>
      <c r="K25" s="2">
        <v>43</v>
      </c>
      <c r="L25" s="18">
        <v>44531</v>
      </c>
    </row>
    <row r="26" spans="1:12" x14ac:dyDescent="0.2">
      <c r="A26" s="2" t="s">
        <v>57</v>
      </c>
      <c r="B26" s="2" t="s">
        <v>58</v>
      </c>
      <c r="C26" s="2">
        <v>56570</v>
      </c>
      <c r="D26" s="2" t="s">
        <v>96</v>
      </c>
      <c r="E26" s="2" t="s">
        <v>97</v>
      </c>
      <c r="F26" s="2" t="s">
        <v>61</v>
      </c>
      <c r="G26" s="2">
        <v>1</v>
      </c>
      <c r="H26" s="17">
        <v>104.53</v>
      </c>
      <c r="I26" s="17">
        <v>104.53</v>
      </c>
      <c r="J26" s="2">
        <v>16</v>
      </c>
      <c r="K26" s="2">
        <v>43</v>
      </c>
      <c r="L26" s="18">
        <v>44531</v>
      </c>
    </row>
    <row r="27" spans="1:12" x14ac:dyDescent="0.2">
      <c r="A27" s="2" t="s">
        <v>57</v>
      </c>
      <c r="B27" s="2" t="s">
        <v>58</v>
      </c>
      <c r="C27" s="2">
        <v>56570</v>
      </c>
      <c r="D27" s="2" t="s">
        <v>98</v>
      </c>
      <c r="E27" s="2" t="s">
        <v>99</v>
      </c>
      <c r="F27" s="2" t="s">
        <v>61</v>
      </c>
      <c r="G27" s="2">
        <v>1</v>
      </c>
      <c r="H27" s="17">
        <v>220.68</v>
      </c>
      <c r="I27" s="17">
        <v>220.68</v>
      </c>
      <c r="J27" s="2">
        <v>16</v>
      </c>
      <c r="K27" s="2">
        <v>43</v>
      </c>
      <c r="L27" s="18">
        <v>44531</v>
      </c>
    </row>
    <row r="28" spans="1:12" x14ac:dyDescent="0.2">
      <c r="A28" s="2" t="s">
        <v>57</v>
      </c>
      <c r="B28" s="2" t="s">
        <v>58</v>
      </c>
      <c r="C28" s="2">
        <v>56570</v>
      </c>
      <c r="D28" s="2" t="s">
        <v>100</v>
      </c>
      <c r="E28" s="2" t="s">
        <v>101</v>
      </c>
      <c r="F28" s="2" t="s">
        <v>102</v>
      </c>
      <c r="G28" s="2">
        <v>9</v>
      </c>
      <c r="H28" s="17">
        <v>280</v>
      </c>
      <c r="I28" s="17">
        <v>2520</v>
      </c>
      <c r="J28" s="2">
        <v>16</v>
      </c>
      <c r="K28" s="2">
        <v>43</v>
      </c>
      <c r="L28" s="18">
        <v>44531</v>
      </c>
    </row>
    <row r="29" spans="1:12" x14ac:dyDescent="0.2">
      <c r="A29" s="2" t="s">
        <v>57</v>
      </c>
      <c r="B29" s="2" t="s">
        <v>58</v>
      </c>
      <c r="C29" s="2">
        <v>56571</v>
      </c>
      <c r="D29" s="2" t="s">
        <v>88</v>
      </c>
      <c r="E29" s="2" t="s">
        <v>89</v>
      </c>
      <c r="F29" s="2" t="s">
        <v>61</v>
      </c>
      <c r="G29" s="2">
        <v>4</v>
      </c>
      <c r="H29" s="17">
        <v>110.34</v>
      </c>
      <c r="I29" s="17">
        <v>441.36</v>
      </c>
      <c r="J29" s="2">
        <v>16</v>
      </c>
      <c r="K29" s="2">
        <v>43</v>
      </c>
      <c r="L29" s="18">
        <v>44531</v>
      </c>
    </row>
    <row r="30" spans="1:12" x14ac:dyDescent="0.2">
      <c r="A30" s="2" t="s">
        <v>57</v>
      </c>
      <c r="B30" s="2" t="s">
        <v>58</v>
      </c>
      <c r="C30" s="2">
        <v>56571</v>
      </c>
      <c r="D30" s="2" t="s">
        <v>86</v>
      </c>
      <c r="E30" s="2" t="s">
        <v>87</v>
      </c>
      <c r="F30" s="2" t="s">
        <v>64</v>
      </c>
      <c r="G30" s="2">
        <v>135</v>
      </c>
      <c r="H30" s="17">
        <v>69.989999999999995</v>
      </c>
      <c r="I30" s="17">
        <v>9448.65</v>
      </c>
      <c r="J30" s="2">
        <v>16</v>
      </c>
      <c r="K30" s="2">
        <v>43</v>
      </c>
      <c r="L30" s="18">
        <v>44531</v>
      </c>
    </row>
    <row r="31" spans="1:12" x14ac:dyDescent="0.2">
      <c r="A31" s="2" t="s">
        <v>57</v>
      </c>
      <c r="B31" s="2" t="s">
        <v>58</v>
      </c>
      <c r="C31" s="2">
        <v>56571</v>
      </c>
      <c r="D31" s="2" t="s">
        <v>103</v>
      </c>
      <c r="E31" s="2" t="s">
        <v>104</v>
      </c>
      <c r="F31" s="2" t="s">
        <v>61</v>
      </c>
      <c r="G31" s="2">
        <v>1.5</v>
      </c>
      <c r="H31" s="17">
        <v>139.37</v>
      </c>
      <c r="I31" s="17">
        <v>209.06</v>
      </c>
      <c r="J31" s="2">
        <v>16</v>
      </c>
      <c r="K31" s="2">
        <v>43</v>
      </c>
      <c r="L31" s="18">
        <v>44531</v>
      </c>
    </row>
    <row r="32" spans="1:12" x14ac:dyDescent="0.2">
      <c r="A32" s="2" t="s">
        <v>57</v>
      </c>
      <c r="B32" s="2" t="s">
        <v>58</v>
      </c>
      <c r="C32" s="2">
        <v>56575</v>
      </c>
      <c r="D32" s="2" t="s">
        <v>92</v>
      </c>
      <c r="E32" s="2" t="s">
        <v>93</v>
      </c>
      <c r="F32" s="2" t="s">
        <v>61</v>
      </c>
      <c r="G32" s="2">
        <v>3</v>
      </c>
      <c r="H32" s="17">
        <v>54.59</v>
      </c>
      <c r="I32" s="17">
        <v>163.77000000000001</v>
      </c>
      <c r="J32" s="2">
        <v>16</v>
      </c>
      <c r="K32" s="2">
        <v>43</v>
      </c>
      <c r="L32" s="18">
        <v>44531</v>
      </c>
    </row>
    <row r="33" spans="1:12" x14ac:dyDescent="0.2">
      <c r="A33" s="2" t="s">
        <v>57</v>
      </c>
      <c r="B33" s="2" t="s">
        <v>58</v>
      </c>
      <c r="C33" s="2">
        <v>56575</v>
      </c>
      <c r="D33" s="2" t="s">
        <v>76</v>
      </c>
      <c r="E33" s="2" t="s">
        <v>77</v>
      </c>
      <c r="F33" s="2" t="s">
        <v>61</v>
      </c>
      <c r="G33" s="2">
        <v>2</v>
      </c>
      <c r="H33" s="17">
        <v>71.290000000000006</v>
      </c>
      <c r="I33" s="17">
        <v>142.58000000000001</v>
      </c>
      <c r="J33" s="2">
        <v>16</v>
      </c>
      <c r="K33" s="2">
        <v>43</v>
      </c>
      <c r="L33" s="18">
        <v>44531</v>
      </c>
    </row>
    <row r="34" spans="1:12" x14ac:dyDescent="0.2">
      <c r="A34" s="2" t="s">
        <v>57</v>
      </c>
      <c r="B34" s="2" t="s">
        <v>58</v>
      </c>
      <c r="C34" s="2">
        <v>56575</v>
      </c>
      <c r="D34" s="2" t="s">
        <v>105</v>
      </c>
      <c r="E34" s="2" t="s">
        <v>106</v>
      </c>
      <c r="F34" s="2" t="s">
        <v>107</v>
      </c>
      <c r="G34" s="2">
        <v>125</v>
      </c>
      <c r="H34" s="17">
        <v>1</v>
      </c>
      <c r="I34" s="17">
        <v>125</v>
      </c>
      <c r="J34" s="2">
        <v>16</v>
      </c>
      <c r="K34" s="2">
        <v>43</v>
      </c>
      <c r="L34" s="18">
        <v>44531</v>
      </c>
    </row>
    <row r="35" spans="1:12" x14ac:dyDescent="0.2">
      <c r="A35" s="2" t="s">
        <v>57</v>
      </c>
      <c r="B35" s="2" t="s">
        <v>58</v>
      </c>
      <c r="C35" s="2">
        <v>56575</v>
      </c>
      <c r="D35" s="2" t="s">
        <v>108</v>
      </c>
      <c r="E35" s="2" t="s">
        <v>109</v>
      </c>
      <c r="F35" s="2" t="s">
        <v>110</v>
      </c>
      <c r="G35" s="2">
        <v>1</v>
      </c>
      <c r="H35" s="17">
        <v>18.75</v>
      </c>
      <c r="I35" s="17">
        <v>18.75</v>
      </c>
      <c r="J35" s="2">
        <v>16</v>
      </c>
      <c r="K35" s="2">
        <v>43</v>
      </c>
      <c r="L35" s="18">
        <v>44531</v>
      </c>
    </row>
    <row r="36" spans="1:12" x14ac:dyDescent="0.2">
      <c r="A36" s="2" t="s">
        <v>57</v>
      </c>
      <c r="B36" s="2" t="s">
        <v>58</v>
      </c>
      <c r="C36" s="2">
        <v>56577</v>
      </c>
      <c r="D36" s="2" t="s">
        <v>59</v>
      </c>
      <c r="E36" s="2" t="s">
        <v>60</v>
      </c>
      <c r="F36" s="2" t="s">
        <v>61</v>
      </c>
      <c r="G36" s="2">
        <v>1</v>
      </c>
      <c r="H36" s="17">
        <v>77.099999999999994</v>
      </c>
      <c r="I36" s="17">
        <v>77.099999999999994</v>
      </c>
      <c r="J36" s="2">
        <v>16</v>
      </c>
      <c r="K36" s="2">
        <v>43</v>
      </c>
      <c r="L36" s="18">
        <v>44531</v>
      </c>
    </row>
    <row r="37" spans="1:12" x14ac:dyDescent="0.2">
      <c r="A37" s="2" t="s">
        <v>57</v>
      </c>
      <c r="B37" s="2" t="s">
        <v>58</v>
      </c>
      <c r="C37" s="2">
        <v>56578</v>
      </c>
      <c r="D37" s="2" t="s">
        <v>76</v>
      </c>
      <c r="E37" s="2" t="s">
        <v>77</v>
      </c>
      <c r="F37" s="2" t="s">
        <v>61</v>
      </c>
      <c r="G37" s="2">
        <v>1</v>
      </c>
      <c r="H37" s="17">
        <v>71.290000000000006</v>
      </c>
      <c r="I37" s="17">
        <v>71.290000000000006</v>
      </c>
      <c r="J37" s="2">
        <v>16</v>
      </c>
      <c r="K37" s="2">
        <v>43</v>
      </c>
      <c r="L37" s="18">
        <v>44531</v>
      </c>
    </row>
    <row r="38" spans="1:12" x14ac:dyDescent="0.2">
      <c r="A38" s="2" t="s">
        <v>57</v>
      </c>
      <c r="B38" s="2" t="s">
        <v>58</v>
      </c>
      <c r="C38" s="2">
        <v>56580</v>
      </c>
      <c r="D38" s="2" t="s">
        <v>76</v>
      </c>
      <c r="E38" s="2" t="s">
        <v>77</v>
      </c>
      <c r="F38" s="2" t="s">
        <v>61</v>
      </c>
      <c r="G38" s="2">
        <v>1.5</v>
      </c>
      <c r="H38" s="17">
        <v>71.290000000000006</v>
      </c>
      <c r="I38" s="17">
        <v>106.94</v>
      </c>
      <c r="J38" s="2">
        <v>16</v>
      </c>
      <c r="K38" s="2">
        <v>43</v>
      </c>
      <c r="L38" s="18">
        <v>44531</v>
      </c>
    </row>
    <row r="39" spans="1:12" x14ac:dyDescent="0.2">
      <c r="A39" s="2" t="s">
        <v>57</v>
      </c>
      <c r="B39" s="2" t="s">
        <v>58</v>
      </c>
      <c r="C39" s="2">
        <v>56581</v>
      </c>
      <c r="D39" s="2" t="s">
        <v>76</v>
      </c>
      <c r="E39" s="2" t="s">
        <v>77</v>
      </c>
      <c r="F39" s="2" t="s">
        <v>61</v>
      </c>
      <c r="G39" s="2">
        <v>1</v>
      </c>
      <c r="H39" s="17">
        <v>71.290000000000006</v>
      </c>
      <c r="I39" s="17">
        <v>71.290000000000006</v>
      </c>
      <c r="J39" s="2">
        <v>16</v>
      </c>
      <c r="K39" s="2">
        <v>43</v>
      </c>
      <c r="L39" s="18">
        <v>44531</v>
      </c>
    </row>
    <row r="40" spans="1:12" x14ac:dyDescent="0.2">
      <c r="A40" s="2" t="s">
        <v>57</v>
      </c>
      <c r="B40" s="2" t="s">
        <v>58</v>
      </c>
      <c r="C40" s="2">
        <v>56582</v>
      </c>
      <c r="D40" s="2" t="s">
        <v>76</v>
      </c>
      <c r="E40" s="2" t="s">
        <v>77</v>
      </c>
      <c r="F40" s="2" t="s">
        <v>61</v>
      </c>
      <c r="G40" s="2">
        <v>3</v>
      </c>
      <c r="H40" s="17">
        <v>71.290000000000006</v>
      </c>
      <c r="I40" s="17">
        <v>213.87</v>
      </c>
      <c r="J40" s="2">
        <v>16</v>
      </c>
      <c r="K40" s="2">
        <v>43</v>
      </c>
      <c r="L40" s="18">
        <v>44531</v>
      </c>
    </row>
    <row r="41" spans="1:12" x14ac:dyDescent="0.2">
      <c r="A41" s="2" t="s">
        <v>57</v>
      </c>
      <c r="B41" s="2" t="s">
        <v>58</v>
      </c>
      <c r="C41" s="2">
        <v>56583</v>
      </c>
      <c r="D41" s="2" t="s">
        <v>76</v>
      </c>
      <c r="E41" s="2" t="s">
        <v>77</v>
      </c>
      <c r="F41" s="2" t="s">
        <v>61</v>
      </c>
      <c r="G41" s="2">
        <v>1.5</v>
      </c>
      <c r="H41" s="17">
        <v>71.290000000000006</v>
      </c>
      <c r="I41" s="17">
        <v>106.94</v>
      </c>
      <c r="J41" s="2">
        <v>16</v>
      </c>
      <c r="K41" s="2">
        <v>43</v>
      </c>
      <c r="L41" s="18">
        <v>44531</v>
      </c>
    </row>
    <row r="42" spans="1:12" x14ac:dyDescent="0.2">
      <c r="A42" s="2" t="s">
        <v>57</v>
      </c>
      <c r="B42" s="2" t="s">
        <v>58</v>
      </c>
      <c r="C42" s="2">
        <v>56584</v>
      </c>
      <c r="D42" s="2" t="s">
        <v>76</v>
      </c>
      <c r="E42" s="2" t="s">
        <v>77</v>
      </c>
      <c r="F42" s="2" t="s">
        <v>61</v>
      </c>
      <c r="G42" s="2">
        <v>1.5</v>
      </c>
      <c r="H42" s="17">
        <v>71.290000000000006</v>
      </c>
      <c r="I42" s="17">
        <v>106.94</v>
      </c>
      <c r="J42" s="2">
        <v>16</v>
      </c>
      <c r="K42" s="2">
        <v>43</v>
      </c>
      <c r="L42" s="18">
        <v>44531</v>
      </c>
    </row>
    <row r="43" spans="1:12" x14ac:dyDescent="0.2">
      <c r="A43" s="2" t="s">
        <v>57</v>
      </c>
      <c r="B43" s="2" t="s">
        <v>58</v>
      </c>
      <c r="C43" s="2">
        <v>56585</v>
      </c>
      <c r="D43" s="2" t="s">
        <v>59</v>
      </c>
      <c r="E43" s="2" t="s">
        <v>60</v>
      </c>
      <c r="F43" s="2" t="s">
        <v>61</v>
      </c>
      <c r="G43" s="2">
        <v>1.5</v>
      </c>
      <c r="H43" s="17">
        <v>77.099999999999994</v>
      </c>
      <c r="I43" s="17">
        <v>115.65</v>
      </c>
      <c r="J43" s="2">
        <v>16</v>
      </c>
      <c r="K43" s="2">
        <v>43</v>
      </c>
      <c r="L43" s="18">
        <v>44531</v>
      </c>
    </row>
    <row r="44" spans="1:12" x14ac:dyDescent="0.2">
      <c r="A44" s="2" t="s">
        <v>57</v>
      </c>
      <c r="B44" s="2" t="s">
        <v>58</v>
      </c>
      <c r="C44" s="2">
        <v>56585</v>
      </c>
      <c r="D44" s="2" t="s">
        <v>111</v>
      </c>
      <c r="E44" s="2" t="s">
        <v>112</v>
      </c>
      <c r="F44" s="2" t="s">
        <v>67</v>
      </c>
      <c r="G44" s="2">
        <v>1</v>
      </c>
      <c r="H44" s="17">
        <v>257.42</v>
      </c>
      <c r="I44" s="17">
        <v>257.42</v>
      </c>
      <c r="J44" s="2">
        <v>16</v>
      </c>
      <c r="K44" s="2">
        <v>43</v>
      </c>
      <c r="L44" s="18">
        <v>44531</v>
      </c>
    </row>
    <row r="45" spans="1:12" x14ac:dyDescent="0.2">
      <c r="A45" s="2" t="s">
        <v>57</v>
      </c>
      <c r="B45" s="2" t="s">
        <v>58</v>
      </c>
      <c r="C45" s="2">
        <v>56585</v>
      </c>
      <c r="D45" s="2" t="s">
        <v>82</v>
      </c>
      <c r="E45" s="2" t="s">
        <v>83</v>
      </c>
      <c r="F45" s="2" t="s">
        <v>61</v>
      </c>
      <c r="G45" s="2">
        <v>2</v>
      </c>
      <c r="H45" s="17">
        <v>52.27</v>
      </c>
      <c r="I45" s="17">
        <v>104.54</v>
      </c>
      <c r="J45" s="2">
        <v>16</v>
      </c>
      <c r="K45" s="2">
        <v>43</v>
      </c>
      <c r="L45" s="18">
        <v>44531</v>
      </c>
    </row>
    <row r="46" spans="1:12" x14ac:dyDescent="0.2">
      <c r="A46" s="2" t="s">
        <v>57</v>
      </c>
      <c r="B46" s="2" t="s">
        <v>58</v>
      </c>
      <c r="C46" s="2">
        <v>56593</v>
      </c>
      <c r="D46" s="2" t="s">
        <v>62</v>
      </c>
      <c r="E46" s="2" t="s">
        <v>63</v>
      </c>
      <c r="F46" s="2" t="s">
        <v>64</v>
      </c>
      <c r="G46" s="2">
        <v>6</v>
      </c>
      <c r="H46" s="17">
        <v>93.05</v>
      </c>
      <c r="I46" s="17">
        <v>558.29999999999995</v>
      </c>
      <c r="J46" s="2">
        <v>16</v>
      </c>
      <c r="K46" s="2">
        <v>43</v>
      </c>
      <c r="L46" s="18">
        <v>44531</v>
      </c>
    </row>
    <row r="47" spans="1:12" x14ac:dyDescent="0.2">
      <c r="A47" s="2" t="s">
        <v>57</v>
      </c>
      <c r="B47" s="2" t="s">
        <v>58</v>
      </c>
      <c r="C47" s="2">
        <v>56595</v>
      </c>
      <c r="D47" s="2" t="s">
        <v>76</v>
      </c>
      <c r="E47" s="2" t="s">
        <v>77</v>
      </c>
      <c r="F47" s="2" t="s">
        <v>61</v>
      </c>
      <c r="G47" s="2">
        <v>1</v>
      </c>
      <c r="H47" s="17">
        <v>71.290000000000006</v>
      </c>
      <c r="I47" s="17">
        <v>71.290000000000006</v>
      </c>
      <c r="J47" s="2">
        <v>16</v>
      </c>
      <c r="K47" s="2">
        <v>43</v>
      </c>
      <c r="L47" s="18">
        <v>44531</v>
      </c>
    </row>
    <row r="48" spans="1:12" x14ac:dyDescent="0.2">
      <c r="A48" s="2" t="s">
        <v>57</v>
      </c>
      <c r="B48" s="2" t="s">
        <v>58</v>
      </c>
      <c r="C48" s="2">
        <v>56604</v>
      </c>
      <c r="D48" s="2" t="s">
        <v>74</v>
      </c>
      <c r="E48" s="2" t="s">
        <v>75</v>
      </c>
      <c r="F48" s="2" t="s">
        <v>67</v>
      </c>
      <c r="G48" s="2">
        <v>1</v>
      </c>
      <c r="H48" s="17">
        <v>0</v>
      </c>
      <c r="I48" s="17">
        <v>0</v>
      </c>
      <c r="J48" s="2">
        <v>16</v>
      </c>
      <c r="K48" s="2">
        <v>43</v>
      </c>
      <c r="L48" s="18">
        <v>44531</v>
      </c>
    </row>
    <row r="49" spans="1:12" x14ac:dyDescent="0.2">
      <c r="A49" s="2" t="s">
        <v>57</v>
      </c>
      <c r="B49" s="2" t="s">
        <v>58</v>
      </c>
      <c r="C49" s="2">
        <v>56618</v>
      </c>
      <c r="D49" s="2" t="s">
        <v>59</v>
      </c>
      <c r="E49" s="2" t="s">
        <v>60</v>
      </c>
      <c r="F49" s="2" t="s">
        <v>61</v>
      </c>
      <c r="G49" s="2">
        <v>1</v>
      </c>
      <c r="H49" s="17">
        <v>77.099999999999994</v>
      </c>
      <c r="I49" s="17">
        <v>77.099999999999994</v>
      </c>
      <c r="J49" s="2">
        <v>16</v>
      </c>
      <c r="K49" s="2">
        <v>43</v>
      </c>
      <c r="L49" s="18">
        <v>44531</v>
      </c>
    </row>
    <row r="50" spans="1:12" x14ac:dyDescent="0.2">
      <c r="A50" s="2" t="s">
        <v>57</v>
      </c>
      <c r="B50" s="2" t="s">
        <v>58</v>
      </c>
      <c r="C50" s="2">
        <v>56619</v>
      </c>
      <c r="D50" s="2" t="s">
        <v>76</v>
      </c>
      <c r="E50" s="2" t="s">
        <v>77</v>
      </c>
      <c r="F50" s="2" t="s">
        <v>61</v>
      </c>
      <c r="G50" s="2">
        <v>1</v>
      </c>
      <c r="H50" s="17">
        <v>71.290000000000006</v>
      </c>
      <c r="I50" s="17">
        <v>71.290000000000006</v>
      </c>
      <c r="J50" s="2">
        <v>16</v>
      </c>
      <c r="K50" s="2">
        <v>43</v>
      </c>
      <c r="L50" s="18">
        <v>44531</v>
      </c>
    </row>
    <row r="51" spans="1:12" x14ac:dyDescent="0.2">
      <c r="A51" s="2" t="s">
        <v>57</v>
      </c>
      <c r="B51" s="2" t="s">
        <v>58</v>
      </c>
      <c r="C51" s="2">
        <v>56621</v>
      </c>
      <c r="D51" s="2" t="s">
        <v>86</v>
      </c>
      <c r="E51" s="2" t="s">
        <v>87</v>
      </c>
      <c r="F51" s="2" t="s">
        <v>64</v>
      </c>
      <c r="G51" s="2">
        <v>90</v>
      </c>
      <c r="H51" s="17">
        <v>69.989999999999995</v>
      </c>
      <c r="I51" s="17">
        <v>6299.1</v>
      </c>
      <c r="J51" s="2">
        <v>16</v>
      </c>
      <c r="K51" s="2">
        <v>43</v>
      </c>
      <c r="L51" s="18">
        <v>44531</v>
      </c>
    </row>
    <row r="52" spans="1:12" x14ac:dyDescent="0.2">
      <c r="A52" s="2" t="s">
        <v>57</v>
      </c>
      <c r="B52" s="2" t="s">
        <v>58</v>
      </c>
      <c r="C52" s="2">
        <v>56621</v>
      </c>
      <c r="D52" s="2" t="s">
        <v>113</v>
      </c>
      <c r="E52" s="2" t="s">
        <v>114</v>
      </c>
      <c r="F52" s="2" t="s">
        <v>61</v>
      </c>
      <c r="G52" s="2">
        <v>2</v>
      </c>
      <c r="H52" s="17">
        <v>66.2</v>
      </c>
      <c r="I52" s="17">
        <v>132.4</v>
      </c>
      <c r="J52" s="2">
        <v>16</v>
      </c>
      <c r="K52" s="2">
        <v>43</v>
      </c>
      <c r="L52" s="18">
        <v>44531</v>
      </c>
    </row>
    <row r="53" spans="1:12" x14ac:dyDescent="0.2">
      <c r="A53" s="2" t="s">
        <v>57</v>
      </c>
      <c r="B53" s="2" t="s">
        <v>58</v>
      </c>
      <c r="C53" s="2">
        <v>56621</v>
      </c>
      <c r="D53" s="2" t="s">
        <v>115</v>
      </c>
      <c r="E53" s="2" t="s">
        <v>116</v>
      </c>
      <c r="F53" s="2" t="s">
        <v>61</v>
      </c>
      <c r="G53" s="2">
        <v>1</v>
      </c>
      <c r="H53" s="17">
        <v>75.489999999999995</v>
      </c>
      <c r="I53" s="17">
        <v>75.489999999999995</v>
      </c>
      <c r="J53" s="2">
        <v>16</v>
      </c>
      <c r="K53" s="2">
        <v>43</v>
      </c>
      <c r="L53" s="18">
        <v>44531</v>
      </c>
    </row>
    <row r="54" spans="1:12" x14ac:dyDescent="0.2">
      <c r="A54" s="2" t="s">
        <v>57</v>
      </c>
      <c r="B54" s="2" t="s">
        <v>58</v>
      </c>
      <c r="C54" s="2">
        <v>56621</v>
      </c>
      <c r="D54" s="2" t="s">
        <v>105</v>
      </c>
      <c r="E54" s="2" t="s">
        <v>106</v>
      </c>
      <c r="F54" s="2" t="s">
        <v>107</v>
      </c>
      <c r="G54" s="2">
        <v>648</v>
      </c>
      <c r="H54" s="17">
        <v>1</v>
      </c>
      <c r="I54" s="17">
        <v>648</v>
      </c>
      <c r="J54" s="2">
        <v>16</v>
      </c>
      <c r="K54" s="2">
        <v>43</v>
      </c>
      <c r="L54" s="18">
        <v>44531</v>
      </c>
    </row>
    <row r="55" spans="1:12" x14ac:dyDescent="0.2">
      <c r="A55" s="2" t="s">
        <v>57</v>
      </c>
      <c r="B55" s="2" t="s">
        <v>58</v>
      </c>
      <c r="C55" s="2">
        <v>56621</v>
      </c>
      <c r="D55" s="2" t="s">
        <v>108</v>
      </c>
      <c r="E55" s="2" t="s">
        <v>109</v>
      </c>
      <c r="F55" s="2" t="s">
        <v>110</v>
      </c>
      <c r="G55" s="2">
        <v>1</v>
      </c>
      <c r="H55" s="17">
        <v>97.2</v>
      </c>
      <c r="I55" s="17">
        <v>97.2</v>
      </c>
      <c r="J55" s="2">
        <v>16</v>
      </c>
      <c r="K55" s="2">
        <v>43</v>
      </c>
      <c r="L55" s="18">
        <v>44531</v>
      </c>
    </row>
    <row r="56" spans="1:12" x14ac:dyDescent="0.2">
      <c r="A56" s="2" t="s">
        <v>57</v>
      </c>
      <c r="B56" s="2" t="s">
        <v>58</v>
      </c>
      <c r="C56" s="2">
        <v>56622</v>
      </c>
      <c r="D56" s="2" t="s">
        <v>80</v>
      </c>
      <c r="E56" s="2" t="s">
        <v>81</v>
      </c>
      <c r="F56" s="2" t="s">
        <v>64</v>
      </c>
      <c r="G56" s="2">
        <v>0.5</v>
      </c>
      <c r="H56" s="17">
        <v>110.49</v>
      </c>
      <c r="I56" s="17">
        <v>55.25</v>
      </c>
      <c r="J56" s="2">
        <v>16</v>
      </c>
      <c r="K56" s="2">
        <v>43</v>
      </c>
      <c r="L56" s="18">
        <v>44531</v>
      </c>
    </row>
    <row r="57" spans="1:12" x14ac:dyDescent="0.2">
      <c r="A57" s="2" t="s">
        <v>57</v>
      </c>
      <c r="B57" s="2" t="s">
        <v>58</v>
      </c>
      <c r="C57" s="2">
        <v>56626</v>
      </c>
      <c r="D57" s="2" t="s">
        <v>86</v>
      </c>
      <c r="E57" s="2" t="s">
        <v>87</v>
      </c>
      <c r="F57" s="2" t="s">
        <v>64</v>
      </c>
      <c r="G57" s="2">
        <v>150</v>
      </c>
      <c r="H57" s="17">
        <v>69.989999999999995</v>
      </c>
      <c r="I57" s="17">
        <v>10498.5</v>
      </c>
      <c r="J57" s="2">
        <v>16</v>
      </c>
      <c r="K57" s="2">
        <v>43</v>
      </c>
      <c r="L57" s="18">
        <v>44531</v>
      </c>
    </row>
    <row r="58" spans="1:12" x14ac:dyDescent="0.2">
      <c r="A58" s="2" t="s">
        <v>57</v>
      </c>
      <c r="B58" s="2" t="s">
        <v>58</v>
      </c>
      <c r="C58" s="2">
        <v>56627</v>
      </c>
      <c r="D58" s="2" t="s">
        <v>117</v>
      </c>
      <c r="E58" s="2" t="s">
        <v>118</v>
      </c>
      <c r="F58" s="2" t="s">
        <v>67</v>
      </c>
      <c r="G58" s="2">
        <v>2</v>
      </c>
      <c r="H58" s="17">
        <v>1621.39</v>
      </c>
      <c r="I58" s="17">
        <v>3242.78</v>
      </c>
      <c r="J58" s="2">
        <v>16</v>
      </c>
      <c r="K58" s="2">
        <v>43</v>
      </c>
      <c r="L58" s="18">
        <v>44531</v>
      </c>
    </row>
    <row r="59" spans="1:12" x14ac:dyDescent="0.2">
      <c r="A59" s="2" t="s">
        <v>57</v>
      </c>
      <c r="B59" s="2" t="s">
        <v>58</v>
      </c>
      <c r="C59" s="2">
        <v>56632</v>
      </c>
      <c r="D59" s="2" t="s">
        <v>76</v>
      </c>
      <c r="E59" s="2" t="s">
        <v>77</v>
      </c>
      <c r="F59" s="2" t="s">
        <v>61</v>
      </c>
      <c r="G59" s="2">
        <v>3</v>
      </c>
      <c r="H59" s="17">
        <v>71.290000000000006</v>
      </c>
      <c r="I59" s="17">
        <v>213.87</v>
      </c>
      <c r="J59" s="2">
        <v>16</v>
      </c>
      <c r="K59" s="2">
        <v>43</v>
      </c>
      <c r="L59" s="18">
        <v>44531</v>
      </c>
    </row>
    <row r="60" spans="1:12" x14ac:dyDescent="0.2">
      <c r="A60" s="2" t="s">
        <v>57</v>
      </c>
      <c r="B60" s="2" t="s">
        <v>58</v>
      </c>
      <c r="C60" s="2">
        <v>56632</v>
      </c>
      <c r="D60" s="2" t="s">
        <v>82</v>
      </c>
      <c r="E60" s="2" t="s">
        <v>83</v>
      </c>
      <c r="F60" s="2" t="s">
        <v>61</v>
      </c>
      <c r="G60" s="2">
        <v>8</v>
      </c>
      <c r="H60" s="17">
        <v>52.27</v>
      </c>
      <c r="I60" s="17">
        <v>418.16</v>
      </c>
      <c r="J60" s="2">
        <v>16</v>
      </c>
      <c r="K60" s="2">
        <v>43</v>
      </c>
      <c r="L60" s="18">
        <v>44531</v>
      </c>
    </row>
    <row r="61" spans="1:12" x14ac:dyDescent="0.2">
      <c r="A61" s="2" t="s">
        <v>57</v>
      </c>
      <c r="B61" s="2" t="s">
        <v>58</v>
      </c>
      <c r="C61" s="2">
        <v>56632</v>
      </c>
      <c r="D61" s="2" t="s">
        <v>96</v>
      </c>
      <c r="E61" s="2" t="s">
        <v>97</v>
      </c>
      <c r="F61" s="2" t="s">
        <v>61</v>
      </c>
      <c r="G61" s="2">
        <v>1</v>
      </c>
      <c r="H61" s="17">
        <v>104.53</v>
      </c>
      <c r="I61" s="17">
        <v>104.53</v>
      </c>
      <c r="J61" s="2">
        <v>16</v>
      </c>
      <c r="K61" s="2">
        <v>43</v>
      </c>
      <c r="L61" s="18">
        <v>44531</v>
      </c>
    </row>
    <row r="62" spans="1:12" x14ac:dyDescent="0.2">
      <c r="A62" s="2" t="s">
        <v>57</v>
      </c>
      <c r="B62" s="2" t="s">
        <v>58</v>
      </c>
      <c r="C62" s="2">
        <v>56632</v>
      </c>
      <c r="D62" s="2" t="s">
        <v>119</v>
      </c>
      <c r="E62" s="2" t="s">
        <v>120</v>
      </c>
      <c r="F62" s="2" t="s">
        <v>64</v>
      </c>
      <c r="G62" s="2">
        <v>2</v>
      </c>
      <c r="H62" s="17">
        <v>133.19999999999999</v>
      </c>
      <c r="I62" s="17">
        <v>266.39999999999998</v>
      </c>
      <c r="J62" s="2">
        <v>16</v>
      </c>
      <c r="K62" s="2">
        <v>43</v>
      </c>
      <c r="L62" s="18">
        <v>44531</v>
      </c>
    </row>
    <row r="63" spans="1:12" x14ac:dyDescent="0.2">
      <c r="A63" s="2" t="s">
        <v>57</v>
      </c>
      <c r="B63" s="2" t="s">
        <v>58</v>
      </c>
      <c r="C63" s="2">
        <v>56632</v>
      </c>
      <c r="D63" s="2" t="s">
        <v>113</v>
      </c>
      <c r="E63" s="2" t="s">
        <v>114</v>
      </c>
      <c r="F63" s="2" t="s">
        <v>61</v>
      </c>
      <c r="G63" s="2">
        <v>1</v>
      </c>
      <c r="H63" s="17">
        <v>66.2</v>
      </c>
      <c r="I63" s="17">
        <v>66.2</v>
      </c>
      <c r="J63" s="2">
        <v>16</v>
      </c>
      <c r="K63" s="2">
        <v>43</v>
      </c>
      <c r="L63" s="18">
        <v>44531</v>
      </c>
    </row>
    <row r="64" spans="1:12" x14ac:dyDescent="0.2">
      <c r="A64" s="2" t="s">
        <v>57</v>
      </c>
      <c r="B64" s="2" t="s">
        <v>58</v>
      </c>
      <c r="C64" s="2">
        <v>56637</v>
      </c>
      <c r="D64" s="2" t="s">
        <v>113</v>
      </c>
      <c r="E64" s="2" t="s">
        <v>114</v>
      </c>
      <c r="F64" s="2" t="s">
        <v>61</v>
      </c>
      <c r="G64" s="2">
        <v>2</v>
      </c>
      <c r="H64" s="17">
        <v>66.2</v>
      </c>
      <c r="I64" s="17">
        <v>132.4</v>
      </c>
      <c r="J64" s="2">
        <v>16</v>
      </c>
      <c r="K64" s="2">
        <v>43</v>
      </c>
      <c r="L64" s="18">
        <v>44531</v>
      </c>
    </row>
    <row r="65" spans="1:12" x14ac:dyDescent="0.2">
      <c r="A65" s="2" t="s">
        <v>57</v>
      </c>
      <c r="B65" s="2" t="s">
        <v>58</v>
      </c>
      <c r="C65" s="2">
        <v>56637</v>
      </c>
      <c r="D65" s="2" t="s">
        <v>76</v>
      </c>
      <c r="E65" s="2" t="s">
        <v>77</v>
      </c>
      <c r="F65" s="2" t="s">
        <v>61</v>
      </c>
      <c r="G65" s="2">
        <v>2</v>
      </c>
      <c r="H65" s="17">
        <v>71.290000000000006</v>
      </c>
      <c r="I65" s="17">
        <v>142.58000000000001</v>
      </c>
      <c r="J65" s="2">
        <v>16</v>
      </c>
      <c r="K65" s="2">
        <v>43</v>
      </c>
      <c r="L65" s="18">
        <v>44531</v>
      </c>
    </row>
    <row r="66" spans="1:12" x14ac:dyDescent="0.2">
      <c r="A66" s="2" t="s">
        <v>57</v>
      </c>
      <c r="B66" s="2" t="s">
        <v>58</v>
      </c>
      <c r="C66" s="2">
        <v>56637</v>
      </c>
      <c r="D66" s="2" t="s">
        <v>82</v>
      </c>
      <c r="E66" s="2" t="s">
        <v>83</v>
      </c>
      <c r="F66" s="2" t="s">
        <v>61</v>
      </c>
      <c r="G66" s="2">
        <v>2</v>
      </c>
      <c r="H66" s="17">
        <v>52.27</v>
      </c>
      <c r="I66" s="17">
        <v>104.54</v>
      </c>
      <c r="J66" s="2">
        <v>16</v>
      </c>
      <c r="K66" s="2">
        <v>43</v>
      </c>
      <c r="L66" s="18">
        <v>44531</v>
      </c>
    </row>
    <row r="67" spans="1:12" x14ac:dyDescent="0.2">
      <c r="A67" s="2" t="s">
        <v>57</v>
      </c>
      <c r="B67" s="2" t="s">
        <v>58</v>
      </c>
      <c r="C67" s="2">
        <v>56637</v>
      </c>
      <c r="D67" s="2" t="s">
        <v>82</v>
      </c>
      <c r="E67" s="2" t="s">
        <v>83</v>
      </c>
      <c r="F67" s="2" t="s">
        <v>61</v>
      </c>
      <c r="G67" s="2">
        <v>2</v>
      </c>
      <c r="H67" s="17">
        <v>52.27</v>
      </c>
      <c r="I67" s="17">
        <v>104.54</v>
      </c>
      <c r="J67" s="2">
        <v>16</v>
      </c>
      <c r="K67" s="2">
        <v>43</v>
      </c>
      <c r="L67" s="18">
        <v>44531</v>
      </c>
    </row>
    <row r="68" spans="1:12" x14ac:dyDescent="0.2">
      <c r="A68" s="2" t="s">
        <v>57</v>
      </c>
      <c r="B68" s="2" t="s">
        <v>58</v>
      </c>
      <c r="C68" s="2">
        <v>56643</v>
      </c>
      <c r="D68" s="2" t="s">
        <v>62</v>
      </c>
      <c r="E68" s="2" t="s">
        <v>63</v>
      </c>
      <c r="F68" s="2" t="s">
        <v>64</v>
      </c>
      <c r="G68" s="2">
        <v>12</v>
      </c>
      <c r="H68" s="17">
        <v>93.05</v>
      </c>
      <c r="I68" s="17">
        <v>1116.5999999999999</v>
      </c>
      <c r="J68" s="2">
        <v>16</v>
      </c>
      <c r="K68" s="2">
        <v>43</v>
      </c>
      <c r="L68" s="18">
        <v>44531</v>
      </c>
    </row>
    <row r="69" spans="1:12" x14ac:dyDescent="0.2">
      <c r="A69" s="2" t="s">
        <v>57</v>
      </c>
      <c r="B69" s="2" t="s">
        <v>58</v>
      </c>
      <c r="C69" s="2">
        <v>56644</v>
      </c>
      <c r="D69" s="2" t="s">
        <v>62</v>
      </c>
      <c r="E69" s="2" t="s">
        <v>63</v>
      </c>
      <c r="F69" s="2" t="s">
        <v>64</v>
      </c>
      <c r="G69" s="2">
        <v>5</v>
      </c>
      <c r="H69" s="17">
        <v>93.05</v>
      </c>
      <c r="I69" s="17">
        <v>465.25</v>
      </c>
      <c r="J69" s="2">
        <v>16</v>
      </c>
      <c r="K69" s="2">
        <v>43</v>
      </c>
      <c r="L69" s="18">
        <v>44531</v>
      </c>
    </row>
    <row r="70" spans="1:12" x14ac:dyDescent="0.2">
      <c r="A70" s="2" t="s">
        <v>57</v>
      </c>
      <c r="B70" s="2" t="s">
        <v>58</v>
      </c>
      <c r="C70" s="2">
        <v>56666</v>
      </c>
      <c r="D70" s="2" t="s">
        <v>96</v>
      </c>
      <c r="E70" s="2" t="s">
        <v>97</v>
      </c>
      <c r="F70" s="2" t="s">
        <v>61</v>
      </c>
      <c r="G70" s="2">
        <v>1</v>
      </c>
      <c r="H70" s="17">
        <v>104.53</v>
      </c>
      <c r="I70" s="17">
        <v>104.53</v>
      </c>
      <c r="J70" s="2">
        <v>16</v>
      </c>
      <c r="K70" s="2">
        <v>43</v>
      </c>
      <c r="L70" s="18">
        <v>44531</v>
      </c>
    </row>
    <row r="71" spans="1:12" x14ac:dyDescent="0.2">
      <c r="A71" s="2" t="s">
        <v>57</v>
      </c>
      <c r="B71" s="2" t="s">
        <v>58</v>
      </c>
      <c r="C71" s="2">
        <v>56666</v>
      </c>
      <c r="D71" s="2" t="s">
        <v>76</v>
      </c>
      <c r="E71" s="2" t="s">
        <v>77</v>
      </c>
      <c r="F71" s="2" t="s">
        <v>61</v>
      </c>
      <c r="G71" s="2">
        <v>1.5</v>
      </c>
      <c r="H71" s="17">
        <v>71.290000000000006</v>
      </c>
      <c r="I71" s="17">
        <v>106.94</v>
      </c>
      <c r="J71" s="2">
        <v>16</v>
      </c>
      <c r="K71" s="2">
        <v>43</v>
      </c>
      <c r="L71" s="18">
        <v>44531</v>
      </c>
    </row>
    <row r="72" spans="1:12" x14ac:dyDescent="0.2">
      <c r="A72" s="2" t="s">
        <v>57</v>
      </c>
      <c r="B72" s="2" t="s">
        <v>58</v>
      </c>
      <c r="C72" s="2">
        <v>56670</v>
      </c>
      <c r="D72" s="2" t="s">
        <v>76</v>
      </c>
      <c r="E72" s="2" t="s">
        <v>77</v>
      </c>
      <c r="F72" s="2" t="s">
        <v>61</v>
      </c>
      <c r="G72" s="2">
        <v>1.5</v>
      </c>
      <c r="H72" s="17">
        <v>71.290000000000006</v>
      </c>
      <c r="I72" s="17">
        <v>106.94</v>
      </c>
      <c r="J72" s="2">
        <v>16</v>
      </c>
      <c r="K72" s="2">
        <v>43</v>
      </c>
      <c r="L72" s="18">
        <v>44531</v>
      </c>
    </row>
    <row r="73" spans="1:12" x14ac:dyDescent="0.2">
      <c r="A73" s="2" t="s">
        <v>57</v>
      </c>
      <c r="B73" s="2" t="s">
        <v>58</v>
      </c>
      <c r="C73" s="2">
        <v>56670</v>
      </c>
      <c r="D73" s="2" t="s">
        <v>82</v>
      </c>
      <c r="E73" s="2" t="s">
        <v>83</v>
      </c>
      <c r="F73" s="2" t="s">
        <v>61</v>
      </c>
      <c r="G73" s="2">
        <v>1.5</v>
      </c>
      <c r="H73" s="17">
        <v>52.27</v>
      </c>
      <c r="I73" s="17">
        <v>78.41</v>
      </c>
      <c r="J73" s="2">
        <v>16</v>
      </c>
      <c r="K73" s="2">
        <v>43</v>
      </c>
      <c r="L73" s="18">
        <v>44531</v>
      </c>
    </row>
    <row r="74" spans="1:12" x14ac:dyDescent="0.2">
      <c r="A74" s="2" t="s">
        <v>57</v>
      </c>
      <c r="B74" s="2" t="s">
        <v>58</v>
      </c>
      <c r="C74" s="2">
        <v>56670</v>
      </c>
      <c r="D74" s="2" t="s">
        <v>82</v>
      </c>
      <c r="E74" s="2" t="s">
        <v>83</v>
      </c>
      <c r="F74" s="2" t="s">
        <v>61</v>
      </c>
      <c r="G74" s="2">
        <v>1.5</v>
      </c>
      <c r="H74" s="17">
        <v>52.27</v>
      </c>
      <c r="I74" s="17">
        <v>78.41</v>
      </c>
      <c r="J74" s="2">
        <v>16</v>
      </c>
      <c r="K74" s="2">
        <v>43</v>
      </c>
      <c r="L74" s="18">
        <v>44531</v>
      </c>
    </row>
    <row r="75" spans="1:12" x14ac:dyDescent="0.2">
      <c r="A75" s="2" t="s">
        <v>57</v>
      </c>
      <c r="B75" s="2" t="s">
        <v>58</v>
      </c>
      <c r="C75" s="2">
        <v>56670</v>
      </c>
      <c r="D75" s="2" t="s">
        <v>94</v>
      </c>
      <c r="E75" s="2" t="s">
        <v>95</v>
      </c>
      <c r="F75" s="2" t="s">
        <v>61</v>
      </c>
      <c r="G75" s="2">
        <v>1.5</v>
      </c>
      <c r="H75" s="17">
        <v>42.97</v>
      </c>
      <c r="I75" s="17">
        <v>64.459999999999994</v>
      </c>
      <c r="J75" s="2">
        <v>16</v>
      </c>
      <c r="K75" s="2">
        <v>43</v>
      </c>
      <c r="L75" s="18">
        <v>44531</v>
      </c>
    </row>
    <row r="76" spans="1:12" x14ac:dyDescent="0.2">
      <c r="A76" s="2" t="s">
        <v>57</v>
      </c>
      <c r="B76" s="2" t="s">
        <v>58</v>
      </c>
      <c r="C76" s="2">
        <v>56670</v>
      </c>
      <c r="D76" s="2" t="s">
        <v>121</v>
      </c>
      <c r="E76" s="2" t="s">
        <v>122</v>
      </c>
      <c r="F76" s="2" t="s">
        <v>64</v>
      </c>
      <c r="G76" s="2">
        <v>1</v>
      </c>
      <c r="H76" s="17">
        <v>80.53</v>
      </c>
      <c r="I76" s="17">
        <v>80.53</v>
      </c>
      <c r="J76" s="2">
        <v>16</v>
      </c>
      <c r="K76" s="2">
        <v>43</v>
      </c>
      <c r="L76" s="18">
        <v>44531</v>
      </c>
    </row>
    <row r="77" spans="1:12" x14ac:dyDescent="0.2">
      <c r="A77" s="2" t="s">
        <v>57</v>
      </c>
      <c r="B77" s="2" t="s">
        <v>58</v>
      </c>
      <c r="C77" s="2">
        <v>56670</v>
      </c>
      <c r="D77" s="2" t="s">
        <v>105</v>
      </c>
      <c r="E77" s="2" t="s">
        <v>106</v>
      </c>
      <c r="F77" s="2" t="s">
        <v>107</v>
      </c>
      <c r="G77" s="2">
        <v>125</v>
      </c>
      <c r="H77" s="17">
        <v>1</v>
      </c>
      <c r="I77" s="17">
        <v>125</v>
      </c>
      <c r="J77" s="2">
        <v>16</v>
      </c>
      <c r="K77" s="2">
        <v>43</v>
      </c>
      <c r="L77" s="18">
        <v>44531</v>
      </c>
    </row>
    <row r="78" spans="1:12" x14ac:dyDescent="0.2">
      <c r="A78" s="2" t="s">
        <v>57</v>
      </c>
      <c r="B78" s="2" t="s">
        <v>58</v>
      </c>
      <c r="C78" s="2">
        <v>56670</v>
      </c>
      <c r="D78" s="2" t="s">
        <v>108</v>
      </c>
      <c r="E78" s="2" t="s">
        <v>109</v>
      </c>
      <c r="F78" s="2" t="s">
        <v>110</v>
      </c>
      <c r="G78" s="2">
        <v>1</v>
      </c>
      <c r="H78" s="17">
        <v>18.75</v>
      </c>
      <c r="I78" s="17">
        <v>18.75</v>
      </c>
      <c r="J78" s="2">
        <v>16</v>
      </c>
      <c r="K78" s="2">
        <v>43</v>
      </c>
      <c r="L78" s="18">
        <v>44531</v>
      </c>
    </row>
    <row r="79" spans="1:12" x14ac:dyDescent="0.2">
      <c r="A79" s="2" t="s">
        <v>57</v>
      </c>
      <c r="B79" s="2" t="s">
        <v>58</v>
      </c>
      <c r="C79" s="2">
        <v>56671</v>
      </c>
      <c r="D79" s="2" t="s">
        <v>76</v>
      </c>
      <c r="E79" s="2" t="s">
        <v>77</v>
      </c>
      <c r="F79" s="2" t="s">
        <v>61</v>
      </c>
      <c r="G79" s="2">
        <v>2</v>
      </c>
      <c r="H79" s="17">
        <v>71.290000000000006</v>
      </c>
      <c r="I79" s="17">
        <v>142.58000000000001</v>
      </c>
      <c r="J79" s="2">
        <v>16</v>
      </c>
      <c r="K79" s="2">
        <v>43</v>
      </c>
      <c r="L79" s="18">
        <v>44531</v>
      </c>
    </row>
    <row r="80" spans="1:12" x14ac:dyDescent="0.2">
      <c r="A80" s="2" t="s">
        <v>57</v>
      </c>
      <c r="B80" s="2" t="s">
        <v>58</v>
      </c>
      <c r="C80" s="2">
        <v>56674</v>
      </c>
      <c r="D80" s="2" t="s">
        <v>62</v>
      </c>
      <c r="E80" s="2" t="s">
        <v>63</v>
      </c>
      <c r="F80" s="2" t="s">
        <v>64</v>
      </c>
      <c r="G80" s="2">
        <v>5</v>
      </c>
      <c r="H80" s="17">
        <v>93.05</v>
      </c>
      <c r="I80" s="17">
        <v>465.25</v>
      </c>
      <c r="J80" s="2">
        <v>16</v>
      </c>
      <c r="K80" s="2">
        <v>43</v>
      </c>
      <c r="L80" s="18">
        <v>44531</v>
      </c>
    </row>
    <row r="81" spans="1:12" x14ac:dyDescent="0.2">
      <c r="A81" s="2" t="s">
        <v>57</v>
      </c>
      <c r="B81" s="2" t="s">
        <v>58</v>
      </c>
      <c r="C81" s="2">
        <v>56689</v>
      </c>
      <c r="D81" s="2" t="s">
        <v>82</v>
      </c>
      <c r="E81" s="2" t="s">
        <v>83</v>
      </c>
      <c r="F81" s="2" t="s">
        <v>61</v>
      </c>
      <c r="G81" s="2">
        <v>4</v>
      </c>
      <c r="H81" s="17">
        <v>52.27</v>
      </c>
      <c r="I81" s="17">
        <v>209.08</v>
      </c>
      <c r="J81" s="2">
        <v>16</v>
      </c>
      <c r="K81" s="2">
        <v>43</v>
      </c>
      <c r="L81" s="18">
        <v>44531</v>
      </c>
    </row>
    <row r="82" spans="1:12" x14ac:dyDescent="0.2">
      <c r="A82" s="2" t="s">
        <v>57</v>
      </c>
      <c r="B82" s="2" t="s">
        <v>58</v>
      </c>
      <c r="C82" s="2">
        <v>56689</v>
      </c>
      <c r="D82" s="2" t="s">
        <v>84</v>
      </c>
      <c r="E82" s="2" t="s">
        <v>85</v>
      </c>
      <c r="F82" s="2" t="s">
        <v>61</v>
      </c>
      <c r="G82" s="2">
        <v>2</v>
      </c>
      <c r="H82" s="17">
        <v>121.95</v>
      </c>
      <c r="I82" s="17">
        <v>243.9</v>
      </c>
      <c r="J82" s="2">
        <v>16</v>
      </c>
      <c r="K82" s="2">
        <v>43</v>
      </c>
      <c r="L82" s="18">
        <v>44531</v>
      </c>
    </row>
    <row r="83" spans="1:12" x14ac:dyDescent="0.2">
      <c r="A83" s="2" t="s">
        <v>57</v>
      </c>
      <c r="B83" s="2" t="s">
        <v>58</v>
      </c>
      <c r="C83" s="2">
        <v>56690</v>
      </c>
      <c r="D83" s="2" t="s">
        <v>62</v>
      </c>
      <c r="E83" s="2" t="s">
        <v>63</v>
      </c>
      <c r="F83" s="2" t="s">
        <v>64</v>
      </c>
      <c r="G83" s="2">
        <v>12</v>
      </c>
      <c r="H83" s="17">
        <v>93.05</v>
      </c>
      <c r="I83" s="17">
        <v>1116.5999999999999</v>
      </c>
      <c r="J83" s="2">
        <v>16</v>
      </c>
      <c r="K83" s="2">
        <v>43</v>
      </c>
      <c r="L83" s="18">
        <v>44531</v>
      </c>
    </row>
    <row r="84" spans="1:12" x14ac:dyDescent="0.2">
      <c r="A84" s="2" t="s">
        <v>57</v>
      </c>
      <c r="B84" s="2" t="s">
        <v>58</v>
      </c>
      <c r="C84" s="2">
        <v>56692</v>
      </c>
      <c r="D84" s="2" t="s">
        <v>76</v>
      </c>
      <c r="E84" s="2" t="s">
        <v>77</v>
      </c>
      <c r="F84" s="2" t="s">
        <v>61</v>
      </c>
      <c r="G84" s="2">
        <v>1.5</v>
      </c>
      <c r="H84" s="17">
        <v>71.290000000000006</v>
      </c>
      <c r="I84" s="17">
        <v>106.94</v>
      </c>
      <c r="J84" s="2">
        <v>16</v>
      </c>
      <c r="K84" s="2">
        <v>43</v>
      </c>
      <c r="L84" s="18">
        <v>44531</v>
      </c>
    </row>
    <row r="85" spans="1:12" x14ac:dyDescent="0.2">
      <c r="A85" s="2" t="s">
        <v>57</v>
      </c>
      <c r="B85" s="2" t="s">
        <v>58</v>
      </c>
      <c r="C85" s="2">
        <v>56694</v>
      </c>
      <c r="D85" s="2" t="s">
        <v>92</v>
      </c>
      <c r="E85" s="2" t="s">
        <v>93</v>
      </c>
      <c r="F85" s="2" t="s">
        <v>61</v>
      </c>
      <c r="G85" s="2">
        <v>2</v>
      </c>
      <c r="H85" s="17">
        <v>54.59</v>
      </c>
      <c r="I85" s="17">
        <v>109.18</v>
      </c>
      <c r="J85" s="2">
        <v>16</v>
      </c>
      <c r="K85" s="2">
        <v>43</v>
      </c>
      <c r="L85" s="18">
        <v>44531</v>
      </c>
    </row>
    <row r="86" spans="1:12" x14ac:dyDescent="0.2">
      <c r="A86" s="2" t="s">
        <v>57</v>
      </c>
      <c r="B86" s="2" t="s">
        <v>58</v>
      </c>
      <c r="C86" s="2">
        <v>56694</v>
      </c>
      <c r="D86" s="2" t="s">
        <v>76</v>
      </c>
      <c r="E86" s="2" t="s">
        <v>77</v>
      </c>
      <c r="F86" s="2" t="s">
        <v>61</v>
      </c>
      <c r="G86" s="2">
        <v>1</v>
      </c>
      <c r="H86" s="17">
        <v>71.290000000000006</v>
      </c>
      <c r="I86" s="17">
        <v>71.290000000000006</v>
      </c>
      <c r="J86" s="2">
        <v>16</v>
      </c>
      <c r="K86" s="2">
        <v>43</v>
      </c>
      <c r="L86" s="18">
        <v>44531</v>
      </c>
    </row>
    <row r="87" spans="1:12" x14ac:dyDescent="0.2">
      <c r="A87" s="2" t="s">
        <v>57</v>
      </c>
      <c r="B87" s="2" t="s">
        <v>58</v>
      </c>
      <c r="C87" s="2">
        <v>56694</v>
      </c>
      <c r="D87" s="2" t="s">
        <v>82</v>
      </c>
      <c r="E87" s="2" t="s">
        <v>83</v>
      </c>
      <c r="F87" s="2" t="s">
        <v>61</v>
      </c>
      <c r="G87" s="2">
        <v>2</v>
      </c>
      <c r="H87" s="17">
        <v>52.27</v>
      </c>
      <c r="I87" s="17">
        <v>104.54</v>
      </c>
      <c r="J87" s="2">
        <v>16</v>
      </c>
      <c r="K87" s="2">
        <v>43</v>
      </c>
      <c r="L87" s="18">
        <v>44531</v>
      </c>
    </row>
    <row r="88" spans="1:12" x14ac:dyDescent="0.2">
      <c r="A88" s="2" t="s">
        <v>57</v>
      </c>
      <c r="B88" s="2" t="s">
        <v>58</v>
      </c>
      <c r="C88" s="2">
        <v>56716</v>
      </c>
      <c r="D88" s="2" t="s">
        <v>88</v>
      </c>
      <c r="E88" s="2" t="s">
        <v>89</v>
      </c>
      <c r="F88" s="2" t="s">
        <v>61</v>
      </c>
      <c r="G88" s="2">
        <v>3</v>
      </c>
      <c r="H88" s="17">
        <v>110.34</v>
      </c>
      <c r="I88" s="17">
        <v>331.02</v>
      </c>
      <c r="J88" s="2">
        <v>16</v>
      </c>
      <c r="K88" s="2">
        <v>43</v>
      </c>
      <c r="L88" s="18">
        <v>44531</v>
      </c>
    </row>
    <row r="89" spans="1:12" x14ac:dyDescent="0.2">
      <c r="A89" s="2" t="s">
        <v>57</v>
      </c>
      <c r="B89" s="2" t="s">
        <v>58</v>
      </c>
      <c r="C89" s="2">
        <v>56716</v>
      </c>
      <c r="D89" s="2" t="s">
        <v>84</v>
      </c>
      <c r="E89" s="2" t="s">
        <v>85</v>
      </c>
      <c r="F89" s="2" t="s">
        <v>61</v>
      </c>
      <c r="G89" s="2">
        <v>2</v>
      </c>
      <c r="H89" s="17">
        <v>121.95</v>
      </c>
      <c r="I89" s="17">
        <v>243.9</v>
      </c>
      <c r="J89" s="2">
        <v>16</v>
      </c>
      <c r="K89" s="2">
        <v>43</v>
      </c>
      <c r="L89" s="18">
        <v>44531</v>
      </c>
    </row>
    <row r="90" spans="1:12" x14ac:dyDescent="0.2">
      <c r="A90" s="2" t="s">
        <v>57</v>
      </c>
      <c r="B90" s="2" t="s">
        <v>58</v>
      </c>
      <c r="C90" s="2">
        <v>56716</v>
      </c>
      <c r="D90" s="2" t="s">
        <v>76</v>
      </c>
      <c r="E90" s="2" t="s">
        <v>77</v>
      </c>
      <c r="F90" s="2" t="s">
        <v>61</v>
      </c>
      <c r="G90" s="2">
        <v>7</v>
      </c>
      <c r="H90" s="17">
        <v>71.290000000000006</v>
      </c>
      <c r="I90" s="17">
        <v>499.03</v>
      </c>
      <c r="J90" s="2">
        <v>16</v>
      </c>
      <c r="K90" s="2">
        <v>43</v>
      </c>
      <c r="L90" s="18">
        <v>44531</v>
      </c>
    </row>
    <row r="91" spans="1:12" x14ac:dyDescent="0.2">
      <c r="A91" s="2" t="s">
        <v>57</v>
      </c>
      <c r="B91" s="2" t="s">
        <v>58</v>
      </c>
      <c r="C91" s="2">
        <v>56716</v>
      </c>
      <c r="D91" s="2" t="s">
        <v>96</v>
      </c>
      <c r="E91" s="2" t="s">
        <v>97</v>
      </c>
      <c r="F91" s="2" t="s">
        <v>61</v>
      </c>
      <c r="G91" s="2">
        <v>3</v>
      </c>
      <c r="H91" s="17">
        <v>104.53</v>
      </c>
      <c r="I91" s="17">
        <v>313.58999999999997</v>
      </c>
      <c r="J91" s="2">
        <v>16</v>
      </c>
      <c r="K91" s="2">
        <v>43</v>
      </c>
      <c r="L91" s="18">
        <v>44531</v>
      </c>
    </row>
    <row r="92" spans="1:12" x14ac:dyDescent="0.2">
      <c r="A92" s="2" t="s">
        <v>57</v>
      </c>
      <c r="B92" s="2" t="s">
        <v>58</v>
      </c>
      <c r="C92" s="2">
        <v>56716</v>
      </c>
      <c r="D92" s="2" t="s">
        <v>82</v>
      </c>
      <c r="E92" s="2" t="s">
        <v>83</v>
      </c>
      <c r="F92" s="2" t="s">
        <v>61</v>
      </c>
      <c r="G92" s="2">
        <v>7</v>
      </c>
      <c r="H92" s="17">
        <v>52.27</v>
      </c>
      <c r="I92" s="17">
        <v>365.89</v>
      </c>
      <c r="J92" s="2">
        <v>16</v>
      </c>
      <c r="K92" s="2">
        <v>43</v>
      </c>
      <c r="L92" s="18">
        <v>44531</v>
      </c>
    </row>
    <row r="93" spans="1:12" x14ac:dyDescent="0.2">
      <c r="A93" s="2" t="s">
        <v>57</v>
      </c>
      <c r="B93" s="2" t="s">
        <v>58</v>
      </c>
      <c r="C93" s="2">
        <v>56716</v>
      </c>
      <c r="D93" s="2" t="s">
        <v>82</v>
      </c>
      <c r="E93" s="2" t="s">
        <v>83</v>
      </c>
      <c r="F93" s="2" t="s">
        <v>61</v>
      </c>
      <c r="G93" s="2">
        <v>1</v>
      </c>
      <c r="H93" s="17">
        <v>52.27</v>
      </c>
      <c r="I93" s="17">
        <v>52.27</v>
      </c>
      <c r="J93" s="2">
        <v>16</v>
      </c>
      <c r="K93" s="2">
        <v>43</v>
      </c>
      <c r="L93" s="18">
        <v>44531</v>
      </c>
    </row>
    <row r="94" spans="1:12" x14ac:dyDescent="0.2">
      <c r="A94" s="2" t="s">
        <v>57</v>
      </c>
      <c r="B94" s="2" t="s">
        <v>58</v>
      </c>
      <c r="C94" s="2">
        <v>56717</v>
      </c>
      <c r="D94" s="2" t="s">
        <v>80</v>
      </c>
      <c r="E94" s="2" t="s">
        <v>81</v>
      </c>
      <c r="F94" s="2" t="s">
        <v>64</v>
      </c>
      <c r="G94" s="2">
        <v>0.5</v>
      </c>
      <c r="H94" s="17">
        <v>110.49</v>
      </c>
      <c r="I94" s="17">
        <v>55.25</v>
      </c>
      <c r="J94" s="2">
        <v>16</v>
      </c>
      <c r="K94" s="2">
        <v>43</v>
      </c>
      <c r="L94" s="18">
        <v>44531</v>
      </c>
    </row>
    <row r="95" spans="1:12" x14ac:dyDescent="0.2">
      <c r="A95" s="2" t="s">
        <v>57</v>
      </c>
      <c r="B95" s="2" t="s">
        <v>58</v>
      </c>
      <c r="C95" s="2">
        <v>56719</v>
      </c>
      <c r="D95" s="2" t="s">
        <v>105</v>
      </c>
      <c r="E95" s="2" t="s">
        <v>106</v>
      </c>
      <c r="F95" s="2" t="s">
        <v>107</v>
      </c>
      <c r="G95" s="2">
        <v>125</v>
      </c>
      <c r="H95" s="17">
        <v>1</v>
      </c>
      <c r="I95" s="17">
        <v>125</v>
      </c>
      <c r="J95" s="2">
        <v>16</v>
      </c>
      <c r="K95" s="2">
        <v>43</v>
      </c>
      <c r="L95" s="18">
        <v>44531</v>
      </c>
    </row>
    <row r="96" spans="1:12" x14ac:dyDescent="0.2">
      <c r="A96" s="2" t="s">
        <v>57</v>
      </c>
      <c r="B96" s="2" t="s">
        <v>58</v>
      </c>
      <c r="C96" s="2">
        <v>56719</v>
      </c>
      <c r="D96" s="2" t="s">
        <v>108</v>
      </c>
      <c r="E96" s="2" t="s">
        <v>109</v>
      </c>
      <c r="F96" s="2" t="s">
        <v>110</v>
      </c>
      <c r="G96" s="2">
        <v>1</v>
      </c>
      <c r="H96" s="17">
        <v>18.75</v>
      </c>
      <c r="I96" s="17">
        <v>18.75</v>
      </c>
      <c r="J96" s="2">
        <v>16</v>
      </c>
      <c r="K96" s="2">
        <v>43</v>
      </c>
      <c r="L96" s="18">
        <v>44531</v>
      </c>
    </row>
    <row r="97" spans="1:12" x14ac:dyDescent="0.2">
      <c r="A97" s="2" t="s">
        <v>57</v>
      </c>
      <c r="B97" s="2" t="s">
        <v>58</v>
      </c>
      <c r="C97" s="2">
        <v>56719</v>
      </c>
      <c r="D97" s="2" t="s">
        <v>76</v>
      </c>
      <c r="E97" s="2" t="s">
        <v>77</v>
      </c>
      <c r="F97" s="2" t="s">
        <v>61</v>
      </c>
      <c r="G97" s="2">
        <v>1</v>
      </c>
      <c r="H97" s="17">
        <v>71.290000000000006</v>
      </c>
      <c r="I97" s="17">
        <v>71.290000000000006</v>
      </c>
      <c r="J97" s="2">
        <v>16</v>
      </c>
      <c r="K97" s="2">
        <v>43</v>
      </c>
      <c r="L97" s="18">
        <v>44531</v>
      </c>
    </row>
    <row r="98" spans="1:12" x14ac:dyDescent="0.2">
      <c r="A98" s="2" t="s">
        <v>57</v>
      </c>
      <c r="B98" s="2" t="s">
        <v>58</v>
      </c>
      <c r="C98" s="2">
        <v>56720</v>
      </c>
      <c r="D98" s="2" t="s">
        <v>80</v>
      </c>
      <c r="E98" s="2" t="s">
        <v>81</v>
      </c>
      <c r="F98" s="2" t="s">
        <v>64</v>
      </c>
      <c r="G98" s="2">
        <v>1</v>
      </c>
      <c r="H98" s="17">
        <v>110.49</v>
      </c>
      <c r="I98" s="17">
        <v>110.49</v>
      </c>
      <c r="J98" s="2">
        <v>16</v>
      </c>
      <c r="K98" s="2">
        <v>43</v>
      </c>
      <c r="L98" s="18">
        <v>44531</v>
      </c>
    </row>
    <row r="99" spans="1:12" x14ac:dyDescent="0.2">
      <c r="A99" s="2" t="s">
        <v>57</v>
      </c>
      <c r="B99" s="2" t="s">
        <v>58</v>
      </c>
      <c r="C99" s="2">
        <v>56721</v>
      </c>
      <c r="D99" s="2" t="s">
        <v>74</v>
      </c>
      <c r="E99" s="2" t="s">
        <v>75</v>
      </c>
      <c r="F99" s="2" t="s">
        <v>67</v>
      </c>
      <c r="G99" s="2">
        <v>1</v>
      </c>
      <c r="H99" s="17">
        <v>0</v>
      </c>
      <c r="I99" s="17">
        <v>0</v>
      </c>
      <c r="J99" s="2">
        <v>16</v>
      </c>
      <c r="K99" s="2">
        <v>43</v>
      </c>
      <c r="L99" s="18">
        <v>44531</v>
      </c>
    </row>
    <row r="100" spans="1:12" x14ac:dyDescent="0.2">
      <c r="A100" s="2" t="s">
        <v>57</v>
      </c>
      <c r="B100" s="2" t="s">
        <v>58</v>
      </c>
      <c r="C100" s="2">
        <v>56729</v>
      </c>
      <c r="D100" s="2" t="s">
        <v>76</v>
      </c>
      <c r="E100" s="2" t="s">
        <v>77</v>
      </c>
      <c r="F100" s="2" t="s">
        <v>61</v>
      </c>
      <c r="G100" s="2">
        <v>2.5</v>
      </c>
      <c r="H100" s="17">
        <v>71.290000000000006</v>
      </c>
      <c r="I100" s="17">
        <v>178.23</v>
      </c>
      <c r="J100" s="2">
        <v>16</v>
      </c>
      <c r="K100" s="2">
        <v>43</v>
      </c>
      <c r="L100" s="18">
        <v>44531</v>
      </c>
    </row>
    <row r="101" spans="1:12" x14ac:dyDescent="0.2">
      <c r="A101" s="2" t="s">
        <v>57</v>
      </c>
      <c r="B101" s="2" t="s">
        <v>58</v>
      </c>
      <c r="C101" s="2">
        <v>56736</v>
      </c>
      <c r="D101" s="2" t="s">
        <v>62</v>
      </c>
      <c r="E101" s="2" t="s">
        <v>63</v>
      </c>
      <c r="F101" s="2" t="s">
        <v>64</v>
      </c>
      <c r="G101" s="2">
        <v>7.2</v>
      </c>
      <c r="H101" s="17">
        <v>93.05</v>
      </c>
      <c r="I101" s="17">
        <v>669.96</v>
      </c>
      <c r="J101" s="2">
        <v>16</v>
      </c>
      <c r="K101" s="2">
        <v>43</v>
      </c>
      <c r="L101" s="18">
        <v>44531</v>
      </c>
    </row>
    <row r="102" spans="1:12" x14ac:dyDescent="0.2">
      <c r="A102" s="2" t="s">
        <v>57</v>
      </c>
      <c r="B102" s="2" t="s">
        <v>58</v>
      </c>
      <c r="C102" s="2">
        <v>56753</v>
      </c>
      <c r="D102" s="2" t="s">
        <v>76</v>
      </c>
      <c r="E102" s="2" t="s">
        <v>77</v>
      </c>
      <c r="F102" s="2" t="s">
        <v>61</v>
      </c>
      <c r="G102" s="2">
        <v>1</v>
      </c>
      <c r="H102" s="17">
        <v>71.290000000000006</v>
      </c>
      <c r="I102" s="17">
        <v>71.290000000000006</v>
      </c>
      <c r="J102" s="2">
        <v>16</v>
      </c>
      <c r="K102" s="2">
        <v>43</v>
      </c>
      <c r="L102" s="18">
        <v>44531</v>
      </c>
    </row>
    <row r="103" spans="1:12" x14ac:dyDescent="0.2">
      <c r="A103" s="2" t="s">
        <v>57</v>
      </c>
      <c r="B103" s="2" t="s">
        <v>58</v>
      </c>
      <c r="C103" s="2">
        <v>56756</v>
      </c>
      <c r="D103" s="2" t="s">
        <v>76</v>
      </c>
      <c r="E103" s="2" t="s">
        <v>77</v>
      </c>
      <c r="F103" s="2" t="s">
        <v>61</v>
      </c>
      <c r="G103" s="2">
        <v>2</v>
      </c>
      <c r="H103" s="17">
        <v>71.290000000000006</v>
      </c>
      <c r="I103" s="17">
        <v>142.58000000000001</v>
      </c>
      <c r="J103" s="2">
        <v>16</v>
      </c>
      <c r="K103" s="2">
        <v>43</v>
      </c>
      <c r="L103" s="18">
        <v>44531</v>
      </c>
    </row>
    <row r="104" spans="1:12" x14ac:dyDescent="0.2">
      <c r="A104" s="2" t="s">
        <v>57</v>
      </c>
      <c r="B104" s="2" t="s">
        <v>58</v>
      </c>
      <c r="C104" s="2">
        <v>57079</v>
      </c>
      <c r="D104" s="2" t="s">
        <v>62</v>
      </c>
      <c r="E104" s="2" t="s">
        <v>63</v>
      </c>
      <c r="F104" s="2" t="s">
        <v>64</v>
      </c>
      <c r="G104" s="2">
        <v>12</v>
      </c>
      <c r="H104" s="17">
        <v>93.05</v>
      </c>
      <c r="I104" s="17">
        <v>1116.5999999999999</v>
      </c>
      <c r="J104" s="2">
        <v>16</v>
      </c>
      <c r="K104" s="2">
        <v>43</v>
      </c>
      <c r="L104" s="18">
        <v>44531</v>
      </c>
    </row>
    <row r="105" spans="1:12" x14ac:dyDescent="0.2">
      <c r="A105" s="2" t="s">
        <v>57</v>
      </c>
      <c r="B105" s="2" t="s">
        <v>58</v>
      </c>
      <c r="C105" s="2">
        <v>57081</v>
      </c>
      <c r="D105" s="2" t="s">
        <v>74</v>
      </c>
      <c r="E105" s="2" t="s">
        <v>75</v>
      </c>
      <c r="F105" s="2" t="s">
        <v>67</v>
      </c>
      <c r="G105" s="2">
        <v>1</v>
      </c>
      <c r="H105" s="17">
        <v>0</v>
      </c>
      <c r="I105" s="17">
        <v>0</v>
      </c>
      <c r="J105" s="2">
        <v>16</v>
      </c>
      <c r="K105" s="2">
        <v>43</v>
      </c>
      <c r="L105" s="18">
        <v>44531</v>
      </c>
    </row>
    <row r="106" spans="1:12" x14ac:dyDescent="0.2">
      <c r="A106" s="2" t="s">
        <v>57</v>
      </c>
      <c r="B106" s="2" t="s">
        <v>58</v>
      </c>
      <c r="C106" s="2">
        <v>57082</v>
      </c>
      <c r="D106" s="2" t="s">
        <v>74</v>
      </c>
      <c r="E106" s="2" t="s">
        <v>75</v>
      </c>
      <c r="F106" s="2" t="s">
        <v>67</v>
      </c>
      <c r="G106" s="2">
        <v>1</v>
      </c>
      <c r="H106" s="17">
        <v>0</v>
      </c>
      <c r="I106" s="17">
        <v>0</v>
      </c>
      <c r="J106" s="2">
        <v>16</v>
      </c>
      <c r="K106" s="2">
        <v>43</v>
      </c>
      <c r="L106" s="18">
        <v>44531</v>
      </c>
    </row>
    <row r="107" spans="1:12" x14ac:dyDescent="0.2">
      <c r="A107" s="2" t="s">
        <v>57</v>
      </c>
      <c r="B107" s="2" t="s">
        <v>58</v>
      </c>
      <c r="C107" s="2">
        <v>57086</v>
      </c>
      <c r="D107" s="2" t="s">
        <v>76</v>
      </c>
      <c r="E107" s="2" t="s">
        <v>77</v>
      </c>
      <c r="F107" s="2" t="s">
        <v>61</v>
      </c>
      <c r="G107" s="2">
        <v>2</v>
      </c>
      <c r="H107" s="17">
        <v>71.290000000000006</v>
      </c>
      <c r="I107" s="17">
        <v>142.58000000000001</v>
      </c>
      <c r="J107" s="2">
        <v>16</v>
      </c>
      <c r="K107" s="2">
        <v>43</v>
      </c>
      <c r="L107" s="18">
        <v>44531</v>
      </c>
    </row>
    <row r="108" spans="1:12" x14ac:dyDescent="0.2">
      <c r="A108" s="2" t="s">
        <v>57</v>
      </c>
      <c r="B108" s="2" t="s">
        <v>58</v>
      </c>
      <c r="C108" s="2">
        <v>57088</v>
      </c>
      <c r="D108" s="2" t="s">
        <v>123</v>
      </c>
      <c r="E108" s="2" t="s">
        <v>124</v>
      </c>
      <c r="F108" s="2" t="s">
        <v>67</v>
      </c>
      <c r="G108" s="2">
        <v>1</v>
      </c>
      <c r="H108" s="17">
        <v>541.33000000000004</v>
      </c>
      <c r="I108" s="17">
        <v>541.33000000000004</v>
      </c>
      <c r="J108" s="2">
        <v>16</v>
      </c>
      <c r="K108" s="2">
        <v>43</v>
      </c>
      <c r="L108" s="18">
        <v>44531</v>
      </c>
    </row>
    <row r="109" spans="1:12" x14ac:dyDescent="0.2">
      <c r="A109" s="2" t="s">
        <v>57</v>
      </c>
      <c r="B109" s="2" t="s">
        <v>58</v>
      </c>
      <c r="C109" s="2">
        <v>57088</v>
      </c>
      <c r="D109" s="2" t="s">
        <v>86</v>
      </c>
      <c r="E109" s="2" t="s">
        <v>87</v>
      </c>
      <c r="F109" s="2" t="s">
        <v>64</v>
      </c>
      <c r="G109" s="2">
        <v>52.5</v>
      </c>
      <c r="H109" s="17">
        <v>69.989999999999995</v>
      </c>
      <c r="I109" s="17">
        <v>3674.48</v>
      </c>
      <c r="J109" s="2">
        <v>16</v>
      </c>
      <c r="K109" s="2">
        <v>43</v>
      </c>
      <c r="L109" s="18">
        <v>44531</v>
      </c>
    </row>
    <row r="110" spans="1:12" x14ac:dyDescent="0.2">
      <c r="A110" s="2" t="s">
        <v>57</v>
      </c>
      <c r="B110" s="2" t="s">
        <v>58</v>
      </c>
      <c r="C110" s="2">
        <v>57089</v>
      </c>
      <c r="D110" s="2" t="s">
        <v>86</v>
      </c>
      <c r="E110" s="2" t="s">
        <v>87</v>
      </c>
      <c r="F110" s="2" t="s">
        <v>64</v>
      </c>
      <c r="G110" s="2">
        <v>45</v>
      </c>
      <c r="H110" s="17">
        <v>69.989999999999995</v>
      </c>
      <c r="I110" s="17">
        <v>3149.55</v>
      </c>
      <c r="J110" s="2">
        <v>16</v>
      </c>
      <c r="K110" s="2">
        <v>43</v>
      </c>
      <c r="L110" s="18">
        <v>44531</v>
      </c>
    </row>
    <row r="111" spans="1:12" x14ac:dyDescent="0.2">
      <c r="A111" s="2" t="s">
        <v>57</v>
      </c>
      <c r="B111" s="2" t="s">
        <v>58</v>
      </c>
      <c r="C111" s="2">
        <v>57090</v>
      </c>
      <c r="D111" s="2" t="s">
        <v>82</v>
      </c>
      <c r="E111" s="2" t="s">
        <v>83</v>
      </c>
      <c r="F111" s="2" t="s">
        <v>61</v>
      </c>
      <c r="G111" s="2">
        <v>16</v>
      </c>
      <c r="H111" s="17">
        <v>52.27</v>
      </c>
      <c r="I111" s="17">
        <v>836.32</v>
      </c>
      <c r="J111" s="2">
        <v>16</v>
      </c>
      <c r="K111" s="2">
        <v>43</v>
      </c>
      <c r="L111" s="18">
        <v>44531</v>
      </c>
    </row>
    <row r="112" spans="1:12" x14ac:dyDescent="0.2">
      <c r="A112" s="2" t="s">
        <v>57</v>
      </c>
      <c r="B112" s="2" t="s">
        <v>58</v>
      </c>
      <c r="C112" s="2">
        <v>57092</v>
      </c>
      <c r="D112" s="2" t="s">
        <v>82</v>
      </c>
      <c r="E112" s="2" t="s">
        <v>83</v>
      </c>
      <c r="F112" s="2" t="s">
        <v>61</v>
      </c>
      <c r="G112" s="2">
        <v>24</v>
      </c>
      <c r="H112" s="17">
        <v>52.27</v>
      </c>
      <c r="I112" s="17">
        <v>1254.48</v>
      </c>
      <c r="J112" s="2">
        <v>16</v>
      </c>
      <c r="K112" s="2">
        <v>43</v>
      </c>
      <c r="L112" s="18">
        <v>44531</v>
      </c>
    </row>
    <row r="113" spans="1:12" x14ac:dyDescent="0.2">
      <c r="A113" s="2" t="s">
        <v>57</v>
      </c>
      <c r="B113" s="2" t="s">
        <v>58</v>
      </c>
      <c r="C113" s="2">
        <v>57092</v>
      </c>
      <c r="D113" s="2" t="s">
        <v>84</v>
      </c>
      <c r="E113" s="2" t="s">
        <v>85</v>
      </c>
      <c r="F113" s="2" t="s">
        <v>61</v>
      </c>
      <c r="G113" s="2">
        <v>2</v>
      </c>
      <c r="H113" s="17">
        <v>121.95</v>
      </c>
      <c r="I113" s="17">
        <v>243.9</v>
      </c>
      <c r="J113" s="2">
        <v>16</v>
      </c>
      <c r="K113" s="2">
        <v>43</v>
      </c>
      <c r="L113" s="18">
        <v>44531</v>
      </c>
    </row>
    <row r="114" spans="1:12" x14ac:dyDescent="0.2">
      <c r="A114" s="2" t="s">
        <v>57</v>
      </c>
      <c r="B114" s="2" t="s">
        <v>58</v>
      </c>
      <c r="C114" s="2">
        <v>57093</v>
      </c>
      <c r="D114" s="2" t="s">
        <v>74</v>
      </c>
      <c r="E114" s="2" t="s">
        <v>75</v>
      </c>
      <c r="F114" s="2" t="s">
        <v>67</v>
      </c>
      <c r="G114" s="2">
        <v>1</v>
      </c>
      <c r="H114" s="17">
        <v>0</v>
      </c>
      <c r="I114" s="17">
        <v>0</v>
      </c>
      <c r="J114" s="2">
        <v>16</v>
      </c>
      <c r="K114" s="2">
        <v>43</v>
      </c>
      <c r="L114" s="18">
        <v>44531</v>
      </c>
    </row>
    <row r="115" spans="1:12" x14ac:dyDescent="0.2">
      <c r="A115" s="2" t="s">
        <v>57</v>
      </c>
      <c r="B115" s="2" t="s">
        <v>58</v>
      </c>
      <c r="C115" s="2">
        <v>57104</v>
      </c>
      <c r="D115" s="2" t="s">
        <v>86</v>
      </c>
      <c r="E115" s="2" t="s">
        <v>87</v>
      </c>
      <c r="F115" s="2" t="s">
        <v>64</v>
      </c>
      <c r="G115" s="2">
        <v>37.5</v>
      </c>
      <c r="H115" s="17">
        <v>69.989999999999995</v>
      </c>
      <c r="I115" s="17">
        <v>2624.63</v>
      </c>
      <c r="J115" s="2">
        <v>16</v>
      </c>
      <c r="K115" s="2">
        <v>43</v>
      </c>
      <c r="L115" s="18">
        <v>44531</v>
      </c>
    </row>
    <row r="116" spans="1:12" x14ac:dyDescent="0.2">
      <c r="A116" s="2" t="s">
        <v>57</v>
      </c>
      <c r="B116" s="2" t="s">
        <v>58</v>
      </c>
      <c r="C116" s="2">
        <v>57109</v>
      </c>
      <c r="D116" s="2" t="s">
        <v>62</v>
      </c>
      <c r="E116" s="2" t="s">
        <v>63</v>
      </c>
      <c r="F116" s="2" t="s">
        <v>64</v>
      </c>
      <c r="G116" s="2">
        <v>7</v>
      </c>
      <c r="H116" s="17">
        <v>93.05</v>
      </c>
      <c r="I116" s="17">
        <v>651.35</v>
      </c>
      <c r="J116" s="2">
        <v>16</v>
      </c>
      <c r="K116" s="2">
        <v>43</v>
      </c>
      <c r="L116" s="18">
        <v>44531</v>
      </c>
    </row>
    <row r="117" spans="1:12" x14ac:dyDescent="0.2">
      <c r="A117" s="2" t="s">
        <v>57</v>
      </c>
      <c r="B117" s="2" t="s">
        <v>58</v>
      </c>
      <c r="C117" s="2">
        <v>57110</v>
      </c>
      <c r="D117" s="2" t="s">
        <v>62</v>
      </c>
      <c r="E117" s="2" t="s">
        <v>63</v>
      </c>
      <c r="F117" s="2" t="s">
        <v>64</v>
      </c>
      <c r="G117" s="2">
        <v>12</v>
      </c>
      <c r="H117" s="17">
        <v>93.05</v>
      </c>
      <c r="I117" s="17">
        <v>1116.5999999999999</v>
      </c>
      <c r="J117" s="2">
        <v>16</v>
      </c>
      <c r="K117" s="2">
        <v>43</v>
      </c>
      <c r="L117" s="18">
        <v>44531</v>
      </c>
    </row>
    <row r="118" spans="1:12" x14ac:dyDescent="0.2">
      <c r="A118" s="2" t="s">
        <v>57</v>
      </c>
      <c r="B118" s="2" t="s">
        <v>58</v>
      </c>
      <c r="C118" s="2">
        <v>57111</v>
      </c>
      <c r="D118" s="2" t="s">
        <v>86</v>
      </c>
      <c r="E118" s="2" t="s">
        <v>87</v>
      </c>
      <c r="F118" s="2" t="s">
        <v>64</v>
      </c>
      <c r="G118" s="2">
        <v>30</v>
      </c>
      <c r="H118" s="17">
        <v>69.989999999999995</v>
      </c>
      <c r="I118" s="17">
        <v>2099.6999999999998</v>
      </c>
      <c r="J118" s="2">
        <v>16</v>
      </c>
      <c r="K118" s="2">
        <v>43</v>
      </c>
      <c r="L118" s="18">
        <v>44531</v>
      </c>
    </row>
    <row r="119" spans="1:12" x14ac:dyDescent="0.2">
      <c r="A119" s="2" t="s">
        <v>57</v>
      </c>
      <c r="B119" s="2" t="s">
        <v>58</v>
      </c>
      <c r="C119" s="2">
        <v>57112</v>
      </c>
      <c r="D119" s="2" t="s">
        <v>62</v>
      </c>
      <c r="E119" s="2" t="s">
        <v>63</v>
      </c>
      <c r="F119" s="2" t="s">
        <v>64</v>
      </c>
      <c r="G119" s="2">
        <v>15</v>
      </c>
      <c r="H119" s="17">
        <v>93.05</v>
      </c>
      <c r="I119" s="17">
        <v>1395.75</v>
      </c>
      <c r="J119" s="2">
        <v>16</v>
      </c>
      <c r="K119" s="2">
        <v>43</v>
      </c>
      <c r="L119" s="18">
        <v>44531</v>
      </c>
    </row>
    <row r="120" spans="1:12" x14ac:dyDescent="0.2">
      <c r="A120" s="2" t="s">
        <v>57</v>
      </c>
      <c r="B120" s="2" t="s">
        <v>58</v>
      </c>
      <c r="C120" s="2">
        <v>57113</v>
      </c>
      <c r="D120" s="2" t="s">
        <v>62</v>
      </c>
      <c r="E120" s="2" t="s">
        <v>63</v>
      </c>
      <c r="F120" s="2" t="s">
        <v>64</v>
      </c>
      <c r="G120" s="2">
        <v>2</v>
      </c>
      <c r="H120" s="17">
        <v>93.05</v>
      </c>
      <c r="I120" s="17">
        <v>186.1</v>
      </c>
      <c r="J120" s="2">
        <v>16</v>
      </c>
      <c r="K120" s="2">
        <v>43</v>
      </c>
      <c r="L120" s="18">
        <v>44531</v>
      </c>
    </row>
    <row r="121" spans="1:12" x14ac:dyDescent="0.2">
      <c r="A121" s="2" t="s">
        <v>57</v>
      </c>
      <c r="B121" s="2" t="s">
        <v>58</v>
      </c>
      <c r="C121" s="2">
        <v>57117</v>
      </c>
      <c r="D121" s="2" t="s">
        <v>76</v>
      </c>
      <c r="E121" s="2" t="s">
        <v>77</v>
      </c>
      <c r="F121" s="2" t="s">
        <v>61</v>
      </c>
      <c r="G121" s="2">
        <v>1.5</v>
      </c>
      <c r="H121" s="17">
        <v>71.290000000000006</v>
      </c>
      <c r="I121" s="17">
        <v>106.94</v>
      </c>
      <c r="J121" s="2">
        <v>16</v>
      </c>
      <c r="K121" s="2">
        <v>43</v>
      </c>
      <c r="L121" s="18">
        <v>44531</v>
      </c>
    </row>
    <row r="122" spans="1:12" x14ac:dyDescent="0.2">
      <c r="A122" s="2" t="s">
        <v>57</v>
      </c>
      <c r="B122" s="2" t="s">
        <v>58</v>
      </c>
      <c r="C122" s="2">
        <v>57117</v>
      </c>
      <c r="D122" s="2" t="s">
        <v>78</v>
      </c>
      <c r="E122" s="2" t="s">
        <v>79</v>
      </c>
      <c r="F122" s="2" t="s">
        <v>61</v>
      </c>
      <c r="G122" s="2">
        <v>1</v>
      </c>
      <c r="H122" s="17">
        <v>29.04</v>
      </c>
      <c r="I122" s="17">
        <v>29.04</v>
      </c>
      <c r="J122" s="2">
        <v>16</v>
      </c>
      <c r="K122" s="2">
        <v>43</v>
      </c>
      <c r="L122" s="18">
        <v>44531</v>
      </c>
    </row>
    <row r="123" spans="1:12" x14ac:dyDescent="0.2">
      <c r="A123" s="2" t="s">
        <v>57</v>
      </c>
      <c r="B123" s="2" t="s">
        <v>58</v>
      </c>
      <c r="C123" s="2">
        <v>57141</v>
      </c>
      <c r="D123" s="2" t="s">
        <v>74</v>
      </c>
      <c r="E123" s="2" t="s">
        <v>75</v>
      </c>
      <c r="F123" s="2" t="s">
        <v>67</v>
      </c>
      <c r="G123" s="2">
        <v>1</v>
      </c>
      <c r="H123" s="17">
        <v>0</v>
      </c>
      <c r="I123" s="17">
        <v>0</v>
      </c>
      <c r="J123" s="2">
        <v>16</v>
      </c>
      <c r="K123" s="2">
        <v>43</v>
      </c>
      <c r="L123" s="18">
        <v>44531</v>
      </c>
    </row>
    <row r="124" spans="1:12" x14ac:dyDescent="0.2">
      <c r="A124" s="2" t="s">
        <v>57</v>
      </c>
      <c r="B124" s="2" t="s">
        <v>58</v>
      </c>
      <c r="C124" s="2">
        <v>57142</v>
      </c>
      <c r="D124" s="2" t="s">
        <v>76</v>
      </c>
      <c r="E124" s="2" t="s">
        <v>77</v>
      </c>
      <c r="F124" s="2" t="s">
        <v>61</v>
      </c>
      <c r="G124" s="2">
        <v>1</v>
      </c>
      <c r="H124" s="17">
        <v>71.290000000000006</v>
      </c>
      <c r="I124" s="17">
        <v>71.290000000000006</v>
      </c>
      <c r="J124" s="2">
        <v>16</v>
      </c>
      <c r="K124" s="2">
        <v>43</v>
      </c>
      <c r="L124" s="18">
        <v>44531</v>
      </c>
    </row>
    <row r="125" spans="1:12" x14ac:dyDescent="0.2">
      <c r="A125" s="2" t="s">
        <v>57</v>
      </c>
      <c r="B125" s="2" t="s">
        <v>58</v>
      </c>
      <c r="C125" s="2">
        <v>57143</v>
      </c>
      <c r="D125" s="2" t="s">
        <v>59</v>
      </c>
      <c r="E125" s="2" t="s">
        <v>60</v>
      </c>
      <c r="F125" s="2" t="s">
        <v>61</v>
      </c>
      <c r="G125" s="2">
        <v>2</v>
      </c>
      <c r="H125" s="17">
        <v>77.099999999999994</v>
      </c>
      <c r="I125" s="17">
        <v>154.19999999999999</v>
      </c>
      <c r="J125" s="2">
        <v>16</v>
      </c>
      <c r="K125" s="2">
        <v>43</v>
      </c>
      <c r="L125" s="18">
        <v>44531</v>
      </c>
    </row>
    <row r="126" spans="1:12" x14ac:dyDescent="0.2">
      <c r="A126" s="2" t="s">
        <v>57</v>
      </c>
      <c r="B126" s="2" t="s">
        <v>58</v>
      </c>
      <c r="C126" s="2">
        <v>57143</v>
      </c>
      <c r="D126" s="2" t="s">
        <v>82</v>
      </c>
      <c r="E126" s="2" t="s">
        <v>83</v>
      </c>
      <c r="F126" s="2" t="s">
        <v>61</v>
      </c>
      <c r="G126" s="2">
        <v>2</v>
      </c>
      <c r="H126" s="17">
        <v>52.27</v>
      </c>
      <c r="I126" s="17">
        <v>104.54</v>
      </c>
      <c r="J126" s="2">
        <v>16</v>
      </c>
      <c r="K126" s="2">
        <v>43</v>
      </c>
      <c r="L126" s="18">
        <v>44531</v>
      </c>
    </row>
    <row r="127" spans="1:12" x14ac:dyDescent="0.2">
      <c r="A127" s="2" t="s">
        <v>57</v>
      </c>
      <c r="B127" s="2" t="s">
        <v>58</v>
      </c>
      <c r="C127" s="2">
        <v>57143</v>
      </c>
      <c r="D127" s="2" t="s">
        <v>84</v>
      </c>
      <c r="E127" s="2" t="s">
        <v>85</v>
      </c>
      <c r="F127" s="2" t="s">
        <v>61</v>
      </c>
      <c r="G127" s="2">
        <v>1</v>
      </c>
      <c r="H127" s="17">
        <v>121.95</v>
      </c>
      <c r="I127" s="17">
        <v>121.95</v>
      </c>
      <c r="J127" s="2">
        <v>16</v>
      </c>
      <c r="K127" s="2">
        <v>43</v>
      </c>
      <c r="L127" s="18">
        <v>44531</v>
      </c>
    </row>
    <row r="128" spans="1:12" x14ac:dyDescent="0.2">
      <c r="A128" s="2" t="s">
        <v>57</v>
      </c>
      <c r="B128" s="2" t="s">
        <v>58</v>
      </c>
      <c r="C128" s="2">
        <v>57143</v>
      </c>
      <c r="D128" s="2" t="s">
        <v>76</v>
      </c>
      <c r="E128" s="2" t="s">
        <v>77</v>
      </c>
      <c r="F128" s="2" t="s">
        <v>61</v>
      </c>
      <c r="G128" s="2">
        <v>1.5</v>
      </c>
      <c r="H128" s="17">
        <v>71.290000000000006</v>
      </c>
      <c r="I128" s="17">
        <v>106.94</v>
      </c>
      <c r="J128" s="2">
        <v>16</v>
      </c>
      <c r="K128" s="2">
        <v>43</v>
      </c>
      <c r="L128" s="18">
        <v>44531</v>
      </c>
    </row>
    <row r="129" spans="1:12" x14ac:dyDescent="0.2">
      <c r="A129" s="2" t="s">
        <v>57</v>
      </c>
      <c r="B129" s="2" t="s">
        <v>58</v>
      </c>
      <c r="C129" s="2">
        <v>57147</v>
      </c>
      <c r="D129" s="2" t="s">
        <v>74</v>
      </c>
      <c r="E129" s="2" t="s">
        <v>75</v>
      </c>
      <c r="F129" s="2" t="s">
        <v>67</v>
      </c>
      <c r="G129" s="2">
        <v>1</v>
      </c>
      <c r="H129" s="17">
        <v>0</v>
      </c>
      <c r="I129" s="17">
        <v>0</v>
      </c>
      <c r="J129" s="2">
        <v>16</v>
      </c>
      <c r="K129" s="2">
        <v>43</v>
      </c>
      <c r="L129" s="18">
        <v>44531</v>
      </c>
    </row>
    <row r="130" spans="1:12" x14ac:dyDescent="0.2">
      <c r="A130" s="2" t="s">
        <v>57</v>
      </c>
      <c r="B130" s="2" t="s">
        <v>58</v>
      </c>
      <c r="C130" s="2">
        <v>57157</v>
      </c>
      <c r="D130" s="2" t="s">
        <v>74</v>
      </c>
      <c r="E130" s="2" t="s">
        <v>75</v>
      </c>
      <c r="F130" s="2" t="s">
        <v>67</v>
      </c>
      <c r="G130" s="2">
        <v>1</v>
      </c>
      <c r="H130" s="17">
        <v>0</v>
      </c>
      <c r="I130" s="17">
        <v>0</v>
      </c>
      <c r="J130" s="2">
        <v>16</v>
      </c>
      <c r="K130" s="2">
        <v>43</v>
      </c>
      <c r="L130" s="18">
        <v>44531</v>
      </c>
    </row>
    <row r="131" spans="1:12" x14ac:dyDescent="0.2">
      <c r="A131" s="2" t="s">
        <v>57</v>
      </c>
      <c r="B131" s="2" t="s">
        <v>58</v>
      </c>
      <c r="C131" s="2">
        <v>57161</v>
      </c>
      <c r="D131" s="2" t="s">
        <v>125</v>
      </c>
      <c r="E131" s="2" t="s">
        <v>126</v>
      </c>
      <c r="F131" s="2" t="s">
        <v>67</v>
      </c>
      <c r="G131" s="2">
        <v>1</v>
      </c>
      <c r="H131" s="17">
        <v>374.78</v>
      </c>
      <c r="I131" s="17">
        <v>374.78</v>
      </c>
      <c r="J131" s="2">
        <v>16</v>
      </c>
      <c r="K131" s="2">
        <v>43</v>
      </c>
      <c r="L131" s="18">
        <v>44531</v>
      </c>
    </row>
    <row r="132" spans="1:12" x14ac:dyDescent="0.2">
      <c r="A132" s="2" t="s">
        <v>57</v>
      </c>
      <c r="B132" s="2" t="s">
        <v>58</v>
      </c>
      <c r="C132" s="2">
        <v>57163</v>
      </c>
      <c r="D132" s="2" t="s">
        <v>78</v>
      </c>
      <c r="E132" s="2" t="s">
        <v>79</v>
      </c>
      <c r="F132" s="2" t="s">
        <v>61</v>
      </c>
      <c r="G132" s="2">
        <v>1</v>
      </c>
      <c r="H132" s="17">
        <v>29.04</v>
      </c>
      <c r="I132" s="17">
        <v>29.04</v>
      </c>
      <c r="J132" s="2">
        <v>16</v>
      </c>
      <c r="K132" s="2">
        <v>43</v>
      </c>
      <c r="L132" s="18">
        <v>44531</v>
      </c>
    </row>
    <row r="133" spans="1:12" x14ac:dyDescent="0.2">
      <c r="A133" s="2" t="s">
        <v>57</v>
      </c>
      <c r="B133" s="2" t="s">
        <v>58</v>
      </c>
      <c r="C133" s="2">
        <v>57163</v>
      </c>
      <c r="D133" s="2" t="s">
        <v>76</v>
      </c>
      <c r="E133" s="2" t="s">
        <v>77</v>
      </c>
      <c r="F133" s="2" t="s">
        <v>61</v>
      </c>
      <c r="G133" s="2">
        <v>1</v>
      </c>
      <c r="H133" s="17">
        <v>71.290000000000006</v>
      </c>
      <c r="I133" s="17">
        <v>71.290000000000006</v>
      </c>
      <c r="J133" s="2">
        <v>16</v>
      </c>
      <c r="K133" s="2">
        <v>43</v>
      </c>
      <c r="L133" s="18">
        <v>44531</v>
      </c>
    </row>
    <row r="134" spans="1:12" x14ac:dyDescent="0.2">
      <c r="A134" s="2" t="s">
        <v>57</v>
      </c>
      <c r="B134" s="2" t="s">
        <v>58</v>
      </c>
      <c r="C134" s="2">
        <v>57169</v>
      </c>
      <c r="D134" s="2" t="s">
        <v>76</v>
      </c>
      <c r="E134" s="2" t="s">
        <v>77</v>
      </c>
      <c r="F134" s="2" t="s">
        <v>61</v>
      </c>
      <c r="G134" s="2">
        <v>3</v>
      </c>
      <c r="H134" s="17">
        <v>71.290000000000006</v>
      </c>
      <c r="I134" s="17">
        <v>213.87</v>
      </c>
      <c r="J134" s="2">
        <v>16</v>
      </c>
      <c r="K134" s="2">
        <v>43</v>
      </c>
      <c r="L134" s="18">
        <v>44531</v>
      </c>
    </row>
    <row r="135" spans="1:12" x14ac:dyDescent="0.2">
      <c r="A135" s="2" t="s">
        <v>57</v>
      </c>
      <c r="B135" s="2" t="s">
        <v>58</v>
      </c>
      <c r="C135" s="2">
        <v>57181</v>
      </c>
      <c r="D135" s="2" t="s">
        <v>127</v>
      </c>
      <c r="E135" s="2" t="s">
        <v>128</v>
      </c>
      <c r="F135" s="2" t="s">
        <v>61</v>
      </c>
      <c r="G135" s="2">
        <v>2</v>
      </c>
      <c r="H135" s="17">
        <v>174.22</v>
      </c>
      <c r="I135" s="17">
        <v>348.44</v>
      </c>
      <c r="J135" s="2">
        <v>16</v>
      </c>
      <c r="K135" s="2">
        <v>43</v>
      </c>
      <c r="L135" s="18">
        <v>44531</v>
      </c>
    </row>
    <row r="136" spans="1:12" x14ac:dyDescent="0.2">
      <c r="A136" s="2" t="s">
        <v>57</v>
      </c>
      <c r="B136" s="2" t="s">
        <v>58</v>
      </c>
      <c r="C136" s="2">
        <v>57181</v>
      </c>
      <c r="D136" s="2" t="s">
        <v>98</v>
      </c>
      <c r="E136" s="2" t="s">
        <v>99</v>
      </c>
      <c r="F136" s="2" t="s">
        <v>61</v>
      </c>
      <c r="G136" s="2">
        <v>1</v>
      </c>
      <c r="H136" s="17">
        <v>220.68</v>
      </c>
      <c r="I136" s="17">
        <v>220.68</v>
      </c>
      <c r="J136" s="2">
        <v>16</v>
      </c>
      <c r="K136" s="2">
        <v>43</v>
      </c>
      <c r="L136" s="18">
        <v>44531</v>
      </c>
    </row>
    <row r="137" spans="1:12" x14ac:dyDescent="0.2">
      <c r="A137" s="2" t="s">
        <v>57</v>
      </c>
      <c r="B137" s="2" t="s">
        <v>58</v>
      </c>
      <c r="C137" s="2">
        <v>57181</v>
      </c>
      <c r="D137" s="2" t="s">
        <v>103</v>
      </c>
      <c r="E137" s="2" t="s">
        <v>104</v>
      </c>
      <c r="F137" s="2" t="s">
        <v>61</v>
      </c>
      <c r="G137" s="2">
        <v>1</v>
      </c>
      <c r="H137" s="17">
        <v>139.37</v>
      </c>
      <c r="I137" s="17">
        <v>139.37</v>
      </c>
      <c r="J137" s="2">
        <v>16</v>
      </c>
      <c r="K137" s="2">
        <v>43</v>
      </c>
      <c r="L137" s="18">
        <v>44531</v>
      </c>
    </row>
    <row r="138" spans="1:12" x14ac:dyDescent="0.2">
      <c r="A138" s="2" t="s">
        <v>57</v>
      </c>
      <c r="B138" s="2" t="s">
        <v>58</v>
      </c>
      <c r="C138" s="2">
        <v>57187</v>
      </c>
      <c r="D138" s="2" t="s">
        <v>74</v>
      </c>
      <c r="E138" s="2" t="s">
        <v>75</v>
      </c>
      <c r="F138" s="2" t="s">
        <v>67</v>
      </c>
      <c r="G138" s="2">
        <v>1</v>
      </c>
      <c r="H138" s="17">
        <v>0</v>
      </c>
      <c r="I138" s="17">
        <v>0</v>
      </c>
      <c r="J138" s="2">
        <v>16</v>
      </c>
      <c r="K138" s="2">
        <v>43</v>
      </c>
      <c r="L138" s="18">
        <v>44531</v>
      </c>
    </row>
    <row r="139" spans="1:12" x14ac:dyDescent="0.2">
      <c r="A139" s="2" t="s">
        <v>57</v>
      </c>
      <c r="B139" s="2" t="s">
        <v>58</v>
      </c>
      <c r="C139" s="2">
        <v>57187</v>
      </c>
      <c r="D139" s="2" t="s">
        <v>129</v>
      </c>
      <c r="E139" s="2" t="s">
        <v>130</v>
      </c>
      <c r="F139" s="2" t="s">
        <v>61</v>
      </c>
      <c r="G139" s="2">
        <v>4</v>
      </c>
      <c r="H139" s="17">
        <v>145.18</v>
      </c>
      <c r="I139" s="17">
        <v>580.72</v>
      </c>
      <c r="J139" s="2">
        <v>16</v>
      </c>
      <c r="K139" s="2">
        <v>43</v>
      </c>
      <c r="L139" s="18">
        <v>44531</v>
      </c>
    </row>
    <row r="140" spans="1:12" x14ac:dyDescent="0.2">
      <c r="A140" s="2" t="s">
        <v>57</v>
      </c>
      <c r="B140" s="2" t="s">
        <v>58</v>
      </c>
      <c r="C140" s="2">
        <v>57206</v>
      </c>
      <c r="D140" s="2" t="s">
        <v>84</v>
      </c>
      <c r="E140" s="2" t="s">
        <v>85</v>
      </c>
      <c r="F140" s="2" t="s">
        <v>61</v>
      </c>
      <c r="G140" s="2">
        <v>10</v>
      </c>
      <c r="H140" s="17">
        <v>121.95</v>
      </c>
      <c r="I140" s="17">
        <v>1219.5</v>
      </c>
      <c r="J140" s="2">
        <v>16</v>
      </c>
      <c r="K140" s="2">
        <v>43</v>
      </c>
      <c r="L140" s="18">
        <v>44531</v>
      </c>
    </row>
    <row r="141" spans="1:12" x14ac:dyDescent="0.2">
      <c r="A141" s="2" t="s">
        <v>57</v>
      </c>
      <c r="B141" s="2" t="s">
        <v>58</v>
      </c>
      <c r="C141" s="2">
        <v>57207</v>
      </c>
      <c r="D141" s="2" t="s">
        <v>84</v>
      </c>
      <c r="E141" s="2" t="s">
        <v>85</v>
      </c>
      <c r="F141" s="2" t="s">
        <v>61</v>
      </c>
      <c r="G141" s="2">
        <v>5</v>
      </c>
      <c r="H141" s="17">
        <v>121.95</v>
      </c>
      <c r="I141" s="17">
        <v>609.75</v>
      </c>
      <c r="J141" s="2">
        <v>16</v>
      </c>
      <c r="K141" s="2">
        <v>43</v>
      </c>
      <c r="L141" s="18">
        <v>44531</v>
      </c>
    </row>
    <row r="142" spans="1:12" x14ac:dyDescent="0.2">
      <c r="A142" s="2" t="s">
        <v>57</v>
      </c>
      <c r="B142" s="2" t="s">
        <v>58</v>
      </c>
      <c r="C142" s="2">
        <v>57207</v>
      </c>
      <c r="D142" s="2" t="s">
        <v>82</v>
      </c>
      <c r="E142" s="2" t="s">
        <v>83</v>
      </c>
      <c r="F142" s="2" t="s">
        <v>61</v>
      </c>
      <c r="G142" s="2">
        <v>5</v>
      </c>
      <c r="H142" s="17">
        <v>52.27</v>
      </c>
      <c r="I142" s="17">
        <v>261.35000000000002</v>
      </c>
      <c r="J142" s="2">
        <v>16</v>
      </c>
      <c r="K142" s="2">
        <v>43</v>
      </c>
      <c r="L142" s="18">
        <v>44531</v>
      </c>
    </row>
    <row r="143" spans="1:12" x14ac:dyDescent="0.2">
      <c r="A143" s="2" t="s">
        <v>57</v>
      </c>
      <c r="B143" s="2" t="s">
        <v>58</v>
      </c>
      <c r="C143" s="2">
        <v>57208</v>
      </c>
      <c r="D143" s="2" t="s">
        <v>80</v>
      </c>
      <c r="E143" s="2" t="s">
        <v>81</v>
      </c>
      <c r="F143" s="2" t="s">
        <v>64</v>
      </c>
      <c r="G143" s="2">
        <v>1</v>
      </c>
      <c r="H143" s="17">
        <v>110.49</v>
      </c>
      <c r="I143" s="17">
        <v>110.49</v>
      </c>
      <c r="J143" s="2">
        <v>16</v>
      </c>
      <c r="K143" s="2">
        <v>43</v>
      </c>
      <c r="L143" s="18">
        <v>44531</v>
      </c>
    </row>
    <row r="144" spans="1:12" x14ac:dyDescent="0.2">
      <c r="A144" s="2" t="s">
        <v>57</v>
      </c>
      <c r="B144" s="2" t="s">
        <v>58</v>
      </c>
      <c r="C144" s="2">
        <v>57211</v>
      </c>
      <c r="D144" s="2" t="s">
        <v>94</v>
      </c>
      <c r="E144" s="2" t="s">
        <v>95</v>
      </c>
      <c r="F144" s="2" t="s">
        <v>61</v>
      </c>
      <c r="G144" s="2">
        <v>1.5</v>
      </c>
      <c r="H144" s="17">
        <v>42.97</v>
      </c>
      <c r="I144" s="17">
        <v>64.459999999999994</v>
      </c>
      <c r="J144" s="2">
        <v>16</v>
      </c>
      <c r="K144" s="2">
        <v>43</v>
      </c>
      <c r="L144" s="18">
        <v>44531</v>
      </c>
    </row>
    <row r="145" spans="1:12" x14ac:dyDescent="0.2">
      <c r="A145" s="2" t="s">
        <v>57</v>
      </c>
      <c r="B145" s="2" t="s">
        <v>58</v>
      </c>
      <c r="C145" s="2">
        <v>57211</v>
      </c>
      <c r="D145" s="2" t="s">
        <v>76</v>
      </c>
      <c r="E145" s="2" t="s">
        <v>77</v>
      </c>
      <c r="F145" s="2" t="s">
        <v>61</v>
      </c>
      <c r="G145" s="2">
        <v>1.5</v>
      </c>
      <c r="H145" s="17">
        <v>71.290000000000006</v>
      </c>
      <c r="I145" s="17">
        <v>106.94</v>
      </c>
      <c r="J145" s="2">
        <v>16</v>
      </c>
      <c r="K145" s="2">
        <v>43</v>
      </c>
      <c r="L145" s="18">
        <v>44531</v>
      </c>
    </row>
    <row r="146" spans="1:12" x14ac:dyDescent="0.2">
      <c r="A146" s="2" t="s">
        <v>57</v>
      </c>
      <c r="B146" s="2" t="s">
        <v>58</v>
      </c>
      <c r="C146" s="2">
        <v>57212</v>
      </c>
      <c r="D146" s="2" t="s">
        <v>74</v>
      </c>
      <c r="E146" s="2" t="s">
        <v>75</v>
      </c>
      <c r="F146" s="2" t="s">
        <v>67</v>
      </c>
      <c r="G146" s="2">
        <v>1</v>
      </c>
      <c r="H146" s="17">
        <v>0</v>
      </c>
      <c r="I146" s="17">
        <v>0</v>
      </c>
      <c r="J146" s="2">
        <v>16</v>
      </c>
      <c r="K146" s="2">
        <v>43</v>
      </c>
      <c r="L146" s="18">
        <v>44531</v>
      </c>
    </row>
    <row r="147" spans="1:12" x14ac:dyDescent="0.2">
      <c r="A147" s="2" t="s">
        <v>57</v>
      </c>
      <c r="B147" s="2" t="s">
        <v>58</v>
      </c>
      <c r="C147" s="2">
        <v>57213</v>
      </c>
      <c r="D147" s="2" t="s">
        <v>74</v>
      </c>
      <c r="E147" s="2" t="s">
        <v>75</v>
      </c>
      <c r="F147" s="2" t="s">
        <v>67</v>
      </c>
      <c r="G147" s="2">
        <v>1</v>
      </c>
      <c r="H147" s="17">
        <v>0</v>
      </c>
      <c r="I147" s="17">
        <v>0</v>
      </c>
      <c r="J147" s="2">
        <v>16</v>
      </c>
      <c r="K147" s="2">
        <v>43</v>
      </c>
      <c r="L147" s="18">
        <v>44531</v>
      </c>
    </row>
    <row r="148" spans="1:12" x14ac:dyDescent="0.2">
      <c r="A148" s="2" t="s">
        <v>57</v>
      </c>
      <c r="B148" s="2" t="s">
        <v>58</v>
      </c>
      <c r="C148" s="2">
        <v>57219</v>
      </c>
      <c r="D148" s="2" t="s">
        <v>92</v>
      </c>
      <c r="E148" s="2" t="s">
        <v>93</v>
      </c>
      <c r="F148" s="2" t="s">
        <v>61</v>
      </c>
      <c r="G148" s="2">
        <v>9.5</v>
      </c>
      <c r="H148" s="17">
        <v>54.59</v>
      </c>
      <c r="I148" s="17">
        <v>518.61</v>
      </c>
      <c r="J148" s="2">
        <v>16</v>
      </c>
      <c r="K148" s="2">
        <v>43</v>
      </c>
      <c r="L148" s="18">
        <v>44531</v>
      </c>
    </row>
    <row r="149" spans="1:12" x14ac:dyDescent="0.2">
      <c r="A149" s="2" t="s">
        <v>57</v>
      </c>
      <c r="B149" s="2" t="s">
        <v>58</v>
      </c>
      <c r="C149" s="2">
        <v>57219</v>
      </c>
      <c r="D149" s="2" t="s">
        <v>82</v>
      </c>
      <c r="E149" s="2" t="s">
        <v>83</v>
      </c>
      <c r="F149" s="2" t="s">
        <v>61</v>
      </c>
      <c r="G149" s="2">
        <v>33</v>
      </c>
      <c r="H149" s="17">
        <v>52.27</v>
      </c>
      <c r="I149" s="17">
        <v>1724.91</v>
      </c>
      <c r="J149" s="2">
        <v>16</v>
      </c>
      <c r="K149" s="2">
        <v>43</v>
      </c>
      <c r="L149" s="18">
        <v>44531</v>
      </c>
    </row>
    <row r="150" spans="1:12" x14ac:dyDescent="0.2">
      <c r="A150" s="2" t="s">
        <v>57</v>
      </c>
      <c r="B150" s="2" t="s">
        <v>58</v>
      </c>
      <c r="C150" s="2">
        <v>57219</v>
      </c>
      <c r="D150" s="2" t="s">
        <v>96</v>
      </c>
      <c r="E150" s="2" t="s">
        <v>97</v>
      </c>
      <c r="F150" s="2" t="s">
        <v>61</v>
      </c>
      <c r="G150" s="2">
        <v>8</v>
      </c>
      <c r="H150" s="17">
        <v>104.53</v>
      </c>
      <c r="I150" s="17">
        <v>836.24</v>
      </c>
      <c r="J150" s="2">
        <v>16</v>
      </c>
      <c r="K150" s="2">
        <v>43</v>
      </c>
      <c r="L150" s="18">
        <v>44531</v>
      </c>
    </row>
    <row r="151" spans="1:12" x14ac:dyDescent="0.2">
      <c r="A151" s="2" t="s">
        <v>57</v>
      </c>
      <c r="B151" s="2" t="s">
        <v>58</v>
      </c>
      <c r="C151" s="2">
        <v>57219</v>
      </c>
      <c r="D151" s="2" t="s">
        <v>103</v>
      </c>
      <c r="E151" s="2" t="s">
        <v>104</v>
      </c>
      <c r="F151" s="2" t="s">
        <v>61</v>
      </c>
      <c r="G151" s="2">
        <v>11.5</v>
      </c>
      <c r="H151" s="17">
        <v>139.37</v>
      </c>
      <c r="I151" s="17">
        <v>1602.76</v>
      </c>
      <c r="J151" s="2">
        <v>16</v>
      </c>
      <c r="K151" s="2">
        <v>43</v>
      </c>
      <c r="L151" s="18">
        <v>44531</v>
      </c>
    </row>
    <row r="152" spans="1:12" x14ac:dyDescent="0.2">
      <c r="A152" s="2" t="s">
        <v>57</v>
      </c>
      <c r="B152" s="2" t="s">
        <v>58</v>
      </c>
      <c r="C152" s="2">
        <v>57220</v>
      </c>
      <c r="D152" s="2" t="s">
        <v>127</v>
      </c>
      <c r="E152" s="2" t="s">
        <v>128</v>
      </c>
      <c r="F152" s="2" t="s">
        <v>61</v>
      </c>
      <c r="G152" s="2">
        <v>4</v>
      </c>
      <c r="H152" s="17">
        <v>174.22</v>
      </c>
      <c r="I152" s="17">
        <v>696.88</v>
      </c>
      <c r="J152" s="2">
        <v>16</v>
      </c>
      <c r="K152" s="2">
        <v>43</v>
      </c>
      <c r="L152" s="18">
        <v>44531</v>
      </c>
    </row>
    <row r="153" spans="1:12" x14ac:dyDescent="0.2">
      <c r="A153" s="2" t="s">
        <v>57</v>
      </c>
      <c r="B153" s="2" t="s">
        <v>58</v>
      </c>
      <c r="C153" s="2">
        <v>57220</v>
      </c>
      <c r="D153" s="2" t="s">
        <v>82</v>
      </c>
      <c r="E153" s="2" t="s">
        <v>83</v>
      </c>
      <c r="F153" s="2" t="s">
        <v>61</v>
      </c>
      <c r="G153" s="2">
        <v>4</v>
      </c>
      <c r="H153" s="17">
        <v>52.27</v>
      </c>
      <c r="I153" s="17">
        <v>209.08</v>
      </c>
      <c r="J153" s="2">
        <v>16</v>
      </c>
      <c r="K153" s="2">
        <v>43</v>
      </c>
      <c r="L153" s="18">
        <v>44531</v>
      </c>
    </row>
    <row r="154" spans="1:12" x14ac:dyDescent="0.2">
      <c r="A154" s="2" t="s">
        <v>57</v>
      </c>
      <c r="B154" s="2" t="s">
        <v>58</v>
      </c>
      <c r="C154" s="2">
        <v>57220</v>
      </c>
      <c r="D154" s="2" t="s">
        <v>103</v>
      </c>
      <c r="E154" s="2" t="s">
        <v>104</v>
      </c>
      <c r="F154" s="2" t="s">
        <v>61</v>
      </c>
      <c r="G154" s="2">
        <v>1</v>
      </c>
      <c r="H154" s="17">
        <v>139.37</v>
      </c>
      <c r="I154" s="17">
        <v>139.37</v>
      </c>
      <c r="J154" s="2">
        <v>16</v>
      </c>
      <c r="K154" s="2">
        <v>43</v>
      </c>
      <c r="L154" s="18">
        <v>44531</v>
      </c>
    </row>
    <row r="155" spans="1:12" x14ac:dyDescent="0.2">
      <c r="A155" s="2" t="s">
        <v>57</v>
      </c>
      <c r="B155" s="2" t="s">
        <v>58</v>
      </c>
      <c r="C155" s="2">
        <v>57221</v>
      </c>
      <c r="D155" s="2" t="s">
        <v>84</v>
      </c>
      <c r="E155" s="2" t="s">
        <v>85</v>
      </c>
      <c r="F155" s="2" t="s">
        <v>61</v>
      </c>
      <c r="G155" s="2">
        <v>12</v>
      </c>
      <c r="H155" s="17">
        <v>121.95</v>
      </c>
      <c r="I155" s="17">
        <v>1463.4</v>
      </c>
      <c r="J155" s="2">
        <v>16</v>
      </c>
      <c r="K155" s="2">
        <v>43</v>
      </c>
      <c r="L155" s="18">
        <v>44531</v>
      </c>
    </row>
    <row r="156" spans="1:12" x14ac:dyDescent="0.2">
      <c r="A156" s="2" t="s">
        <v>57</v>
      </c>
      <c r="B156" s="2" t="s">
        <v>58</v>
      </c>
      <c r="C156" s="2">
        <v>57223</v>
      </c>
      <c r="D156" s="2" t="s">
        <v>86</v>
      </c>
      <c r="E156" s="2" t="s">
        <v>87</v>
      </c>
      <c r="F156" s="2" t="s">
        <v>64</v>
      </c>
      <c r="G156" s="2">
        <v>22.5</v>
      </c>
      <c r="H156" s="17">
        <v>69.989999999999995</v>
      </c>
      <c r="I156" s="17">
        <v>1574.78</v>
      </c>
      <c r="J156" s="2">
        <v>16</v>
      </c>
      <c r="K156" s="2">
        <v>43</v>
      </c>
      <c r="L156" s="18">
        <v>44531</v>
      </c>
    </row>
    <row r="157" spans="1:12" x14ac:dyDescent="0.2">
      <c r="A157" s="2" t="s">
        <v>57</v>
      </c>
      <c r="B157" s="2" t="s">
        <v>58</v>
      </c>
      <c r="C157" s="2">
        <v>57225</v>
      </c>
      <c r="D157" s="2" t="s">
        <v>74</v>
      </c>
      <c r="E157" s="2" t="s">
        <v>75</v>
      </c>
      <c r="F157" s="2" t="s">
        <v>67</v>
      </c>
      <c r="G157" s="2">
        <v>1</v>
      </c>
      <c r="H157" s="17">
        <v>0</v>
      </c>
      <c r="I157" s="17">
        <v>0</v>
      </c>
      <c r="J157" s="2">
        <v>16</v>
      </c>
      <c r="K157" s="2">
        <v>43</v>
      </c>
      <c r="L157" s="18">
        <v>44531</v>
      </c>
    </row>
    <row r="158" spans="1:12" x14ac:dyDescent="0.2">
      <c r="A158" s="2" t="s">
        <v>57</v>
      </c>
      <c r="B158" s="2" t="s">
        <v>58</v>
      </c>
      <c r="C158" s="2">
        <v>57226</v>
      </c>
      <c r="D158" s="2" t="s">
        <v>62</v>
      </c>
      <c r="E158" s="2" t="s">
        <v>63</v>
      </c>
      <c r="F158" s="2" t="s">
        <v>64</v>
      </c>
      <c r="G158" s="2">
        <v>4.5</v>
      </c>
      <c r="H158" s="17">
        <v>93.05</v>
      </c>
      <c r="I158" s="17">
        <v>418.73</v>
      </c>
      <c r="J158" s="2">
        <v>16</v>
      </c>
      <c r="K158" s="2">
        <v>43</v>
      </c>
      <c r="L158" s="18">
        <v>44531</v>
      </c>
    </row>
    <row r="159" spans="1:12" x14ac:dyDescent="0.2">
      <c r="A159" s="2" t="s">
        <v>57</v>
      </c>
      <c r="B159" s="2" t="s">
        <v>58</v>
      </c>
      <c r="C159" s="2">
        <v>57233</v>
      </c>
      <c r="D159" s="2" t="s">
        <v>127</v>
      </c>
      <c r="E159" s="2" t="s">
        <v>128</v>
      </c>
      <c r="F159" s="2" t="s">
        <v>61</v>
      </c>
      <c r="G159" s="2">
        <v>4</v>
      </c>
      <c r="H159" s="17">
        <v>174.22</v>
      </c>
      <c r="I159" s="17">
        <v>696.88</v>
      </c>
      <c r="J159" s="2">
        <v>16</v>
      </c>
      <c r="K159" s="2">
        <v>43</v>
      </c>
      <c r="L159" s="18">
        <v>44531</v>
      </c>
    </row>
    <row r="160" spans="1:12" x14ac:dyDescent="0.2">
      <c r="A160" s="2" t="s">
        <v>57</v>
      </c>
      <c r="B160" s="2" t="s">
        <v>58</v>
      </c>
      <c r="C160" s="2">
        <v>57233</v>
      </c>
      <c r="D160" s="2" t="s">
        <v>82</v>
      </c>
      <c r="E160" s="2" t="s">
        <v>83</v>
      </c>
      <c r="F160" s="2" t="s">
        <v>61</v>
      </c>
      <c r="G160" s="2">
        <v>8</v>
      </c>
      <c r="H160" s="17">
        <v>52.27</v>
      </c>
      <c r="I160" s="17">
        <v>418.16</v>
      </c>
      <c r="J160" s="2">
        <v>16</v>
      </c>
      <c r="K160" s="2">
        <v>43</v>
      </c>
      <c r="L160" s="18">
        <v>44531</v>
      </c>
    </row>
    <row r="161" spans="1:12" x14ac:dyDescent="0.2">
      <c r="A161" s="2" t="s">
        <v>57</v>
      </c>
      <c r="B161" s="2" t="s">
        <v>58</v>
      </c>
      <c r="C161" s="2">
        <v>57233</v>
      </c>
      <c r="D161" s="2" t="s">
        <v>103</v>
      </c>
      <c r="E161" s="2" t="s">
        <v>104</v>
      </c>
      <c r="F161" s="2" t="s">
        <v>61</v>
      </c>
      <c r="G161" s="2">
        <v>2.5</v>
      </c>
      <c r="H161" s="17">
        <v>139.37</v>
      </c>
      <c r="I161" s="17">
        <v>348.43</v>
      </c>
      <c r="J161" s="2">
        <v>16</v>
      </c>
      <c r="K161" s="2">
        <v>43</v>
      </c>
      <c r="L161" s="18">
        <v>44531</v>
      </c>
    </row>
    <row r="162" spans="1:12" x14ac:dyDescent="0.2">
      <c r="A162" s="2" t="s">
        <v>57</v>
      </c>
      <c r="B162" s="2" t="s">
        <v>58</v>
      </c>
      <c r="C162" s="2">
        <v>57254</v>
      </c>
      <c r="D162" s="2" t="s">
        <v>59</v>
      </c>
      <c r="E162" s="2" t="s">
        <v>60</v>
      </c>
      <c r="F162" s="2" t="s">
        <v>61</v>
      </c>
      <c r="G162" s="2">
        <v>1</v>
      </c>
      <c r="H162" s="17">
        <v>77.099999999999994</v>
      </c>
      <c r="I162" s="17">
        <v>77.099999999999994</v>
      </c>
      <c r="J162" s="2">
        <v>16</v>
      </c>
      <c r="K162" s="2">
        <v>43</v>
      </c>
      <c r="L162" s="18">
        <v>44531</v>
      </c>
    </row>
    <row r="163" spans="1:12" x14ac:dyDescent="0.2">
      <c r="A163" s="2" t="s">
        <v>57</v>
      </c>
      <c r="B163" s="2" t="s">
        <v>58</v>
      </c>
      <c r="C163" s="2">
        <v>57278</v>
      </c>
      <c r="D163" s="2" t="s">
        <v>123</v>
      </c>
      <c r="E163" s="2" t="s">
        <v>124</v>
      </c>
      <c r="F163" s="2" t="s">
        <v>67</v>
      </c>
      <c r="G163" s="2">
        <v>1</v>
      </c>
      <c r="H163" s="17">
        <v>541.33000000000004</v>
      </c>
      <c r="I163" s="17">
        <v>541.33000000000004</v>
      </c>
      <c r="J163" s="2">
        <v>16</v>
      </c>
      <c r="K163" s="2">
        <v>43</v>
      </c>
      <c r="L163" s="18">
        <v>44531</v>
      </c>
    </row>
    <row r="164" spans="1:12" x14ac:dyDescent="0.2">
      <c r="A164" s="2" t="s">
        <v>57</v>
      </c>
      <c r="B164" s="2" t="s">
        <v>58</v>
      </c>
      <c r="C164" s="2">
        <v>57287</v>
      </c>
      <c r="D164" s="2" t="s">
        <v>86</v>
      </c>
      <c r="E164" s="2" t="s">
        <v>87</v>
      </c>
      <c r="F164" s="2" t="s">
        <v>64</v>
      </c>
      <c r="G164" s="2">
        <v>60</v>
      </c>
      <c r="H164" s="17">
        <v>69.989999999999995</v>
      </c>
      <c r="I164" s="17">
        <v>4199.3999999999996</v>
      </c>
      <c r="J164" s="2">
        <v>16</v>
      </c>
      <c r="K164" s="2">
        <v>43</v>
      </c>
      <c r="L164" s="18">
        <v>44531</v>
      </c>
    </row>
    <row r="165" spans="1:12" x14ac:dyDescent="0.2">
      <c r="A165" s="2" t="s">
        <v>57</v>
      </c>
      <c r="B165" s="2" t="s">
        <v>58</v>
      </c>
      <c r="C165" s="2">
        <v>57290</v>
      </c>
      <c r="D165" s="2" t="s">
        <v>68</v>
      </c>
      <c r="E165" s="2" t="s">
        <v>69</v>
      </c>
      <c r="F165" s="2" t="s">
        <v>70</v>
      </c>
      <c r="G165" s="2">
        <v>5.4</v>
      </c>
      <c r="H165" s="17">
        <v>1742.19</v>
      </c>
      <c r="I165" s="17">
        <v>9407.83</v>
      </c>
      <c r="J165" s="2">
        <v>16</v>
      </c>
      <c r="K165" s="2">
        <v>43</v>
      </c>
      <c r="L165" s="18">
        <v>44531</v>
      </c>
    </row>
    <row r="166" spans="1:12" x14ac:dyDescent="0.2">
      <c r="A166" s="2" t="s">
        <v>57</v>
      </c>
      <c r="B166" s="2" t="s">
        <v>58</v>
      </c>
      <c r="C166" s="2">
        <v>57353</v>
      </c>
      <c r="D166" s="2" t="s">
        <v>76</v>
      </c>
      <c r="E166" s="2" t="s">
        <v>77</v>
      </c>
      <c r="F166" s="2" t="s">
        <v>61</v>
      </c>
      <c r="G166" s="2">
        <v>1</v>
      </c>
      <c r="H166" s="17">
        <v>71.290000000000006</v>
      </c>
      <c r="I166" s="17">
        <v>71.290000000000006</v>
      </c>
      <c r="J166" s="2">
        <v>16</v>
      </c>
      <c r="K166" s="2">
        <v>43</v>
      </c>
      <c r="L166" s="18">
        <v>44531</v>
      </c>
    </row>
    <row r="167" spans="1:12" x14ac:dyDescent="0.2">
      <c r="A167" s="2" t="s">
        <v>57</v>
      </c>
      <c r="B167" s="2" t="s">
        <v>58</v>
      </c>
      <c r="C167" s="2">
        <v>57358</v>
      </c>
      <c r="D167" s="2" t="s">
        <v>76</v>
      </c>
      <c r="E167" s="2" t="s">
        <v>77</v>
      </c>
      <c r="F167" s="2" t="s">
        <v>61</v>
      </c>
      <c r="G167" s="2">
        <v>2</v>
      </c>
      <c r="H167" s="17">
        <v>71.290000000000006</v>
      </c>
      <c r="I167" s="17">
        <v>142.58000000000001</v>
      </c>
      <c r="J167" s="2">
        <v>16</v>
      </c>
      <c r="K167" s="2">
        <v>43</v>
      </c>
      <c r="L167" s="18">
        <v>44531</v>
      </c>
    </row>
    <row r="168" spans="1:12" x14ac:dyDescent="0.2">
      <c r="A168" s="2" t="s">
        <v>57</v>
      </c>
      <c r="B168" s="2" t="s">
        <v>58</v>
      </c>
      <c r="C168" s="2">
        <v>57359</v>
      </c>
      <c r="D168" s="2" t="s">
        <v>76</v>
      </c>
      <c r="E168" s="2" t="s">
        <v>77</v>
      </c>
      <c r="F168" s="2" t="s">
        <v>61</v>
      </c>
      <c r="G168" s="2">
        <v>1</v>
      </c>
      <c r="H168" s="17">
        <v>71.290000000000006</v>
      </c>
      <c r="I168" s="17">
        <v>71.290000000000006</v>
      </c>
      <c r="J168" s="2">
        <v>16</v>
      </c>
      <c r="K168" s="2">
        <v>43</v>
      </c>
      <c r="L168" s="18">
        <v>44531</v>
      </c>
    </row>
    <row r="169" spans="1:12" x14ac:dyDescent="0.2">
      <c r="A169" s="2" t="s">
        <v>57</v>
      </c>
      <c r="B169" s="2" t="s">
        <v>58</v>
      </c>
      <c r="C169" s="2">
        <v>57360</v>
      </c>
      <c r="D169" s="2" t="s">
        <v>76</v>
      </c>
      <c r="E169" s="2" t="s">
        <v>77</v>
      </c>
      <c r="F169" s="2" t="s">
        <v>61</v>
      </c>
      <c r="G169" s="2">
        <v>1</v>
      </c>
      <c r="H169" s="17">
        <v>71.290000000000006</v>
      </c>
      <c r="I169" s="17">
        <v>71.290000000000006</v>
      </c>
      <c r="J169" s="2">
        <v>16</v>
      </c>
      <c r="K169" s="2">
        <v>43</v>
      </c>
      <c r="L169" s="18">
        <v>44531</v>
      </c>
    </row>
    <row r="170" spans="1:12" x14ac:dyDescent="0.2">
      <c r="A170" s="2" t="s">
        <v>57</v>
      </c>
      <c r="B170" s="2" t="s">
        <v>58</v>
      </c>
      <c r="C170" s="2">
        <v>57367</v>
      </c>
      <c r="D170" s="2" t="s">
        <v>76</v>
      </c>
      <c r="E170" s="2" t="s">
        <v>77</v>
      </c>
      <c r="F170" s="2" t="s">
        <v>61</v>
      </c>
      <c r="G170" s="2">
        <v>2</v>
      </c>
      <c r="H170" s="17">
        <v>71.290000000000006</v>
      </c>
      <c r="I170" s="17">
        <v>142.58000000000001</v>
      </c>
      <c r="J170" s="2">
        <v>16</v>
      </c>
      <c r="K170" s="2">
        <v>43</v>
      </c>
      <c r="L170" s="18">
        <v>44531</v>
      </c>
    </row>
    <row r="171" spans="1:12" x14ac:dyDescent="0.2">
      <c r="A171" s="2" t="s">
        <v>57</v>
      </c>
      <c r="B171" s="2" t="s">
        <v>58</v>
      </c>
      <c r="C171" s="2">
        <v>57386</v>
      </c>
      <c r="D171" s="2" t="s">
        <v>76</v>
      </c>
      <c r="E171" s="2" t="s">
        <v>77</v>
      </c>
      <c r="F171" s="2" t="s">
        <v>61</v>
      </c>
      <c r="G171" s="2">
        <v>2</v>
      </c>
      <c r="H171" s="17">
        <v>71.290000000000006</v>
      </c>
      <c r="I171" s="17">
        <v>142.58000000000001</v>
      </c>
      <c r="J171" s="2">
        <v>16</v>
      </c>
      <c r="K171" s="2">
        <v>43</v>
      </c>
      <c r="L171" s="18">
        <v>44531</v>
      </c>
    </row>
    <row r="172" spans="1:12" s="22" customFormat="1" x14ac:dyDescent="0.2">
      <c r="A172" s="19"/>
      <c r="B172" s="19"/>
      <c r="C172" s="19"/>
      <c r="D172" s="19"/>
      <c r="E172" s="19"/>
      <c r="F172" s="19"/>
      <c r="G172" s="19"/>
      <c r="H172" s="20"/>
      <c r="I172" s="20">
        <f>SUM(I5:I171)</f>
        <v>111171.24999999999</v>
      </c>
      <c r="J172" s="19"/>
      <c r="K172" s="19"/>
      <c r="L172" s="21"/>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AA932-C796-4212-A79D-38E08C41BC98}">
  <dimension ref="A1:O77"/>
  <sheetViews>
    <sheetView workbookViewId="0"/>
  </sheetViews>
  <sheetFormatPr defaultRowHeight="14.25" x14ac:dyDescent="0.2"/>
  <cols>
    <col min="1" max="16384" width="9.140625" style="2"/>
  </cols>
  <sheetData>
    <row r="1" spans="1:15" x14ac:dyDescent="0.2">
      <c r="A1" s="2" t="s">
        <v>131</v>
      </c>
    </row>
    <row r="2" spans="1:15" ht="15" x14ac:dyDescent="0.25">
      <c r="A2" s="11" t="s">
        <v>132</v>
      </c>
    </row>
    <row r="4" spans="1:15" ht="15" x14ac:dyDescent="0.25">
      <c r="A4" s="11" t="s">
        <v>133</v>
      </c>
      <c r="C4" s="2" t="s">
        <v>134</v>
      </c>
      <c r="G4" s="11" t="s">
        <v>135</v>
      </c>
      <c r="J4" s="2" t="s">
        <v>134</v>
      </c>
      <c r="M4" s="11" t="s">
        <v>136</v>
      </c>
      <c r="O4" s="2" t="s">
        <v>137</v>
      </c>
    </row>
    <row r="16" spans="1:15" ht="15" x14ac:dyDescent="0.25">
      <c r="A16" s="15" t="s">
        <v>138</v>
      </c>
    </row>
    <row r="18" spans="1:11" ht="15" x14ac:dyDescent="0.25">
      <c r="A18" s="11" t="s">
        <v>139</v>
      </c>
      <c r="C18" s="2" t="s">
        <v>134</v>
      </c>
      <c r="H18" s="11" t="s">
        <v>140</v>
      </c>
      <c r="K18" s="2" t="s">
        <v>134</v>
      </c>
    </row>
    <row r="46" spans="1:4" ht="15" x14ac:dyDescent="0.25">
      <c r="A46" s="11" t="s">
        <v>141</v>
      </c>
      <c r="D46" s="2" t="s">
        <v>142</v>
      </c>
    </row>
    <row r="77" spans="1:4" ht="15" x14ac:dyDescent="0.25">
      <c r="A77" s="15" t="s">
        <v>143</v>
      </c>
      <c r="D77" s="2" t="s">
        <v>144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D7FF-C700-4060-9F02-F0AE3DA1AD83}">
  <dimension ref="A1:G12"/>
  <sheetViews>
    <sheetView workbookViewId="0"/>
  </sheetViews>
  <sheetFormatPr defaultRowHeight="14.25" x14ac:dyDescent="0.2"/>
  <cols>
    <col min="1" max="1" width="22.140625" style="2" bestFit="1" customWidth="1"/>
    <col min="2" max="2" width="16.42578125" style="2" bestFit="1" customWidth="1"/>
    <col min="3" max="3" width="21.28515625" style="2" bestFit="1" customWidth="1"/>
    <col min="4" max="4" width="31.85546875" style="2" customWidth="1"/>
    <col min="5" max="5" width="13.42578125" style="2" customWidth="1"/>
    <col min="6" max="6" width="9.140625" style="2"/>
    <col min="7" max="7" width="27" style="2" customWidth="1"/>
    <col min="8" max="16384" width="9.140625" style="2"/>
  </cols>
  <sheetData>
    <row r="1" spans="1:7" ht="15" x14ac:dyDescent="0.25">
      <c r="A1" s="8" t="s">
        <v>306</v>
      </c>
      <c r="B1" s="8" t="s">
        <v>305</v>
      </c>
      <c r="C1" s="8" t="s">
        <v>304</v>
      </c>
      <c r="D1" s="9" t="s">
        <v>145</v>
      </c>
      <c r="E1" s="8" t="s">
        <v>146</v>
      </c>
      <c r="G1" s="6" t="s">
        <v>147</v>
      </c>
    </row>
    <row r="2" spans="1:7" ht="60.6" customHeight="1" x14ac:dyDescent="0.25">
      <c r="A2" s="6" t="s">
        <v>148</v>
      </c>
      <c r="B2" s="6" t="s">
        <v>149</v>
      </c>
      <c r="C2" s="6" t="s">
        <v>150</v>
      </c>
      <c r="D2" s="10" t="s">
        <v>151</v>
      </c>
      <c r="E2" s="6" t="s">
        <v>152</v>
      </c>
      <c r="G2" s="11" t="s">
        <v>153</v>
      </c>
    </row>
    <row r="3" spans="1:7" ht="60.6" customHeight="1" x14ac:dyDescent="0.2">
      <c r="A3" s="2" t="s">
        <v>154</v>
      </c>
      <c r="B3" s="2" t="s">
        <v>155</v>
      </c>
      <c r="C3" s="2" t="s">
        <v>156</v>
      </c>
      <c r="D3" s="12" t="s">
        <v>157</v>
      </c>
      <c r="E3" s="2" t="s">
        <v>158</v>
      </c>
    </row>
    <row r="4" spans="1:7" ht="42.75" x14ac:dyDescent="0.2">
      <c r="A4" s="13" t="s">
        <v>159</v>
      </c>
      <c r="B4" s="14" t="s">
        <v>160</v>
      </c>
      <c r="C4" s="13" t="s">
        <v>161</v>
      </c>
      <c r="D4" s="14" t="s">
        <v>162</v>
      </c>
      <c r="E4" s="13" t="s">
        <v>163</v>
      </c>
    </row>
    <row r="5" spans="1:7" ht="199.5" x14ac:dyDescent="0.2">
      <c r="A5" s="2" t="s">
        <v>164</v>
      </c>
      <c r="B5" s="2" t="s">
        <v>165</v>
      </c>
      <c r="C5" s="2" t="s">
        <v>165</v>
      </c>
      <c r="D5" s="12" t="s">
        <v>166</v>
      </c>
      <c r="E5" s="2" t="s">
        <v>167</v>
      </c>
    </row>
    <row r="6" spans="1:7" x14ac:dyDescent="0.2">
      <c r="A6" s="13"/>
      <c r="B6" s="13"/>
      <c r="C6" s="13"/>
      <c r="D6" s="13"/>
      <c r="E6" s="13"/>
    </row>
    <row r="8" spans="1:7" x14ac:dyDescent="0.2">
      <c r="A8" s="13"/>
      <c r="B8" s="13"/>
      <c r="C8" s="13"/>
      <c r="D8" s="13"/>
      <c r="E8" s="13"/>
    </row>
    <row r="10" spans="1:7" x14ac:dyDescent="0.2">
      <c r="A10" s="13"/>
      <c r="B10" s="13"/>
      <c r="C10" s="13"/>
      <c r="D10" s="13"/>
      <c r="E10" s="13"/>
    </row>
    <row r="12" spans="1:7" x14ac:dyDescent="0.2">
      <c r="A12" s="13"/>
      <c r="B12" s="13"/>
      <c r="C12" s="13"/>
      <c r="D12" s="13"/>
      <c r="E12" s="13"/>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C5F85-7E70-4F2D-B609-B1F22409B388}">
  <dimension ref="A1:AB77"/>
  <sheetViews>
    <sheetView zoomScaleNormal="100" workbookViewId="0">
      <selection activeCell="B17" sqref="B17"/>
    </sheetView>
  </sheetViews>
  <sheetFormatPr defaultRowHeight="14.25" x14ac:dyDescent="0.2"/>
  <cols>
    <col min="1" max="22" width="9.140625" style="2"/>
    <col min="23" max="23" width="12.85546875" style="2" customWidth="1"/>
    <col min="24" max="16384" width="9.140625" style="2"/>
  </cols>
  <sheetData>
    <row r="1" spans="1:23" ht="20.25" x14ac:dyDescent="0.3">
      <c r="A1" s="1" t="s">
        <v>299</v>
      </c>
      <c r="Q1" s="1" t="s">
        <v>302</v>
      </c>
    </row>
    <row r="2" spans="1:23" x14ac:dyDescent="0.2">
      <c r="Q2" s="2" t="s">
        <v>168</v>
      </c>
    </row>
    <row r="3" spans="1:23" ht="15" x14ac:dyDescent="0.25">
      <c r="A3" s="2" t="s">
        <v>169</v>
      </c>
      <c r="Q3" s="3" t="s">
        <v>170</v>
      </c>
      <c r="R3" s="3"/>
      <c r="S3" s="3"/>
      <c r="T3" s="3"/>
      <c r="U3" s="3"/>
      <c r="V3" s="3"/>
      <c r="W3" s="3"/>
    </row>
    <row r="4" spans="1:23" x14ac:dyDescent="0.2">
      <c r="A4" s="2" t="s">
        <v>171</v>
      </c>
      <c r="Q4" s="4" t="s">
        <v>172</v>
      </c>
      <c r="R4" s="4" t="s">
        <v>173</v>
      </c>
      <c r="S4" s="4" t="s">
        <v>174</v>
      </c>
      <c r="T4" s="4" t="s">
        <v>175</v>
      </c>
      <c r="U4" s="4" t="s">
        <v>176</v>
      </c>
      <c r="V4" s="4" t="s">
        <v>177</v>
      </c>
      <c r="W4" s="4" t="s">
        <v>178</v>
      </c>
    </row>
    <row r="5" spans="1:23" x14ac:dyDescent="0.2">
      <c r="A5" s="2" t="s">
        <v>179</v>
      </c>
      <c r="Q5" s="2" t="s">
        <v>180</v>
      </c>
      <c r="R5" s="2">
        <v>0</v>
      </c>
      <c r="S5" s="5"/>
      <c r="T5" s="2" t="s">
        <v>181</v>
      </c>
      <c r="U5" s="6"/>
      <c r="V5" s="2" t="s">
        <v>182</v>
      </c>
      <c r="W5" s="2" t="s">
        <v>183</v>
      </c>
    </row>
    <row r="6" spans="1:23" x14ac:dyDescent="0.2">
      <c r="A6" s="2" t="s">
        <v>184</v>
      </c>
      <c r="Q6" s="2" t="s">
        <v>185</v>
      </c>
      <c r="R6" s="2">
        <v>0</v>
      </c>
      <c r="S6" s="5"/>
      <c r="T6" s="2" t="s">
        <v>181</v>
      </c>
      <c r="U6" s="6"/>
      <c r="V6" s="2" t="s">
        <v>182</v>
      </c>
      <c r="W6" s="2" t="s">
        <v>183</v>
      </c>
    </row>
    <row r="7" spans="1:23" x14ac:dyDescent="0.2">
      <c r="A7" s="2" t="s">
        <v>186</v>
      </c>
      <c r="Q7" s="2" t="s">
        <v>187</v>
      </c>
      <c r="R7" s="2">
        <v>0</v>
      </c>
      <c r="S7" s="5"/>
      <c r="T7" s="2" t="s">
        <v>181</v>
      </c>
      <c r="U7" s="6"/>
      <c r="V7" s="2" t="s">
        <v>182</v>
      </c>
      <c r="W7" s="2" t="s">
        <v>183</v>
      </c>
    </row>
    <row r="8" spans="1:23" x14ac:dyDescent="0.2">
      <c r="A8" s="2" t="s">
        <v>188</v>
      </c>
      <c r="Q8" s="2" t="s">
        <v>189</v>
      </c>
      <c r="R8" s="2">
        <v>5.9011124845488254</v>
      </c>
      <c r="S8" s="5"/>
      <c r="T8" s="2" t="s">
        <v>181</v>
      </c>
      <c r="U8" s="6"/>
      <c r="V8" s="2" t="s">
        <v>182</v>
      </c>
      <c r="W8" s="2" t="s">
        <v>183</v>
      </c>
    </row>
    <row r="9" spans="1:23" x14ac:dyDescent="0.2">
      <c r="A9" s="2" t="s">
        <v>190</v>
      </c>
      <c r="B9" s="2" t="s">
        <v>191</v>
      </c>
      <c r="C9" s="2" t="s">
        <v>192</v>
      </c>
      <c r="D9" s="2" t="s">
        <v>193</v>
      </c>
      <c r="E9" s="2" t="s">
        <v>194</v>
      </c>
      <c r="F9" s="2" t="s">
        <v>195</v>
      </c>
      <c r="G9" s="2" t="s">
        <v>196</v>
      </c>
      <c r="H9" s="2" t="s">
        <v>197</v>
      </c>
      <c r="I9" s="2" t="s">
        <v>198</v>
      </c>
      <c r="Q9" s="2" t="s">
        <v>199</v>
      </c>
      <c r="R9" s="2">
        <v>1.6093943139678615</v>
      </c>
      <c r="S9" s="5"/>
      <c r="T9" s="2" t="s">
        <v>181</v>
      </c>
      <c r="U9" s="6"/>
      <c r="V9" s="2" t="s">
        <v>182</v>
      </c>
      <c r="W9" s="2" t="s">
        <v>183</v>
      </c>
    </row>
    <row r="10" spans="1:23" x14ac:dyDescent="0.2">
      <c r="B10" s="2" t="s">
        <v>200</v>
      </c>
      <c r="C10" s="2">
        <v>-4.7640099999999999E-3</v>
      </c>
      <c r="D10" s="2">
        <v>0.51790795999999995</v>
      </c>
      <c r="E10" s="2">
        <v>-3.4868950000000003E-2</v>
      </c>
      <c r="F10" s="2">
        <v>0</v>
      </c>
      <c r="G10" s="2">
        <v>0.27968565000000001</v>
      </c>
      <c r="H10" s="2">
        <v>-1.176376E-2</v>
      </c>
      <c r="I10" s="2">
        <v>3.21467299</v>
      </c>
      <c r="Q10" s="2" t="s">
        <v>201</v>
      </c>
      <c r="R10" s="2">
        <v>0.53646477132262049</v>
      </c>
      <c r="S10" s="5"/>
      <c r="T10" s="2" t="s">
        <v>181</v>
      </c>
      <c r="U10" s="6"/>
      <c r="V10" s="2" t="s">
        <v>182</v>
      </c>
      <c r="W10" s="2" t="s">
        <v>183</v>
      </c>
    </row>
    <row r="11" spans="1:23" x14ac:dyDescent="0.2">
      <c r="B11" s="2" t="s">
        <v>202</v>
      </c>
      <c r="C11" s="2" t="s">
        <v>203</v>
      </c>
      <c r="D11" s="2" t="s">
        <v>204</v>
      </c>
      <c r="E11" s="2" t="s">
        <v>205</v>
      </c>
      <c r="F11" s="2" t="s">
        <v>206</v>
      </c>
      <c r="G11" s="2" t="s">
        <v>207</v>
      </c>
      <c r="Q11" s="2" t="s">
        <v>208</v>
      </c>
      <c r="R11" s="2">
        <v>0</v>
      </c>
      <c r="S11" s="5"/>
      <c r="T11" s="2" t="s">
        <v>181</v>
      </c>
      <c r="U11" s="6"/>
      <c r="V11" s="2" t="s">
        <v>182</v>
      </c>
      <c r="W11" s="2" t="s">
        <v>183</v>
      </c>
    </row>
    <row r="12" spans="1:23" x14ac:dyDescent="0.2">
      <c r="C12" s="2">
        <v>24</v>
      </c>
      <c r="D12" s="2">
        <v>100</v>
      </c>
      <c r="E12" s="2">
        <f>LOG($C12,EXP(1))</f>
        <v>3.1780538303479458</v>
      </c>
      <c r="F12" s="2">
        <f>-LOG(-LOG(1-1/$D12,EXP(1)),EXP(1))</f>
        <v>4.6001492267765789</v>
      </c>
      <c r="G12" s="2">
        <f>EXP($C10*$E12*$F12+$D10*$E12+$E10*$E12^2+$F10*$E12^3+$G10*$F12+$H10*$F12^2+$I10)</f>
        <v>238.99578727385779</v>
      </c>
      <c r="Q12" s="2" t="s">
        <v>209</v>
      </c>
      <c r="R12" s="2">
        <v>0</v>
      </c>
      <c r="S12" s="5"/>
      <c r="T12" s="2" t="s">
        <v>181</v>
      </c>
      <c r="U12" s="6"/>
      <c r="V12" s="2" t="s">
        <v>182</v>
      </c>
      <c r="W12" s="2" t="s">
        <v>183</v>
      </c>
    </row>
    <row r="13" spans="1:23" x14ac:dyDescent="0.2">
      <c r="Q13" s="2" t="s">
        <v>210</v>
      </c>
      <c r="R13" s="2">
        <v>0</v>
      </c>
      <c r="S13" s="5"/>
      <c r="T13" s="2" t="s">
        <v>181</v>
      </c>
      <c r="U13" s="6"/>
      <c r="V13" s="2" t="s">
        <v>182</v>
      </c>
      <c r="W13" s="2" t="s">
        <v>183</v>
      </c>
    </row>
    <row r="14" spans="1:23" x14ac:dyDescent="0.2">
      <c r="A14" s="2" t="s">
        <v>300</v>
      </c>
      <c r="Q14" s="2" t="s">
        <v>211</v>
      </c>
      <c r="R14" s="2">
        <v>0</v>
      </c>
      <c r="S14" s="5"/>
      <c r="T14" s="2" t="s">
        <v>181</v>
      </c>
      <c r="U14" s="6"/>
      <c r="V14" s="2" t="s">
        <v>182</v>
      </c>
      <c r="W14" s="2" t="s">
        <v>183</v>
      </c>
    </row>
    <row r="15" spans="1:23" x14ac:dyDescent="0.2">
      <c r="A15" s="2" t="s">
        <v>212</v>
      </c>
      <c r="B15" s="2" t="s">
        <v>213</v>
      </c>
      <c r="C15" s="2" t="s">
        <v>214</v>
      </c>
      <c r="D15" s="2" t="s">
        <v>215</v>
      </c>
      <c r="E15" s="2" t="s">
        <v>216</v>
      </c>
      <c r="F15" s="2" t="s">
        <v>217</v>
      </c>
      <c r="G15" s="2" t="s">
        <v>218</v>
      </c>
      <c r="H15" s="2" t="s">
        <v>219</v>
      </c>
      <c r="I15" s="2" t="s">
        <v>220</v>
      </c>
      <c r="J15" s="2" t="s">
        <v>221</v>
      </c>
      <c r="K15" s="2" t="s">
        <v>222</v>
      </c>
      <c r="L15" s="2" t="s">
        <v>223</v>
      </c>
      <c r="M15" s="2" t="s">
        <v>224</v>
      </c>
      <c r="N15" s="2" t="s">
        <v>225</v>
      </c>
      <c r="Q15" s="2" t="s">
        <v>226</v>
      </c>
      <c r="R15" s="2">
        <v>0</v>
      </c>
      <c r="S15" s="5"/>
      <c r="T15" s="2" t="s">
        <v>181</v>
      </c>
      <c r="U15" s="6"/>
      <c r="V15" s="2" t="s">
        <v>182</v>
      </c>
      <c r="W15" s="2" t="s">
        <v>183</v>
      </c>
    </row>
    <row r="16" spans="1:23" x14ac:dyDescent="0.2">
      <c r="A16" s="2">
        <v>1.58</v>
      </c>
      <c r="B16" s="2">
        <v>0.63300000000000001</v>
      </c>
      <c r="C16" s="2">
        <v>8.7899999999999991</v>
      </c>
      <c r="D16" s="2">
        <v>13.5</v>
      </c>
      <c r="E16" s="2">
        <v>17.100000000000001</v>
      </c>
      <c r="F16" s="2">
        <v>24.9</v>
      </c>
      <c r="G16" s="2">
        <v>35</v>
      </c>
      <c r="H16" s="2">
        <v>56.3</v>
      </c>
      <c r="I16" s="7">
        <v>72.7</v>
      </c>
      <c r="J16" s="2">
        <v>90.7</v>
      </c>
      <c r="K16" s="2">
        <v>110</v>
      </c>
      <c r="L16" s="2">
        <v>120</v>
      </c>
      <c r="M16" s="2">
        <v>128</v>
      </c>
      <c r="N16" s="2">
        <v>134</v>
      </c>
      <c r="Q16" s="2" t="s">
        <v>227</v>
      </c>
      <c r="R16" s="2">
        <v>0</v>
      </c>
      <c r="S16" s="5"/>
      <c r="T16" s="2" t="s">
        <v>181</v>
      </c>
      <c r="U16" s="6"/>
      <c r="V16" s="2" t="s">
        <v>182</v>
      </c>
      <c r="W16" s="2" t="s">
        <v>183</v>
      </c>
    </row>
    <row r="17" spans="1:23" x14ac:dyDescent="0.2">
      <c r="A17" s="2">
        <v>2</v>
      </c>
      <c r="B17" s="2">
        <v>0.5</v>
      </c>
      <c r="C17" s="2">
        <v>9.77</v>
      </c>
      <c r="D17" s="2">
        <v>15</v>
      </c>
      <c r="E17" s="2">
        <v>18.899999999999999</v>
      </c>
      <c r="F17" s="2">
        <v>27.5</v>
      </c>
      <c r="G17" s="2">
        <v>38.700000000000003</v>
      </c>
      <c r="H17" s="2">
        <v>62.1</v>
      </c>
      <c r="I17" s="2">
        <v>80.099999999999994</v>
      </c>
      <c r="J17" s="7">
        <v>99.9</v>
      </c>
      <c r="K17" s="2">
        <v>120</v>
      </c>
      <c r="L17" s="2">
        <v>132</v>
      </c>
      <c r="M17" s="2">
        <v>140</v>
      </c>
      <c r="N17" s="2">
        <v>147</v>
      </c>
      <c r="Q17" s="2" t="s">
        <v>228</v>
      </c>
      <c r="R17" s="2">
        <v>0</v>
      </c>
      <c r="S17" s="5"/>
      <c r="T17" s="2" t="s">
        <v>181</v>
      </c>
      <c r="U17" s="6"/>
      <c r="V17" s="2" t="s">
        <v>182</v>
      </c>
      <c r="W17" s="2" t="s">
        <v>183</v>
      </c>
    </row>
    <row r="18" spans="1:23" x14ac:dyDescent="0.2">
      <c r="A18" s="2">
        <v>5</v>
      </c>
      <c r="B18" s="2">
        <v>0.2</v>
      </c>
      <c r="C18" s="2">
        <v>13.2</v>
      </c>
      <c r="D18" s="2">
        <v>20.2</v>
      </c>
      <c r="E18" s="2">
        <v>25.5</v>
      </c>
      <c r="F18" s="2">
        <v>36.9</v>
      </c>
      <c r="G18" s="2">
        <v>51.7</v>
      </c>
      <c r="H18" s="2">
        <v>82.3</v>
      </c>
      <c r="I18" s="2">
        <v>106</v>
      </c>
      <c r="J18" s="2">
        <v>131</v>
      </c>
      <c r="K18" s="2">
        <v>158</v>
      </c>
      <c r="L18" s="2">
        <v>173</v>
      </c>
      <c r="M18" s="2">
        <v>184</v>
      </c>
      <c r="N18" s="2">
        <v>191</v>
      </c>
      <c r="Q18" s="2" t="s">
        <v>229</v>
      </c>
      <c r="R18" s="2">
        <v>0</v>
      </c>
      <c r="S18" s="5"/>
      <c r="T18" s="2" t="s">
        <v>181</v>
      </c>
      <c r="U18" s="6"/>
      <c r="V18" s="2" t="s">
        <v>182</v>
      </c>
      <c r="W18" s="2" t="s">
        <v>183</v>
      </c>
    </row>
    <row r="19" spans="1:23" x14ac:dyDescent="0.2">
      <c r="A19" s="2">
        <v>10</v>
      </c>
      <c r="B19" s="2">
        <v>0.1</v>
      </c>
      <c r="C19" s="2">
        <v>15.9</v>
      </c>
      <c r="D19" s="2">
        <v>24.2</v>
      </c>
      <c r="E19" s="2">
        <v>30.5</v>
      </c>
      <c r="F19" s="2">
        <v>44</v>
      </c>
      <c r="G19" s="2">
        <v>61.5</v>
      </c>
      <c r="H19" s="2">
        <v>97.6</v>
      </c>
      <c r="I19" s="2">
        <v>125</v>
      </c>
      <c r="J19" s="2">
        <v>155</v>
      </c>
      <c r="K19" s="7">
        <v>186</v>
      </c>
      <c r="L19" s="2">
        <v>204</v>
      </c>
      <c r="M19" s="2">
        <v>216</v>
      </c>
      <c r="N19" s="2">
        <v>224</v>
      </c>
      <c r="Q19" s="2" t="s">
        <v>230</v>
      </c>
      <c r="R19" s="2">
        <v>0</v>
      </c>
      <c r="S19" s="5"/>
      <c r="T19" s="2" t="s">
        <v>181</v>
      </c>
      <c r="U19" s="6"/>
      <c r="V19" s="2" t="s">
        <v>182</v>
      </c>
      <c r="W19" s="2" t="s">
        <v>183</v>
      </c>
    </row>
    <row r="20" spans="1:23" x14ac:dyDescent="0.2">
      <c r="A20" s="2">
        <v>20</v>
      </c>
      <c r="B20" s="2">
        <v>0.05</v>
      </c>
      <c r="C20" s="2">
        <v>18.7</v>
      </c>
      <c r="D20" s="2">
        <v>28.4</v>
      </c>
      <c r="E20" s="2">
        <v>35.700000000000003</v>
      </c>
      <c r="F20" s="2">
        <v>51.5</v>
      </c>
      <c r="G20" s="2">
        <v>71.8</v>
      </c>
      <c r="H20" s="2">
        <v>114</v>
      </c>
      <c r="I20" s="2">
        <v>145</v>
      </c>
      <c r="J20" s="2">
        <v>180</v>
      </c>
      <c r="K20" s="2">
        <v>215</v>
      </c>
      <c r="L20" s="2">
        <v>235</v>
      </c>
      <c r="M20" s="2">
        <v>248</v>
      </c>
      <c r="N20" s="2">
        <v>258</v>
      </c>
      <c r="Q20" s="2" t="s">
        <v>231</v>
      </c>
      <c r="R20" s="2">
        <v>0</v>
      </c>
      <c r="S20" s="5"/>
      <c r="T20" s="2" t="s">
        <v>181</v>
      </c>
      <c r="U20" s="6"/>
      <c r="V20" s="2" t="s">
        <v>182</v>
      </c>
      <c r="W20" s="2" t="s">
        <v>183</v>
      </c>
    </row>
    <row r="21" spans="1:23" x14ac:dyDescent="0.2">
      <c r="A21" s="2">
        <v>30</v>
      </c>
      <c r="B21" s="2">
        <v>3.3000000000000002E-2</v>
      </c>
      <c r="C21" s="2">
        <v>20.399999999999999</v>
      </c>
      <c r="D21" s="2">
        <v>31</v>
      </c>
      <c r="E21" s="2">
        <v>38.9</v>
      </c>
      <c r="F21" s="2">
        <v>56.1</v>
      </c>
      <c r="G21" s="2">
        <v>78.099999999999994</v>
      </c>
      <c r="H21" s="2">
        <v>123</v>
      </c>
      <c r="I21" s="2">
        <v>157</v>
      </c>
      <c r="J21" s="2">
        <v>194</v>
      </c>
      <c r="K21" s="2">
        <v>232</v>
      </c>
      <c r="L21" s="2">
        <v>253</v>
      </c>
      <c r="M21" s="2">
        <v>268</v>
      </c>
      <c r="N21" s="2">
        <v>279</v>
      </c>
      <c r="Q21" s="2" t="s">
        <v>232</v>
      </c>
      <c r="R21" s="2">
        <v>0</v>
      </c>
      <c r="S21" s="5"/>
      <c r="T21" s="2" t="s">
        <v>181</v>
      </c>
      <c r="U21" s="6"/>
      <c r="V21" s="2" t="s">
        <v>182</v>
      </c>
      <c r="W21" s="2" t="s">
        <v>183</v>
      </c>
    </row>
    <row r="22" spans="1:23" x14ac:dyDescent="0.2">
      <c r="A22" s="2">
        <v>40</v>
      </c>
      <c r="B22" s="2">
        <v>2.5000000000000001E-2</v>
      </c>
      <c r="C22" s="2">
        <v>21.7</v>
      </c>
      <c r="D22" s="2">
        <v>32.9</v>
      </c>
      <c r="E22" s="2">
        <v>41.3</v>
      </c>
      <c r="F22" s="2">
        <v>59.4</v>
      </c>
      <c r="G22" s="2">
        <v>82.6</v>
      </c>
      <c r="H22" s="2">
        <v>130</v>
      </c>
      <c r="I22" s="2">
        <v>166</v>
      </c>
      <c r="J22" s="2">
        <v>205</v>
      </c>
      <c r="K22" s="2">
        <v>244</v>
      </c>
      <c r="L22" s="2">
        <v>267</v>
      </c>
      <c r="M22" s="2">
        <v>282</v>
      </c>
      <c r="N22" s="2">
        <v>293</v>
      </c>
      <c r="Q22" s="2" t="s">
        <v>233</v>
      </c>
      <c r="R22" s="2">
        <v>0</v>
      </c>
      <c r="S22" s="5"/>
      <c r="T22" s="2" t="s">
        <v>181</v>
      </c>
      <c r="U22" s="6"/>
      <c r="V22" s="2" t="s">
        <v>182</v>
      </c>
      <c r="W22" s="2" t="s">
        <v>183</v>
      </c>
    </row>
    <row r="23" spans="1:23" x14ac:dyDescent="0.2">
      <c r="A23" s="2">
        <v>50</v>
      </c>
      <c r="B23" s="2">
        <v>0.02</v>
      </c>
      <c r="C23" s="2">
        <v>22.7</v>
      </c>
      <c r="D23" s="2">
        <v>34.299999999999997</v>
      </c>
      <c r="E23" s="2">
        <v>43.1</v>
      </c>
      <c r="F23" s="2">
        <v>62</v>
      </c>
      <c r="G23" s="2">
        <v>86.2</v>
      </c>
      <c r="H23" s="2">
        <v>136</v>
      </c>
      <c r="I23" s="2">
        <v>173</v>
      </c>
      <c r="J23" s="2">
        <v>213</v>
      </c>
      <c r="K23" s="2">
        <v>254</v>
      </c>
      <c r="L23" s="2">
        <v>277</v>
      </c>
      <c r="M23" s="2">
        <v>293</v>
      </c>
      <c r="N23" s="2">
        <v>304</v>
      </c>
      <c r="Q23" s="2" t="s">
        <v>234</v>
      </c>
      <c r="R23" s="2">
        <v>0.53646477132262049</v>
      </c>
      <c r="S23" s="5"/>
      <c r="T23" s="2" t="s">
        <v>181</v>
      </c>
      <c r="U23" s="6"/>
      <c r="V23" s="2" t="s">
        <v>182</v>
      </c>
      <c r="W23" s="2" t="s">
        <v>183</v>
      </c>
    </row>
    <row r="24" spans="1:23" x14ac:dyDescent="0.2">
      <c r="A24" s="2">
        <v>60</v>
      </c>
      <c r="B24" s="2">
        <v>1.7000000000000001E-2</v>
      </c>
      <c r="C24" s="2">
        <v>23.5</v>
      </c>
      <c r="D24" s="2">
        <v>35.6</v>
      </c>
      <c r="E24" s="2">
        <v>44.6</v>
      </c>
      <c r="F24" s="2">
        <v>64.099999999999994</v>
      </c>
      <c r="G24" s="2">
        <v>89.1</v>
      </c>
      <c r="H24" s="2">
        <v>140</v>
      </c>
      <c r="I24" s="2">
        <v>178</v>
      </c>
      <c r="J24" s="2">
        <v>220</v>
      </c>
      <c r="K24" s="2">
        <v>262</v>
      </c>
      <c r="L24" s="2">
        <v>286</v>
      </c>
      <c r="M24" s="2">
        <v>302</v>
      </c>
      <c r="N24" s="2">
        <v>314</v>
      </c>
      <c r="Q24" s="2" t="s">
        <v>235</v>
      </c>
      <c r="R24" s="2">
        <v>3.218788627935723</v>
      </c>
      <c r="S24" s="5"/>
      <c r="T24" s="2" t="s">
        <v>181</v>
      </c>
      <c r="U24" s="6"/>
      <c r="V24" s="2" t="s">
        <v>182</v>
      </c>
      <c r="W24" s="2" t="s">
        <v>183</v>
      </c>
    </row>
    <row r="25" spans="1:23" x14ac:dyDescent="0.2">
      <c r="A25" s="2">
        <v>80</v>
      </c>
      <c r="B25" s="2">
        <v>1.2999999999999999E-2</v>
      </c>
      <c r="C25" s="2">
        <v>24.8</v>
      </c>
      <c r="D25" s="2">
        <v>37.5</v>
      </c>
      <c r="E25" s="2">
        <v>47.1</v>
      </c>
      <c r="F25" s="2">
        <v>67.599999999999994</v>
      </c>
      <c r="G25" s="2">
        <v>93.8</v>
      </c>
      <c r="H25" s="2">
        <v>147</v>
      </c>
      <c r="I25" s="2">
        <v>187</v>
      </c>
      <c r="J25" s="2">
        <v>231</v>
      </c>
      <c r="K25" s="2">
        <v>274</v>
      </c>
      <c r="L25" s="2">
        <v>299</v>
      </c>
      <c r="M25" s="2">
        <v>316</v>
      </c>
      <c r="N25" s="2">
        <v>328</v>
      </c>
      <c r="Q25" s="2" t="s">
        <v>236</v>
      </c>
      <c r="R25" s="2">
        <v>4.2917181705809639</v>
      </c>
      <c r="S25" s="5"/>
      <c r="T25" s="2" t="s">
        <v>181</v>
      </c>
      <c r="U25" s="6"/>
      <c r="V25" s="2" t="s">
        <v>182</v>
      </c>
      <c r="W25" s="2" t="s">
        <v>183</v>
      </c>
    </row>
    <row r="26" spans="1:23" x14ac:dyDescent="0.2">
      <c r="A26" s="2">
        <v>100</v>
      </c>
      <c r="B26" s="2">
        <v>0.01</v>
      </c>
      <c r="C26" s="2">
        <v>25.8</v>
      </c>
      <c r="D26" s="2">
        <v>39.1</v>
      </c>
      <c r="E26" s="2">
        <v>49</v>
      </c>
      <c r="F26" s="2">
        <v>70.3</v>
      </c>
      <c r="G26" s="2">
        <v>97.5</v>
      </c>
      <c r="H26" s="2">
        <v>153</v>
      </c>
      <c r="I26" s="2">
        <v>194</v>
      </c>
      <c r="J26" s="2">
        <v>239</v>
      </c>
      <c r="K26" s="2">
        <v>284</v>
      </c>
      <c r="L26" s="2">
        <v>310</v>
      </c>
      <c r="M26" s="2">
        <v>327</v>
      </c>
      <c r="N26" s="2">
        <v>340</v>
      </c>
      <c r="Q26" s="2" t="s">
        <v>237</v>
      </c>
      <c r="R26" s="2">
        <v>1.072929542645241</v>
      </c>
      <c r="S26" s="5"/>
      <c r="T26" s="2" t="s">
        <v>181</v>
      </c>
      <c r="U26" s="6"/>
      <c r="V26" s="2" t="s">
        <v>182</v>
      </c>
      <c r="W26" s="2" t="s">
        <v>183</v>
      </c>
    </row>
    <row r="27" spans="1:23" x14ac:dyDescent="0.2">
      <c r="A27" s="2">
        <v>250</v>
      </c>
      <c r="B27" s="2">
        <v>4.0000000000000001E-3</v>
      </c>
      <c r="C27" s="2">
        <v>30.2</v>
      </c>
      <c r="D27" s="2">
        <v>45.5</v>
      </c>
      <c r="E27" s="2">
        <v>57</v>
      </c>
      <c r="F27" s="2">
        <v>81.5</v>
      </c>
      <c r="G27" s="2">
        <v>113</v>
      </c>
      <c r="H27" s="2">
        <v>176</v>
      </c>
      <c r="I27" s="2">
        <v>223</v>
      </c>
      <c r="J27" s="2">
        <v>273</v>
      </c>
      <c r="K27" s="2">
        <v>324</v>
      </c>
      <c r="L27" s="2">
        <v>352</v>
      </c>
      <c r="M27" s="2">
        <v>371</v>
      </c>
      <c r="N27" s="2">
        <v>385</v>
      </c>
      <c r="Q27" s="2" t="s">
        <v>238</v>
      </c>
      <c r="R27" s="2">
        <v>2.6823238566131025</v>
      </c>
      <c r="S27" s="5"/>
      <c r="T27" s="2" t="s">
        <v>181</v>
      </c>
      <c r="U27" s="6"/>
      <c r="V27" s="2" t="s">
        <v>182</v>
      </c>
      <c r="W27" s="2" t="s">
        <v>183</v>
      </c>
    </row>
    <row r="28" spans="1:23" x14ac:dyDescent="0.2">
      <c r="A28" s="2" t="s">
        <v>301</v>
      </c>
      <c r="Q28" s="2" t="s">
        <v>239</v>
      </c>
      <c r="R28" s="2">
        <v>4.8281829419035844</v>
      </c>
      <c r="S28" s="5"/>
      <c r="T28" s="2" t="s">
        <v>181</v>
      </c>
      <c r="U28" s="6"/>
      <c r="V28" s="2" t="s">
        <v>182</v>
      </c>
      <c r="W28" s="2" t="s">
        <v>183</v>
      </c>
    </row>
    <row r="29" spans="1:23" x14ac:dyDescent="0.2">
      <c r="A29" s="2" t="s">
        <v>212</v>
      </c>
      <c r="B29" s="2" t="s">
        <v>213</v>
      </c>
      <c r="C29" s="2" t="s">
        <v>214</v>
      </c>
      <c r="D29" s="2" t="s">
        <v>215</v>
      </c>
      <c r="E29" s="2" t="s">
        <v>216</v>
      </c>
      <c r="F29" s="2" t="s">
        <v>217</v>
      </c>
      <c r="G29" s="2" t="s">
        <v>218</v>
      </c>
      <c r="H29" s="2" t="s">
        <v>219</v>
      </c>
      <c r="I29" s="2" t="s">
        <v>220</v>
      </c>
      <c r="J29" s="2" t="s">
        <v>221</v>
      </c>
      <c r="K29" s="2" t="s">
        <v>222</v>
      </c>
      <c r="L29" s="2" t="s">
        <v>223</v>
      </c>
      <c r="M29" s="2" t="s">
        <v>224</v>
      </c>
      <c r="N29" s="2" t="s">
        <v>225</v>
      </c>
      <c r="Q29" s="2" t="s">
        <v>240</v>
      </c>
      <c r="R29" s="2">
        <v>1.072929542645241</v>
      </c>
      <c r="S29" s="5"/>
      <c r="T29" s="2" t="s">
        <v>181</v>
      </c>
      <c r="U29" s="6"/>
      <c r="V29" s="2" t="s">
        <v>182</v>
      </c>
      <c r="W29" s="2" t="s">
        <v>183</v>
      </c>
    </row>
    <row r="30" spans="1:23" x14ac:dyDescent="0.2">
      <c r="A30" s="2">
        <v>1.58</v>
      </c>
      <c r="B30" s="2">
        <v>0.63300000000000001</v>
      </c>
      <c r="C30" s="2">
        <v>1.1000000000000001</v>
      </c>
      <c r="D30" s="2">
        <v>1.5</v>
      </c>
      <c r="E30" s="2">
        <v>1.7</v>
      </c>
      <c r="F30" s="2">
        <v>2.5</v>
      </c>
      <c r="G30" s="2">
        <v>3.6</v>
      </c>
      <c r="H30" s="2">
        <v>6.6</v>
      </c>
      <c r="I30" s="2">
        <v>9.1</v>
      </c>
      <c r="J30" s="2">
        <v>6.5</v>
      </c>
      <c r="K30" s="2">
        <v>7.2</v>
      </c>
      <c r="L30" s="2">
        <v>8.1999999999999993</v>
      </c>
      <c r="M30" s="2">
        <v>9.1</v>
      </c>
      <c r="N30" s="2">
        <v>9.5</v>
      </c>
      <c r="Q30" s="2" t="s">
        <v>241</v>
      </c>
      <c r="R30" s="2">
        <v>1.6093943139678615</v>
      </c>
      <c r="S30" s="5"/>
      <c r="T30" s="2" t="s">
        <v>181</v>
      </c>
      <c r="U30" s="6"/>
      <c r="V30" s="2" t="s">
        <v>182</v>
      </c>
      <c r="W30" s="2" t="s">
        <v>183</v>
      </c>
    </row>
    <row r="31" spans="1:23" x14ac:dyDescent="0.2">
      <c r="A31" s="2">
        <v>2</v>
      </c>
      <c r="B31" s="2">
        <v>0.5</v>
      </c>
      <c r="C31" s="2">
        <v>1.2</v>
      </c>
      <c r="D31" s="2">
        <v>1.7</v>
      </c>
      <c r="E31" s="2">
        <v>1.8</v>
      </c>
      <c r="F31" s="2">
        <v>2.8</v>
      </c>
      <c r="G31" s="2">
        <v>4</v>
      </c>
      <c r="H31" s="2">
        <v>7.3</v>
      </c>
      <c r="I31" s="2">
        <v>10</v>
      </c>
      <c r="J31" s="2">
        <v>7.2</v>
      </c>
      <c r="K31" s="2">
        <v>8</v>
      </c>
      <c r="L31" s="2">
        <v>9.1</v>
      </c>
      <c r="M31" s="2">
        <v>10</v>
      </c>
      <c r="N31" s="2">
        <v>11</v>
      </c>
      <c r="Q31" s="2" t="s">
        <v>242</v>
      </c>
      <c r="R31" s="2">
        <v>7.5105067985166869</v>
      </c>
      <c r="S31" s="5"/>
      <c r="T31" s="2" t="s">
        <v>181</v>
      </c>
      <c r="U31" s="6"/>
      <c r="V31" s="2" t="s">
        <v>182</v>
      </c>
      <c r="W31" s="2" t="s">
        <v>183</v>
      </c>
    </row>
    <row r="32" spans="1:23" x14ac:dyDescent="0.2">
      <c r="A32" s="2">
        <v>5</v>
      </c>
      <c r="B32" s="2">
        <v>0.2</v>
      </c>
      <c r="C32" s="2">
        <v>1.7</v>
      </c>
      <c r="D32" s="2">
        <v>2.5</v>
      </c>
      <c r="E32" s="2">
        <v>2.8</v>
      </c>
      <c r="F32" s="2">
        <v>4.2</v>
      </c>
      <c r="G32" s="2">
        <v>5.8</v>
      </c>
      <c r="H32" s="2">
        <v>10</v>
      </c>
      <c r="I32" s="2">
        <v>14</v>
      </c>
      <c r="J32" s="2">
        <v>10</v>
      </c>
      <c r="K32" s="2">
        <v>11</v>
      </c>
      <c r="L32" s="2">
        <v>13</v>
      </c>
      <c r="M32" s="2">
        <v>14</v>
      </c>
      <c r="N32" s="2">
        <v>15</v>
      </c>
      <c r="Q32" s="2" t="s">
        <v>243</v>
      </c>
      <c r="R32" s="2">
        <v>6.9740420271940664</v>
      </c>
      <c r="S32" s="5"/>
      <c r="T32" s="2" t="s">
        <v>181</v>
      </c>
      <c r="U32" s="6"/>
      <c r="V32" s="2" t="s">
        <v>182</v>
      </c>
      <c r="W32" s="2" t="s">
        <v>183</v>
      </c>
    </row>
    <row r="33" spans="1:28" x14ac:dyDescent="0.2">
      <c r="A33" s="2">
        <v>10</v>
      </c>
      <c r="B33" s="2">
        <v>0.1</v>
      </c>
      <c r="C33" s="2">
        <v>2.2000000000000002</v>
      </c>
      <c r="D33" s="2">
        <v>3.3</v>
      </c>
      <c r="E33" s="2">
        <v>3.8</v>
      </c>
      <c r="F33" s="2">
        <v>5.7</v>
      </c>
      <c r="G33" s="2">
        <v>7.9</v>
      </c>
      <c r="H33" s="2">
        <v>13</v>
      </c>
      <c r="I33" s="2">
        <v>18</v>
      </c>
      <c r="J33" s="2">
        <v>13</v>
      </c>
      <c r="K33" s="2">
        <v>15</v>
      </c>
      <c r="L33" s="2">
        <v>16</v>
      </c>
      <c r="M33" s="2">
        <v>18</v>
      </c>
      <c r="N33" s="2">
        <v>20</v>
      </c>
      <c r="Q33" s="2" t="s">
        <v>244</v>
      </c>
      <c r="R33" s="2">
        <v>4.2917181705809639</v>
      </c>
      <c r="S33" s="5"/>
      <c r="T33" s="2" t="s">
        <v>181</v>
      </c>
      <c r="U33" s="6"/>
      <c r="V33" s="2" t="s">
        <v>182</v>
      </c>
      <c r="W33" s="2" t="s">
        <v>183</v>
      </c>
    </row>
    <row r="34" spans="1:28" x14ac:dyDescent="0.2">
      <c r="A34" s="2">
        <v>20</v>
      </c>
      <c r="B34" s="2">
        <v>0.05</v>
      </c>
      <c r="C34" s="2">
        <v>2.9</v>
      </c>
      <c r="D34" s="2">
        <v>4.3</v>
      </c>
      <c r="E34" s="2">
        <v>5.3</v>
      </c>
      <c r="F34" s="2">
        <v>7.8</v>
      </c>
      <c r="G34" s="2">
        <v>11</v>
      </c>
      <c r="H34" s="2">
        <v>17</v>
      </c>
      <c r="I34" s="2">
        <v>23</v>
      </c>
      <c r="J34" s="2">
        <v>17</v>
      </c>
      <c r="K34" s="2">
        <v>19</v>
      </c>
      <c r="L34" s="2">
        <v>21</v>
      </c>
      <c r="M34" s="2">
        <v>23</v>
      </c>
      <c r="N34" s="2">
        <v>25</v>
      </c>
      <c r="Q34" s="2" t="s">
        <v>245</v>
      </c>
      <c r="R34" s="2">
        <v>7.5105067985166869</v>
      </c>
      <c r="S34" s="5"/>
      <c r="T34" s="2" t="s">
        <v>181</v>
      </c>
      <c r="U34" s="6"/>
      <c r="V34" s="2" t="s">
        <v>182</v>
      </c>
      <c r="W34" s="2" t="s">
        <v>183</v>
      </c>
    </row>
    <row r="35" spans="1:28" x14ac:dyDescent="0.2">
      <c r="A35" s="2">
        <v>30</v>
      </c>
      <c r="B35" s="2">
        <v>3.3000000000000002E-2</v>
      </c>
      <c r="C35" s="2">
        <v>3.4</v>
      </c>
      <c r="D35" s="2">
        <v>5.0999999999999996</v>
      </c>
      <c r="E35" s="2">
        <v>6.3</v>
      </c>
      <c r="F35" s="2">
        <v>9.4</v>
      </c>
      <c r="G35" s="2">
        <v>13</v>
      </c>
      <c r="H35" s="2">
        <v>20</v>
      </c>
      <c r="I35" s="2">
        <v>27</v>
      </c>
      <c r="J35" s="2">
        <v>19</v>
      </c>
      <c r="K35" s="2">
        <v>22</v>
      </c>
      <c r="L35" s="2">
        <v>24</v>
      </c>
      <c r="M35" s="2">
        <v>27</v>
      </c>
      <c r="N35" s="2">
        <v>30</v>
      </c>
      <c r="Q35" s="2" t="s">
        <v>246</v>
      </c>
      <c r="R35" s="2">
        <v>13.948084054388133</v>
      </c>
      <c r="S35" s="5"/>
      <c r="T35" s="2" t="s">
        <v>181</v>
      </c>
      <c r="U35" s="6"/>
      <c r="V35" s="2" t="s">
        <v>182</v>
      </c>
      <c r="W35" s="2" t="s">
        <v>183</v>
      </c>
    </row>
    <row r="36" spans="1:28" x14ac:dyDescent="0.2">
      <c r="A36" s="2">
        <v>40</v>
      </c>
      <c r="B36" s="2">
        <v>2.5000000000000001E-2</v>
      </c>
      <c r="C36" s="2">
        <v>3.8</v>
      </c>
      <c r="D36" s="2">
        <v>5.7</v>
      </c>
      <c r="E36" s="2">
        <v>7.1</v>
      </c>
      <c r="F36" s="2">
        <v>11</v>
      </c>
      <c r="G36" s="2">
        <v>15</v>
      </c>
      <c r="H36" s="2">
        <v>22</v>
      </c>
      <c r="I36" s="2">
        <v>30</v>
      </c>
      <c r="J36" s="2">
        <v>21</v>
      </c>
      <c r="K36" s="2">
        <v>24</v>
      </c>
      <c r="L36" s="2">
        <v>26</v>
      </c>
      <c r="M36" s="2">
        <v>30</v>
      </c>
      <c r="N36" s="2">
        <v>33</v>
      </c>
      <c r="Q36" s="2" t="s">
        <v>247</v>
      </c>
      <c r="R36" s="2">
        <v>12.875154511742892</v>
      </c>
      <c r="S36" s="5"/>
      <c r="T36" s="2" t="s">
        <v>181</v>
      </c>
      <c r="U36" s="6"/>
      <c r="V36" s="2" t="s">
        <v>182</v>
      </c>
      <c r="W36" s="2" t="s">
        <v>183</v>
      </c>
    </row>
    <row r="37" spans="1:28" x14ac:dyDescent="0.2">
      <c r="A37" s="2">
        <v>50</v>
      </c>
      <c r="B37" s="2">
        <v>0.02</v>
      </c>
      <c r="C37" s="2">
        <v>4.2</v>
      </c>
      <c r="D37" s="2">
        <v>6.2</v>
      </c>
      <c r="E37" s="2">
        <v>7.8</v>
      </c>
      <c r="F37" s="2">
        <v>12</v>
      </c>
      <c r="G37" s="2">
        <v>17</v>
      </c>
      <c r="H37" s="2">
        <v>24</v>
      </c>
      <c r="I37" s="2">
        <v>33</v>
      </c>
      <c r="J37" s="2">
        <v>23</v>
      </c>
      <c r="K37" s="2">
        <v>26</v>
      </c>
      <c r="L37" s="2">
        <v>28</v>
      </c>
      <c r="M37" s="2">
        <v>32</v>
      </c>
      <c r="N37" s="2">
        <v>36</v>
      </c>
      <c r="Q37" s="2" t="s">
        <v>248</v>
      </c>
      <c r="R37" s="2">
        <v>5.3646477132262049</v>
      </c>
      <c r="S37" s="5"/>
      <c r="T37" s="2" t="s">
        <v>181</v>
      </c>
      <c r="U37" s="6"/>
      <c r="V37" s="2" t="s">
        <v>182</v>
      </c>
      <c r="W37" s="2" t="s">
        <v>183</v>
      </c>
    </row>
    <row r="38" spans="1:28" x14ac:dyDescent="0.2">
      <c r="A38" s="2">
        <v>60</v>
      </c>
      <c r="B38" s="2">
        <v>1.7000000000000001E-2</v>
      </c>
      <c r="C38" s="2">
        <v>4.5</v>
      </c>
      <c r="D38" s="2">
        <v>6.7</v>
      </c>
      <c r="E38" s="2">
        <v>8.5</v>
      </c>
      <c r="F38" s="2">
        <v>13</v>
      </c>
      <c r="G38" s="2">
        <v>18</v>
      </c>
      <c r="H38" s="2">
        <v>26</v>
      </c>
      <c r="I38" s="2">
        <v>36</v>
      </c>
      <c r="J38" s="2">
        <v>24</v>
      </c>
      <c r="K38" s="2">
        <v>28</v>
      </c>
      <c r="L38" s="2">
        <v>30</v>
      </c>
      <c r="M38" s="2">
        <v>34</v>
      </c>
      <c r="N38" s="2">
        <v>38</v>
      </c>
      <c r="Q38" s="2" t="s">
        <v>249</v>
      </c>
      <c r="R38" s="2">
        <v>3.218788627935723</v>
      </c>
      <c r="S38" s="5"/>
      <c r="T38" s="2" t="s">
        <v>181</v>
      </c>
      <c r="U38" s="6"/>
      <c r="V38" s="2" t="s">
        <v>182</v>
      </c>
      <c r="W38" s="2" t="s">
        <v>183</v>
      </c>
    </row>
    <row r="39" spans="1:28" x14ac:dyDescent="0.2">
      <c r="A39" s="2">
        <v>80</v>
      </c>
      <c r="B39" s="2">
        <v>1.2999999999999999E-2</v>
      </c>
      <c r="C39" s="2">
        <v>5</v>
      </c>
      <c r="D39" s="2">
        <v>7.5</v>
      </c>
      <c r="E39" s="2">
        <v>9.6</v>
      </c>
      <c r="F39" s="2">
        <v>15</v>
      </c>
      <c r="G39" s="2">
        <v>21</v>
      </c>
      <c r="H39" s="2">
        <v>29</v>
      </c>
      <c r="I39" s="2">
        <v>40</v>
      </c>
      <c r="J39" s="2">
        <v>27</v>
      </c>
      <c r="K39" s="2">
        <v>31</v>
      </c>
      <c r="L39" s="2">
        <v>34</v>
      </c>
      <c r="M39" s="2">
        <v>38</v>
      </c>
      <c r="N39" s="2">
        <v>42</v>
      </c>
      <c r="Q39" s="2" t="s">
        <v>250</v>
      </c>
      <c r="R39" s="2">
        <v>6.4375772558714459</v>
      </c>
      <c r="S39" s="5"/>
      <c r="T39" s="2" t="s">
        <v>181</v>
      </c>
      <c r="U39" s="6"/>
      <c r="V39" s="2" t="s">
        <v>182</v>
      </c>
      <c r="W39" s="2" t="s">
        <v>183</v>
      </c>
    </row>
    <row r="40" spans="1:28" x14ac:dyDescent="0.2">
      <c r="A40" s="2">
        <v>100</v>
      </c>
      <c r="B40" s="2">
        <v>0.01</v>
      </c>
      <c r="C40" s="2">
        <v>5.5</v>
      </c>
      <c r="D40" s="2">
        <v>8.1999999999999993</v>
      </c>
      <c r="E40" s="2">
        <v>10</v>
      </c>
      <c r="F40" s="2">
        <v>16</v>
      </c>
      <c r="G40" s="2">
        <v>23</v>
      </c>
      <c r="H40" s="2">
        <v>31</v>
      </c>
      <c r="I40" s="2">
        <v>43</v>
      </c>
      <c r="J40" s="2">
        <v>29</v>
      </c>
      <c r="K40" s="2">
        <v>33</v>
      </c>
      <c r="L40" s="2">
        <v>36</v>
      </c>
      <c r="M40" s="2">
        <v>41</v>
      </c>
      <c r="N40" s="2">
        <v>46</v>
      </c>
      <c r="Q40" s="2" t="s">
        <v>251</v>
      </c>
      <c r="R40" s="2">
        <v>3.7552533992583434</v>
      </c>
      <c r="S40" s="5"/>
      <c r="T40" s="2" t="s">
        <v>181</v>
      </c>
      <c r="U40" s="6"/>
      <c r="V40" s="2" t="s">
        <v>182</v>
      </c>
      <c r="W40" s="2" t="s">
        <v>183</v>
      </c>
    </row>
    <row r="41" spans="1:28" x14ac:dyDescent="0.2">
      <c r="A41" s="2">
        <v>250</v>
      </c>
      <c r="B41" s="2">
        <v>4.0000000000000001E-3</v>
      </c>
      <c r="C41" s="2">
        <v>7.8</v>
      </c>
      <c r="D41" s="2">
        <v>12</v>
      </c>
      <c r="E41" s="2">
        <v>15</v>
      </c>
      <c r="F41" s="2">
        <v>25</v>
      </c>
      <c r="G41" s="2">
        <v>35</v>
      </c>
      <c r="H41" s="2">
        <v>45</v>
      </c>
      <c r="I41" s="2">
        <v>62</v>
      </c>
      <c r="J41" s="2">
        <v>40</v>
      </c>
      <c r="K41" s="2">
        <v>45</v>
      </c>
      <c r="L41" s="2">
        <v>49</v>
      </c>
      <c r="M41" s="2">
        <v>55</v>
      </c>
      <c r="N41" s="2">
        <v>63</v>
      </c>
      <c r="Q41" s="2" t="s">
        <v>252</v>
      </c>
      <c r="R41" s="2">
        <v>1.6093943139678615</v>
      </c>
      <c r="S41" s="5"/>
      <c r="T41" s="2" t="s">
        <v>181</v>
      </c>
      <c r="U41" s="6"/>
      <c r="V41" s="2" t="s">
        <v>182</v>
      </c>
      <c r="W41" s="2" t="s">
        <v>183</v>
      </c>
      <c r="Z41" s="7" t="s">
        <v>253</v>
      </c>
      <c r="AA41" s="7"/>
      <c r="AB41" s="7">
        <f>SUM(R30:R41)</f>
        <v>75.105067985166869</v>
      </c>
    </row>
    <row r="42" spans="1:28" x14ac:dyDescent="0.2">
      <c r="Q42" s="2" t="s">
        <v>254</v>
      </c>
      <c r="R42" s="2">
        <v>1.072929542645241</v>
      </c>
      <c r="S42" s="5"/>
      <c r="T42" s="2" t="s">
        <v>181</v>
      </c>
      <c r="U42" s="6"/>
      <c r="V42" s="2" t="s">
        <v>182</v>
      </c>
      <c r="W42" s="2" t="s">
        <v>183</v>
      </c>
    </row>
    <row r="43" spans="1:28" x14ac:dyDescent="0.2">
      <c r="Q43" s="2" t="s">
        <v>255</v>
      </c>
      <c r="R43" s="2">
        <v>0.53646477132262049</v>
      </c>
      <c r="S43" s="5"/>
      <c r="T43" s="2" t="s">
        <v>181</v>
      </c>
      <c r="U43" s="6"/>
      <c r="V43" s="2" t="s">
        <v>182</v>
      </c>
      <c r="W43" s="2" t="s">
        <v>183</v>
      </c>
    </row>
    <row r="44" spans="1:28" x14ac:dyDescent="0.2">
      <c r="Q44" s="2" t="s">
        <v>256</v>
      </c>
      <c r="R44" s="2">
        <v>1.072929542645241</v>
      </c>
      <c r="S44" s="5"/>
      <c r="T44" s="2" t="s">
        <v>181</v>
      </c>
      <c r="U44" s="6"/>
      <c r="V44" s="2" t="s">
        <v>182</v>
      </c>
      <c r="W44" s="2" t="s">
        <v>183</v>
      </c>
    </row>
    <row r="45" spans="1:28" x14ac:dyDescent="0.2">
      <c r="Q45" s="2" t="s">
        <v>257</v>
      </c>
      <c r="R45" s="2">
        <v>0</v>
      </c>
      <c r="S45" s="5"/>
      <c r="T45" s="2" t="s">
        <v>181</v>
      </c>
      <c r="U45" s="6"/>
      <c r="V45" s="2" t="s">
        <v>182</v>
      </c>
      <c r="W45" s="2" t="s">
        <v>183</v>
      </c>
      <c r="Z45" s="7" t="s">
        <v>258</v>
      </c>
      <c r="AA45" s="7"/>
      <c r="AB45" s="7">
        <f>SUM(R22:R45)</f>
        <v>95.490729295426476</v>
      </c>
    </row>
    <row r="46" spans="1:28" x14ac:dyDescent="0.2">
      <c r="Q46" s="2" t="s">
        <v>259</v>
      </c>
      <c r="R46" s="2">
        <v>1.072929542645241</v>
      </c>
      <c r="S46" s="5"/>
      <c r="T46" s="2" t="s">
        <v>181</v>
      </c>
      <c r="U46" s="6"/>
      <c r="V46" s="2" t="s">
        <v>182</v>
      </c>
      <c r="W46" s="2" t="s">
        <v>183</v>
      </c>
    </row>
    <row r="47" spans="1:28" x14ac:dyDescent="0.2">
      <c r="Q47" s="2" t="s">
        <v>260</v>
      </c>
      <c r="R47" s="2">
        <v>1.072929542645241</v>
      </c>
      <c r="S47" s="5"/>
      <c r="T47" s="2" t="s">
        <v>181</v>
      </c>
      <c r="U47" s="6"/>
      <c r="V47" s="2" t="s">
        <v>182</v>
      </c>
      <c r="W47" s="2" t="s">
        <v>183</v>
      </c>
    </row>
    <row r="48" spans="1:28" x14ac:dyDescent="0.2">
      <c r="Q48" s="2" t="s">
        <v>261</v>
      </c>
      <c r="R48" s="2">
        <v>1.072929542645241</v>
      </c>
      <c r="S48" s="5"/>
      <c r="T48" s="2" t="s">
        <v>181</v>
      </c>
      <c r="U48" s="6"/>
      <c r="V48" s="2" t="s">
        <v>182</v>
      </c>
      <c r="W48" s="2" t="s">
        <v>183</v>
      </c>
    </row>
    <row r="49" spans="17:23" x14ac:dyDescent="0.2">
      <c r="Q49" s="2" t="s">
        <v>262</v>
      </c>
      <c r="R49" s="2">
        <v>2.145859085290482</v>
      </c>
      <c r="S49" s="5"/>
      <c r="T49" s="2" t="s">
        <v>181</v>
      </c>
      <c r="U49" s="6"/>
      <c r="V49" s="2" t="s">
        <v>182</v>
      </c>
      <c r="W49" s="2" t="s">
        <v>183</v>
      </c>
    </row>
    <row r="50" spans="17:23" x14ac:dyDescent="0.2">
      <c r="Q50" s="2" t="s">
        <v>263</v>
      </c>
      <c r="R50" s="2">
        <v>1.6093943139678615</v>
      </c>
      <c r="S50" s="5"/>
      <c r="T50" s="2" t="s">
        <v>181</v>
      </c>
      <c r="U50" s="6"/>
      <c r="V50" s="2" t="s">
        <v>182</v>
      </c>
      <c r="W50" s="2" t="s">
        <v>183</v>
      </c>
    </row>
    <row r="51" spans="17:23" x14ac:dyDescent="0.2">
      <c r="Q51" s="2" t="s">
        <v>264</v>
      </c>
      <c r="R51" s="2">
        <v>1.072929542645241</v>
      </c>
      <c r="S51" s="5"/>
      <c r="T51" s="2" t="s">
        <v>181</v>
      </c>
      <c r="U51" s="6"/>
      <c r="V51" s="2" t="s">
        <v>182</v>
      </c>
      <c r="W51" s="2" t="s">
        <v>183</v>
      </c>
    </row>
    <row r="52" spans="17:23" x14ac:dyDescent="0.2">
      <c r="Q52" s="2" t="s">
        <v>265</v>
      </c>
      <c r="R52" s="2">
        <v>0.53646477132262049</v>
      </c>
      <c r="S52" s="5"/>
      <c r="T52" s="2" t="s">
        <v>181</v>
      </c>
      <c r="U52" s="6"/>
      <c r="V52" s="2" t="s">
        <v>182</v>
      </c>
      <c r="W52" s="2" t="s">
        <v>183</v>
      </c>
    </row>
    <row r="53" spans="17:23" x14ac:dyDescent="0.2">
      <c r="Q53" s="2" t="s">
        <v>266</v>
      </c>
      <c r="R53" s="2">
        <v>1.072929542645241</v>
      </c>
      <c r="S53" s="5"/>
      <c r="T53" s="2" t="s">
        <v>181</v>
      </c>
      <c r="U53" s="6"/>
      <c r="V53" s="2" t="s">
        <v>182</v>
      </c>
      <c r="W53" s="2" t="s">
        <v>183</v>
      </c>
    </row>
    <row r="54" spans="17:23" x14ac:dyDescent="0.2">
      <c r="Q54" s="2" t="s">
        <v>267</v>
      </c>
      <c r="R54" s="2">
        <v>2.6823238566131025</v>
      </c>
      <c r="S54" s="5"/>
      <c r="T54" s="2" t="s">
        <v>181</v>
      </c>
      <c r="U54" s="6"/>
      <c r="V54" s="2" t="s">
        <v>182</v>
      </c>
      <c r="W54" s="2" t="s">
        <v>183</v>
      </c>
    </row>
    <row r="55" spans="17:23" x14ac:dyDescent="0.2">
      <c r="Q55" s="2" t="s">
        <v>268</v>
      </c>
      <c r="R55" s="2">
        <v>5.9011124845488254</v>
      </c>
      <c r="S55" s="5"/>
      <c r="T55" s="2" t="s">
        <v>181</v>
      </c>
      <c r="U55" s="6"/>
      <c r="V55" s="2" t="s">
        <v>182</v>
      </c>
      <c r="W55" s="2" t="s">
        <v>183</v>
      </c>
    </row>
    <row r="56" spans="17:23" x14ac:dyDescent="0.2">
      <c r="Q56" s="2" t="s">
        <v>269</v>
      </c>
      <c r="R56" s="2">
        <v>13.411619283065512</v>
      </c>
      <c r="S56" s="5"/>
      <c r="T56" s="2" t="s">
        <v>181</v>
      </c>
      <c r="U56" s="6"/>
      <c r="V56" s="2" t="s">
        <v>182</v>
      </c>
      <c r="W56" s="2" t="s">
        <v>183</v>
      </c>
    </row>
    <row r="57" spans="17:23" x14ac:dyDescent="0.2">
      <c r="Q57" s="2" t="s">
        <v>270</v>
      </c>
      <c r="R57" s="2">
        <v>4.2917181705809639</v>
      </c>
      <c r="S57" s="5"/>
      <c r="T57" s="2" t="s">
        <v>181</v>
      </c>
      <c r="U57" s="6"/>
      <c r="V57" s="2" t="s">
        <v>182</v>
      </c>
      <c r="W57" s="2" t="s">
        <v>183</v>
      </c>
    </row>
    <row r="58" spans="17:23" x14ac:dyDescent="0.2">
      <c r="Q58" s="2" t="s">
        <v>271</v>
      </c>
      <c r="R58" s="2">
        <v>10.192830655129789</v>
      </c>
      <c r="S58" s="5"/>
      <c r="T58" s="2" t="s">
        <v>181</v>
      </c>
      <c r="U58" s="6"/>
      <c r="V58" s="2" t="s">
        <v>182</v>
      </c>
      <c r="W58" s="2" t="s">
        <v>183</v>
      </c>
    </row>
    <row r="59" spans="17:23" x14ac:dyDescent="0.2">
      <c r="Q59" s="2" t="s">
        <v>272</v>
      </c>
      <c r="R59" s="2">
        <v>2.6823238566131025</v>
      </c>
      <c r="S59" s="5"/>
      <c r="T59" s="2" t="s">
        <v>181</v>
      </c>
      <c r="U59" s="6"/>
      <c r="V59" s="2" t="s">
        <v>182</v>
      </c>
      <c r="W59" s="2" t="s">
        <v>183</v>
      </c>
    </row>
    <row r="60" spans="17:23" x14ac:dyDescent="0.2">
      <c r="Q60" s="2" t="s">
        <v>273</v>
      </c>
      <c r="R60" s="2">
        <v>4.8281829419035844</v>
      </c>
      <c r="S60" s="5"/>
      <c r="T60" s="2" t="s">
        <v>181</v>
      </c>
      <c r="U60" s="6"/>
      <c r="V60" s="2" t="s">
        <v>182</v>
      </c>
      <c r="W60" s="2" t="s">
        <v>183</v>
      </c>
    </row>
    <row r="61" spans="17:23" x14ac:dyDescent="0.2">
      <c r="Q61" s="2" t="s">
        <v>274</v>
      </c>
      <c r="R61" s="2">
        <v>4.2917181705809639</v>
      </c>
      <c r="S61" s="5"/>
      <c r="T61" s="2" t="s">
        <v>181</v>
      </c>
      <c r="U61" s="6"/>
      <c r="V61" s="2" t="s">
        <v>182</v>
      </c>
      <c r="W61" s="2" t="s">
        <v>183</v>
      </c>
    </row>
    <row r="62" spans="17:23" x14ac:dyDescent="0.2">
      <c r="Q62" s="2" t="s">
        <v>275</v>
      </c>
      <c r="R62" s="2">
        <v>4.2917181705809639</v>
      </c>
      <c r="S62" s="5"/>
      <c r="T62" s="2" t="s">
        <v>181</v>
      </c>
      <c r="U62" s="6"/>
      <c r="V62" s="2" t="s">
        <v>182</v>
      </c>
      <c r="W62" s="2" t="s">
        <v>183</v>
      </c>
    </row>
    <row r="63" spans="17:23" x14ac:dyDescent="0.2">
      <c r="Q63" s="2" t="s">
        <v>276</v>
      </c>
      <c r="R63" s="2">
        <v>4.8281829419035844</v>
      </c>
      <c r="S63" s="5"/>
      <c r="T63" s="2" t="s">
        <v>181</v>
      </c>
      <c r="U63" s="6"/>
      <c r="V63" s="2" t="s">
        <v>182</v>
      </c>
      <c r="W63" s="2" t="s">
        <v>183</v>
      </c>
    </row>
    <row r="64" spans="17:23" x14ac:dyDescent="0.2">
      <c r="Q64" s="2" t="s">
        <v>277</v>
      </c>
      <c r="R64" s="2">
        <v>3.7552533992583434</v>
      </c>
      <c r="S64" s="5"/>
      <c r="T64" s="2" t="s">
        <v>181</v>
      </c>
      <c r="U64" s="6"/>
      <c r="V64" s="2" t="s">
        <v>182</v>
      </c>
      <c r="W64" s="2" t="s">
        <v>183</v>
      </c>
    </row>
    <row r="65" spans="17:28" x14ac:dyDescent="0.2">
      <c r="Q65" s="2" t="s">
        <v>278</v>
      </c>
      <c r="R65" s="2">
        <v>2.145859085290482</v>
      </c>
      <c r="S65" s="5"/>
      <c r="T65" s="2" t="s">
        <v>181</v>
      </c>
      <c r="U65" s="6"/>
      <c r="V65" s="2" t="s">
        <v>182</v>
      </c>
      <c r="W65" s="2" t="s">
        <v>183</v>
      </c>
    </row>
    <row r="66" spans="17:28" x14ac:dyDescent="0.2">
      <c r="Q66" s="2" t="s">
        <v>279</v>
      </c>
      <c r="R66" s="2">
        <v>3.218788627935723</v>
      </c>
      <c r="S66" s="5"/>
      <c r="T66" s="2" t="s">
        <v>181</v>
      </c>
      <c r="U66" s="6"/>
      <c r="V66" s="2" t="s">
        <v>182</v>
      </c>
      <c r="W66" s="2" t="s">
        <v>183</v>
      </c>
    </row>
    <row r="67" spans="17:28" x14ac:dyDescent="0.2">
      <c r="Q67" s="2" t="s">
        <v>280</v>
      </c>
      <c r="R67" s="2">
        <v>4.2917181705809639</v>
      </c>
      <c r="S67" s="5"/>
      <c r="T67" s="2" t="s">
        <v>181</v>
      </c>
      <c r="U67" s="6"/>
      <c r="V67" s="2" t="s">
        <v>182</v>
      </c>
      <c r="W67" s="2" t="s">
        <v>183</v>
      </c>
    </row>
    <row r="68" spans="17:28" x14ac:dyDescent="0.2">
      <c r="Q68" s="2" t="s">
        <v>281</v>
      </c>
      <c r="R68" s="2">
        <v>2.145859085290482</v>
      </c>
      <c r="S68" s="5"/>
      <c r="T68" s="2" t="s">
        <v>181</v>
      </c>
      <c r="U68" s="6"/>
      <c r="V68" s="2" t="s">
        <v>182</v>
      </c>
      <c r="W68" s="2" t="s">
        <v>183</v>
      </c>
    </row>
    <row r="69" spans="17:28" x14ac:dyDescent="0.2">
      <c r="Q69" s="2" t="s">
        <v>282</v>
      </c>
      <c r="R69" s="2">
        <v>2.6823238566131025</v>
      </c>
      <c r="S69" s="5"/>
      <c r="T69" s="2" t="s">
        <v>181</v>
      </c>
      <c r="U69" s="6"/>
      <c r="V69" s="2" t="s">
        <v>182</v>
      </c>
      <c r="W69" s="2" t="s">
        <v>183</v>
      </c>
    </row>
    <row r="70" spans="17:28" x14ac:dyDescent="0.2">
      <c r="Q70" s="2" t="s">
        <v>283</v>
      </c>
      <c r="R70" s="2">
        <v>1.6093943139678615</v>
      </c>
      <c r="S70" s="5"/>
      <c r="T70" s="2" t="s">
        <v>181</v>
      </c>
      <c r="U70" s="6"/>
      <c r="V70" s="2" t="s">
        <v>182</v>
      </c>
      <c r="W70" s="2" t="s">
        <v>183</v>
      </c>
    </row>
    <row r="71" spans="17:28" x14ac:dyDescent="0.2">
      <c r="Q71" s="2" t="s">
        <v>284</v>
      </c>
      <c r="R71" s="2">
        <v>2.145859085290482</v>
      </c>
      <c r="S71" s="5"/>
      <c r="T71" s="2" t="s">
        <v>181</v>
      </c>
      <c r="U71" s="6"/>
      <c r="V71" s="2" t="s">
        <v>182</v>
      </c>
      <c r="W71" s="2" t="s">
        <v>183</v>
      </c>
      <c r="Z71" s="2" t="s">
        <v>258</v>
      </c>
      <c r="AB71" s="2">
        <f>SUM(R48:R71)</f>
        <v>86.907292954264534</v>
      </c>
    </row>
    <row r="72" spans="17:28" x14ac:dyDescent="0.2">
      <c r="Q72" s="2" t="s">
        <v>285</v>
      </c>
      <c r="R72" s="2">
        <v>0.53646477132262049</v>
      </c>
      <c r="S72" s="5"/>
      <c r="T72" s="2" t="s">
        <v>181</v>
      </c>
      <c r="U72" s="6"/>
      <c r="V72" s="2" t="s">
        <v>182</v>
      </c>
      <c r="W72" s="2" t="s">
        <v>183</v>
      </c>
    </row>
    <row r="73" spans="17:28" x14ac:dyDescent="0.2">
      <c r="Q73" s="2" t="s">
        <v>286</v>
      </c>
      <c r="R73" s="2">
        <v>0</v>
      </c>
      <c r="S73" s="5"/>
      <c r="T73" s="2" t="s">
        <v>181</v>
      </c>
      <c r="U73" s="6"/>
      <c r="V73" s="2" t="s">
        <v>182</v>
      </c>
      <c r="W73" s="2" t="s">
        <v>183</v>
      </c>
      <c r="Z73" s="7" t="s">
        <v>287</v>
      </c>
      <c r="AA73" s="7"/>
      <c r="AB73" s="7">
        <f>SUM(R24:R71)</f>
        <v>184.00741656365886</v>
      </c>
    </row>
    <row r="74" spans="17:28" x14ac:dyDescent="0.2">
      <c r="Q74" s="2" t="s">
        <v>288</v>
      </c>
      <c r="R74" s="2">
        <v>0</v>
      </c>
      <c r="S74" s="5"/>
      <c r="T74" s="2" t="s">
        <v>181</v>
      </c>
      <c r="U74" s="6"/>
      <c r="V74" s="2" t="s">
        <v>182</v>
      </c>
      <c r="W74" s="2" t="s">
        <v>183</v>
      </c>
    </row>
    <row r="75" spans="17:28" x14ac:dyDescent="0.2">
      <c r="Q75" s="2" t="s">
        <v>289</v>
      </c>
      <c r="R75" s="2">
        <v>0</v>
      </c>
      <c r="S75" s="5"/>
      <c r="T75" s="2" t="s">
        <v>181</v>
      </c>
      <c r="U75" s="6"/>
      <c r="V75" s="2" t="s">
        <v>182</v>
      </c>
      <c r="W75" s="2" t="s">
        <v>183</v>
      </c>
    </row>
    <row r="76" spans="17:28" x14ac:dyDescent="0.2">
      <c r="Q76" s="2" t="s">
        <v>290</v>
      </c>
      <c r="R76" s="2">
        <v>0</v>
      </c>
      <c r="S76" s="5"/>
      <c r="T76" s="2" t="s">
        <v>181</v>
      </c>
      <c r="U76" s="6"/>
      <c r="V76" s="2" t="s">
        <v>182</v>
      </c>
      <c r="W76" s="2" t="s">
        <v>183</v>
      </c>
    </row>
    <row r="77" spans="17:28" x14ac:dyDescent="0.2">
      <c r="Q77" s="2" t="s">
        <v>291</v>
      </c>
      <c r="R77" s="2">
        <v>0</v>
      </c>
      <c r="S77" s="5"/>
      <c r="T77" s="2" t="s">
        <v>181</v>
      </c>
      <c r="U77" s="6"/>
      <c r="V77" s="2" t="s">
        <v>182</v>
      </c>
      <c r="W77" s="2" t="s">
        <v>183</v>
      </c>
    </row>
  </sheetData>
  <mergeCells count="1">
    <mergeCell ref="Q3:W3"/>
  </mergeCells>
  <pageMargins left="0.7" right="0.7" top="0.75" bottom="0.75" header="0.3" footer="0.3"/>
  <pageSetup orientation="portrait" r:id="rId1"/>
  <headerFooter>
    <oddHeader>&amp;L&amp;16&amp;F&amp;R&amp;G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RAMM export</vt:lpstr>
      <vt:lpstr>Photo sample</vt:lpstr>
      <vt:lpstr>Optioneering (major sites)</vt:lpstr>
      <vt:lpstr>Rainfall evidence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Fraser Miller</dc:creator>
  <cp:keywords/>
  <dc:description/>
  <cp:lastModifiedBy>Uli Neumann</cp:lastModifiedBy>
  <cp:revision/>
  <dcterms:created xsi:type="dcterms:W3CDTF">2022-01-25T22:30:23Z</dcterms:created>
  <dcterms:modified xsi:type="dcterms:W3CDTF">2024-06-30T19:57:29Z</dcterms:modified>
  <cp:category/>
  <cp:contentStatus/>
</cp:coreProperties>
</file>