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8_{ABEE35D3-D273-404E-956D-0EF0B3405166}" xr6:coauthVersionLast="47" xr6:coauthVersionMax="47" xr10:uidLastSave="{00000000-0000-0000-0000-000000000000}"/>
  <bookViews>
    <workbookView xWindow="-120" yWindow="-120" windowWidth="29040" windowHeight="15840" tabRatio="734" firstSheet="1" activeTab="5" xr2:uid="{00000000-000D-0000-FFFF-FFFF00000000}"/>
  </bookViews>
  <sheets>
    <sheet name="1 Project Development" sheetId="16" r:id="rId1"/>
    <sheet name="2 Pre-implementation" sheetId="57" r:id="rId2"/>
    <sheet name="3 Implementation" sheetId="54" r:id="rId3"/>
    <sheet name="4 Property" sheetId="73" r:id="rId4"/>
    <sheet name="5 Summary Sheet (Prof Serv)" sheetId="65" r:id="rId5"/>
    <sheet name="6 Escalation" sheetId="74" r:id="rId6"/>
    <sheet name="Macro Data" sheetId="2" state="hidden" r:id="rId7"/>
  </sheets>
  <externalReferences>
    <externalReference r:id="rId8"/>
  </externalReferences>
  <definedNames>
    <definedName name="Construction_Works" localSheetId="0">'1 Project Development'!#REF!</definedName>
    <definedName name="Construction_Works" localSheetId="1">'2 Pre-implementation'!#REF!</definedName>
    <definedName name="Construction_Works" localSheetId="2">'3 Implementation'!#REF!</definedName>
    <definedName name="Construction_Works" localSheetId="3">'4 Property'!#REF!</definedName>
    <definedName name="Construction_Works">#REF!</definedName>
    <definedName name="Diff_FEC1_PAC2">'Macro Data'!$D$5</definedName>
    <definedName name="Diff_FEC2_FEC1">'Macro Data'!$D$6</definedName>
    <definedName name="Diff_Land3_Land2">'Macro Data'!$D$8</definedName>
    <definedName name="Diff_PAC1_ROC2">'Macro Data'!$D$3</definedName>
    <definedName name="Diff_PAC2_PAC1">'Macro Data'!$D$4</definedName>
    <definedName name="Diff_Report1_FEC2">'Macro Data'!$D$10</definedName>
    <definedName name="Diff_Report2_Report3" localSheetId="3">'[1]Macro Data'!#REF!</definedName>
    <definedName name="Diff_Report2_Report3">'Macro Data'!#REF!</definedName>
    <definedName name="Diff_ROC2_ROC1">'Macro Data'!$D$2</definedName>
    <definedName name="Difference">'Macro Data'!$B$3</definedName>
    <definedName name="FEC1_Construction" localSheetId="3">#REF!</definedName>
    <definedName name="FEC1_Construction">#REF!</definedName>
    <definedName name="FEC1_full_list" localSheetId="3">#REF!</definedName>
    <definedName name="FEC1_full_list">#REF!</definedName>
    <definedName name="FEC1_Ins_Total_Contingency" localSheetId="3">#REF!</definedName>
    <definedName name="FEC1_Ins_Total_Contingency">#REF!</definedName>
    <definedName name="FEC1_Insert_Start">#REF!</definedName>
    <definedName name="FEC1_List_Start">#REF!</definedName>
    <definedName name="FEC1_partial_list">#REF!</definedName>
    <definedName name="FEC1_Price_Contingency">#REF!</definedName>
    <definedName name="FEC1_Total_Contingency">#REF!</definedName>
    <definedName name="FEC1Count" localSheetId="3">'[1]Macro Data'!$B$5</definedName>
    <definedName name="FEC1Count">'Macro Data'!$B$5</definedName>
    <definedName name="FEC2_Construction" localSheetId="3">#REF!</definedName>
    <definedName name="FEC2_Construction">#REF!</definedName>
    <definedName name="FEC2_full_list" localSheetId="3">#REF!</definedName>
    <definedName name="FEC2_full_list">#REF!</definedName>
    <definedName name="FEC2_Insert_Start" localSheetId="3">#REF!</definedName>
    <definedName name="FEC2_Insert_Start">#REF!</definedName>
    <definedName name="FEC2_item_list">#REF!</definedName>
    <definedName name="FEC2_List_Original_Contract">#REF!</definedName>
    <definedName name="FEC2_List_Start">#REF!</definedName>
    <definedName name="FEC2_List_Works_Contingency">#REF!</definedName>
    <definedName name="FEC2Count" localSheetId="3">'[1]Macro Data'!$B$6</definedName>
    <definedName name="FEC2Count">'Macro Data'!$B$6</definedName>
    <definedName name="FEC2ItemCount" localSheetId="3">'[1]Macro Data'!$B$9</definedName>
    <definedName name="FEC2ItemCount">'Macro Data'!$B$9</definedName>
    <definedName name="Land2_Compensation_Total" localSheetId="3">#REF!</definedName>
    <definedName name="Land2_Compensation_Total">#REF!</definedName>
    <definedName name="Land2_full_list" localSheetId="3">#REF!</definedName>
    <definedName name="Land2_full_list">#REF!</definedName>
    <definedName name="Land2_Ins_Compensation_Total" localSheetId="3">#REF!</definedName>
    <definedName name="Land2_Ins_Compensation_Total">#REF!</definedName>
    <definedName name="Land2_Ins_Net_Land" localSheetId="3">#REF!</definedName>
    <definedName name="Land2_Ins_Net_Land">#REF!</definedName>
    <definedName name="Land2_Ins_Net_Land_Cost_Total" localSheetId="3">#REF!</definedName>
    <definedName name="Land2_Ins_Net_Land_Cost_Total">#REF!</definedName>
    <definedName name="Land2_Ins_Total_Land" localSheetId="3">#REF!</definedName>
    <definedName name="Land2_Ins_Total_Land">#REF!</definedName>
    <definedName name="Land2_Net_Land" localSheetId="3">#REF!</definedName>
    <definedName name="Land2_Net_Land">#REF!</definedName>
    <definedName name="Land2_Net_Land_Cost_Total" localSheetId="3">#REF!</definedName>
    <definedName name="Land2_Net_Land_Cost_Total">#REF!</definedName>
    <definedName name="Land2_Partial_list" localSheetId="3">#REF!</definedName>
    <definedName name="Land2_Partial_list">#REF!</definedName>
    <definedName name="Land2_Total_Land" localSheetId="3">#REF!</definedName>
    <definedName name="Land2_Total_Land">#REF!</definedName>
    <definedName name="Land2Count" localSheetId="3">'[1]Macro Data'!$B$7</definedName>
    <definedName name="Land2Count">'Macro Data'!$B$7</definedName>
    <definedName name="Land3_Bottom_of_Range" localSheetId="3">#REF!</definedName>
    <definedName name="Land3_Bottom_of_Range">#REF!</definedName>
    <definedName name="Land3_Compensation_Contingency" localSheetId="3">#REF!</definedName>
    <definedName name="Land3_Compensation_Contingency">#REF!</definedName>
    <definedName name="Land3_Compensation_Total" localSheetId="3">#REF!</definedName>
    <definedName name="Land3_Compensation_Total">#REF!</definedName>
    <definedName name="Land3_full_list">#REF!</definedName>
    <definedName name="Land3_Ins_Compensation_Contingency">#REF!</definedName>
    <definedName name="Land3_Ins_Compensation_Total">#REF!</definedName>
    <definedName name="Land3_Ins_Net_Land">#REF!</definedName>
    <definedName name="Land3_Ins_Net_Land_Cost_Total">#REF!</definedName>
    <definedName name="Land3_Ins_Price_Contingency">#REF!</definedName>
    <definedName name="Land3_Ins_Total_Land">#REF!</definedName>
    <definedName name="Land3_Insert_Start">#REF!</definedName>
    <definedName name="Land3_List_Start">#REF!</definedName>
    <definedName name="Land3_Net_Land">#REF!</definedName>
    <definedName name="Land3_Net_Land_Cost_Total">#REF!</definedName>
    <definedName name="Land3_Partial_list">#REF!</definedName>
    <definedName name="Land3_Price_Contingency">#REF!</definedName>
    <definedName name="Land3_Total_Land">#REF!</definedName>
    <definedName name="Land3_Update_Start">#REF!</definedName>
    <definedName name="Land3Count" localSheetId="3">'[1]Macro Data'!$B$8</definedName>
    <definedName name="Land3Count">'Macro Data'!$B$8</definedName>
    <definedName name="PAC1_Construction" localSheetId="3">#REF!</definedName>
    <definedName name="PAC1_Construction">#REF!</definedName>
    <definedName name="PAC1_full_list" localSheetId="3">#REF!</definedName>
    <definedName name="PAC1_full_list">#REF!</definedName>
    <definedName name="PAC1_Ins_Total_Contingency" localSheetId="3">#REF!</definedName>
    <definedName name="PAC1_Ins_Total_Contingency">#REF!</definedName>
    <definedName name="PAC1_Insert_Start">#REF!</definedName>
    <definedName name="PAC1_List_Start">#REF!</definedName>
    <definedName name="PAC1_Total_Contingency">#REF!</definedName>
    <definedName name="PAC1Count" localSheetId="3">'[1]Macro Data'!$B$3</definedName>
    <definedName name="PAC1Count">'Macro Data'!$B$3</definedName>
    <definedName name="PAC2_Construction" localSheetId="3">#REF!</definedName>
    <definedName name="PAC2_Construction">#REF!</definedName>
    <definedName name="PAC2_full_list" localSheetId="3">#REF!</definedName>
    <definedName name="PAC2_full_list">#REF!</definedName>
    <definedName name="PAC2_Ins_Total_Contingency" localSheetId="3">#REF!</definedName>
    <definedName name="PAC2_Ins_Total_Contingency">#REF!</definedName>
    <definedName name="PAC2_Insert_Start">#REF!</definedName>
    <definedName name="PAC2_List_Start">#REF!</definedName>
    <definedName name="PAC2_Price_Contingency">#REF!</definedName>
    <definedName name="PAC2_Total_Contingency">#REF!</definedName>
    <definedName name="PAC2Count" localSheetId="3">'[1]Macro Data'!$B$4</definedName>
    <definedName name="PAC2Count">'Macro Data'!$B$4</definedName>
    <definedName name="_xlnm.Print_Area" localSheetId="0">'1 Project Development'!$A$1:$E$38</definedName>
    <definedName name="_xlnm.Print_Area" localSheetId="1">'2 Pre-implementation'!$A$1:$F$42</definedName>
    <definedName name="_xlnm.Print_Area" localSheetId="2">'3 Implementation'!$A$1:$E$60</definedName>
    <definedName name="_xlnm.Print_Area" localSheetId="3">'4 Property'!$A$1:$E$27</definedName>
    <definedName name="_xlnm.Print_Area" localSheetId="4">'5 Summary Sheet (Prof Serv)'!$A$1:$F$28</definedName>
    <definedName name="Project_Name" localSheetId="3">#REF!</definedName>
    <definedName name="Project_Name">#REF!</definedName>
    <definedName name="Report1_Bottom_of_Range" localSheetId="3">#REF!</definedName>
    <definedName name="Report1_Bottom_of_Range">#REF!</definedName>
    <definedName name="Report1_Construction_Works" localSheetId="3">#REF!</definedName>
    <definedName name="Report1_Construction_Works">#REF!</definedName>
    <definedName name="Report1_Cum_Conting">#REF!</definedName>
    <definedName name="Report1_Cum_Conting_Start">#REF!</definedName>
    <definedName name="Report1_Cum_Exp">#REF!</definedName>
    <definedName name="Report1_Cum_Exp_Start">#REF!</definedName>
    <definedName name="Report1_Font_Set">#REF!</definedName>
    <definedName name="Report1_Full_List">#REF!</definedName>
    <definedName name="Report1_Ins_Contingency_Usage_This_Month">#REF!</definedName>
    <definedName name="Report1_Ins_Current_Project_Commitment">#REF!</definedName>
    <definedName name="Report1_Ins_Expenditure_This_Month">#REF!</definedName>
    <definedName name="Report1_Ins_Forecast_Contingency_Usage">#REF!</definedName>
    <definedName name="Report1_Ins_Forecast_Total_Expenditure">#REF!</definedName>
    <definedName name="Report1_Ins_Original_Contract_Commitment">#REF!</definedName>
    <definedName name="Report1_Ins_Remaining_Contingency">#REF!</definedName>
    <definedName name="Report1_Ins_Remaining_Project_Commitment">#REF!</definedName>
    <definedName name="Report1_Ins_Total_Allocation_All_Years">#REF!</definedName>
    <definedName name="Report1_Item_List">#REF!</definedName>
    <definedName name="Report1_Item_List_Start">#REF!</definedName>
    <definedName name="Report1_List_Contingency_Usage_This_Month">#REF!</definedName>
    <definedName name="Report1_List_Contingency_Usage_To_Date">#REF!</definedName>
    <definedName name="Report1_List_Current_Project_Commitment">#REF!</definedName>
    <definedName name="Report1_List_Expenditure_This_Month">#REF!</definedName>
    <definedName name="Report1_List_Expenditure_To_Date">#REF!</definedName>
    <definedName name="Report1_List_Forecast_Contingency_Usage">#REF!</definedName>
    <definedName name="Report1_List_Forecast_Total_Expenditure">#REF!</definedName>
    <definedName name="Report1_List_Original_Contract_Commitment">#REF!</definedName>
    <definedName name="Report1_List_Other_Contingency_Usage_To_Date">#REF!</definedName>
    <definedName name="Report1_List_Other_Expenditure_To_Date">#REF!</definedName>
    <definedName name="Report1_List_Remaining_Contingency">#REF!</definedName>
    <definedName name="Report1_List_Remaining_Project_Commitment">#REF!</definedName>
    <definedName name="Report1_List_Total_Allocation_All_Years">#REF!</definedName>
    <definedName name="Report1_Original_Contingency_Start">#REF!</definedName>
    <definedName name="Report1_Original_Contract_Start">#REF!</definedName>
    <definedName name="Report1_Other_Cum_Conting_Start">#REF!</definedName>
    <definedName name="Report1_Other_Cum_Exp_Start">#REF!</definedName>
    <definedName name="Report1_Print_Area">#REF!</definedName>
    <definedName name="Report1Count" localSheetId="3">'[1]Macro Data'!$B$10</definedName>
    <definedName name="Report1Count">'Macro Data'!$B$10</definedName>
    <definedName name="ROC1_full_list" localSheetId="0">'1 Project Development'!#REF!</definedName>
    <definedName name="ROC1_full_list" localSheetId="1">'2 Pre-implementation'!#REF!</definedName>
    <definedName name="ROC1_full_list" localSheetId="2">'3 Implementation'!#REF!</definedName>
    <definedName name="ROC1_full_list" localSheetId="3">'4 Property'!#REF!</definedName>
    <definedName name="ROC1_full_list">#REF!</definedName>
    <definedName name="ROC1_List_Start" localSheetId="0">'1 Project Development'!#REF!</definedName>
    <definedName name="ROC1_List_Start" localSheetId="1">'2 Pre-implementation'!#REF!</definedName>
    <definedName name="ROC1_List_Start" localSheetId="2">'3 Implementation'!#REF!</definedName>
    <definedName name="ROC1_List_Start" localSheetId="3">'4 Property'!#REF!</definedName>
    <definedName name="ROC1_List_Start">#REF!</definedName>
    <definedName name="ROC1Count" localSheetId="3">'[1]Macro Data'!$B$1</definedName>
    <definedName name="ROC1Count">'Macro Data'!$B$1</definedName>
    <definedName name="ROC2_full_list" localSheetId="3">#REF!</definedName>
    <definedName name="ROC2_full_list">#REF!</definedName>
    <definedName name="ROC2_Insert_Start" localSheetId="3">#REF!</definedName>
    <definedName name="ROC2_Insert_Start">#REF!</definedName>
    <definedName name="ROC2_List_Start" localSheetId="3">#REF!</definedName>
    <definedName name="ROC2_List_Start">#REF!</definedName>
    <definedName name="ROC2Count" localSheetId="3">'[1]Macro Data'!$B$2</definedName>
    <definedName name="ROC2Count">'Macro Data'!$B$2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74" l="1"/>
  <c r="I39" i="74"/>
  <c r="J39" i="74"/>
  <c r="K39" i="74"/>
  <c r="L39" i="74"/>
  <c r="M39" i="74"/>
  <c r="N39" i="74"/>
  <c r="O39" i="74"/>
  <c r="P39" i="74"/>
  <c r="Q39" i="74"/>
  <c r="R39" i="74"/>
  <c r="S39" i="74"/>
  <c r="G39" i="74"/>
  <c r="H37" i="74"/>
  <c r="I37" i="74"/>
  <c r="J37" i="74"/>
  <c r="K37" i="74"/>
  <c r="L37" i="74"/>
  <c r="M37" i="74"/>
  <c r="N37" i="74"/>
  <c r="O37" i="74"/>
  <c r="P37" i="74"/>
  <c r="Q37" i="74"/>
  <c r="R37" i="74"/>
  <c r="S37" i="74"/>
  <c r="G37" i="74"/>
  <c r="H35" i="74"/>
  <c r="I35" i="74"/>
  <c r="J35" i="74"/>
  <c r="K35" i="74"/>
  <c r="L35" i="74"/>
  <c r="M35" i="74"/>
  <c r="N35" i="74"/>
  <c r="O35" i="74"/>
  <c r="P35" i="74"/>
  <c r="Q35" i="74"/>
  <c r="R35" i="74"/>
  <c r="S35" i="74"/>
  <c r="G35" i="74"/>
  <c r="H33" i="74"/>
  <c r="I33" i="74"/>
  <c r="J33" i="74"/>
  <c r="K33" i="74"/>
  <c r="L33" i="74"/>
  <c r="M33" i="74"/>
  <c r="N33" i="74"/>
  <c r="O33" i="74"/>
  <c r="P33" i="74"/>
  <c r="Q33" i="74"/>
  <c r="R33" i="74"/>
  <c r="S33" i="74"/>
  <c r="G33" i="74"/>
  <c r="H28" i="74"/>
  <c r="I28" i="74"/>
  <c r="J28" i="74"/>
  <c r="K28" i="74"/>
  <c r="L28" i="74"/>
  <c r="M28" i="74"/>
  <c r="N28" i="74"/>
  <c r="O28" i="74"/>
  <c r="P28" i="74"/>
  <c r="Q28" i="74"/>
  <c r="R28" i="74"/>
  <c r="S28" i="74"/>
  <c r="G28" i="74"/>
  <c r="H24" i="74"/>
  <c r="I24" i="74"/>
  <c r="J24" i="74"/>
  <c r="K24" i="74"/>
  <c r="L24" i="74"/>
  <c r="M24" i="74"/>
  <c r="N24" i="74"/>
  <c r="O24" i="74"/>
  <c r="P24" i="74"/>
  <c r="Q24" i="74"/>
  <c r="R24" i="74"/>
  <c r="S24" i="74"/>
  <c r="G24" i="74"/>
  <c r="H21" i="74"/>
  <c r="H25" i="74" s="1"/>
  <c r="I21" i="74"/>
  <c r="I25" i="74" s="1"/>
  <c r="J21" i="74"/>
  <c r="J25" i="74" s="1"/>
  <c r="K21" i="74"/>
  <c r="L21" i="74"/>
  <c r="L25" i="74" s="1"/>
  <c r="M21" i="74"/>
  <c r="M25" i="74" s="1"/>
  <c r="N21" i="74"/>
  <c r="N25" i="74" s="1"/>
  <c r="O21" i="74"/>
  <c r="O25" i="74" s="1"/>
  <c r="P21" i="74"/>
  <c r="P25" i="74" s="1"/>
  <c r="Q21" i="74"/>
  <c r="Q25" i="74" s="1"/>
  <c r="R21" i="74"/>
  <c r="R25" i="74" s="1"/>
  <c r="S21" i="74"/>
  <c r="G21" i="74"/>
  <c r="G25" i="74" s="1"/>
  <c r="H15" i="74"/>
  <c r="I15" i="74"/>
  <c r="J15" i="74"/>
  <c r="K15" i="74"/>
  <c r="L15" i="74"/>
  <c r="M15" i="74"/>
  <c r="N15" i="74"/>
  <c r="O15" i="74"/>
  <c r="P15" i="74"/>
  <c r="Q15" i="74"/>
  <c r="R15" i="74"/>
  <c r="S15" i="74"/>
  <c r="G12" i="74"/>
  <c r="G16" i="74" s="1"/>
  <c r="G15" i="74"/>
  <c r="H12" i="74"/>
  <c r="H16" i="74" s="1"/>
  <c r="I12" i="74"/>
  <c r="I16" i="74" s="1"/>
  <c r="J12" i="74"/>
  <c r="J16" i="74" s="1"/>
  <c r="K12" i="74"/>
  <c r="K16" i="74" s="1"/>
  <c r="L12" i="74"/>
  <c r="L16" i="74" s="1"/>
  <c r="M12" i="74"/>
  <c r="M16" i="74" s="1"/>
  <c r="N12" i="74"/>
  <c r="N16" i="74" s="1"/>
  <c r="O12" i="74"/>
  <c r="O16" i="74" s="1"/>
  <c r="P12" i="74"/>
  <c r="P16" i="74" s="1"/>
  <c r="Q12" i="74"/>
  <c r="Q16" i="74" s="1"/>
  <c r="R12" i="74"/>
  <c r="R16" i="74" s="1"/>
  <c r="S12" i="74"/>
  <c r="S16" i="74" s="1"/>
  <c r="B10" i="2"/>
  <c r="B9" i="2"/>
  <c r="D10" i="2" s="1"/>
  <c r="B8" i="2"/>
  <c r="B7" i="2"/>
  <c r="D8" i="2" s="1"/>
  <c r="B6" i="2"/>
  <c r="B5" i="2"/>
  <c r="B4" i="2"/>
  <c r="B3" i="2"/>
  <c r="B2" i="2"/>
  <c r="B1" i="2"/>
  <c r="T38" i="74"/>
  <c r="T36" i="74"/>
  <c r="T34" i="74"/>
  <c r="T32" i="74"/>
  <c r="T31" i="74"/>
  <c r="T30" i="74"/>
  <c r="T29" i="74"/>
  <c r="T27" i="74"/>
  <c r="T26" i="74"/>
  <c r="T23" i="74"/>
  <c r="T22" i="74"/>
  <c r="S25" i="74"/>
  <c r="K25" i="74"/>
  <c r="T20" i="74"/>
  <c r="T19" i="74"/>
  <c r="T18" i="74"/>
  <c r="T17" i="74"/>
  <c r="T14" i="74"/>
  <c r="T13" i="74"/>
  <c r="T11" i="74"/>
  <c r="T10" i="74"/>
  <c r="T9" i="74"/>
  <c r="T8" i="74"/>
  <c r="F23" i="65"/>
  <c r="D23" i="65"/>
  <c r="B23" i="65"/>
  <c r="D17" i="57"/>
  <c r="G40" i="74" l="1"/>
  <c r="I40" i="74"/>
  <c r="Q40" i="74"/>
  <c r="R40" i="74"/>
  <c r="K40" i="74"/>
  <c r="L40" i="74"/>
  <c r="S40" i="74"/>
  <c r="M40" i="74"/>
  <c r="O40" i="74"/>
  <c r="H40" i="74"/>
  <c r="P40" i="74"/>
  <c r="T39" i="74"/>
  <c r="T33" i="74"/>
  <c r="T37" i="74"/>
  <c r="T15" i="74"/>
  <c r="T24" i="74"/>
  <c r="N40" i="74"/>
  <c r="D3" i="2"/>
  <c r="D5" i="2"/>
  <c r="D4" i="2"/>
  <c r="D6" i="2"/>
  <c r="D2" i="2"/>
  <c r="T35" i="74"/>
  <c r="T28" i="74"/>
  <c r="J40" i="74"/>
  <c r="T25" i="74"/>
  <c r="T16" i="74"/>
  <c r="T21" i="74"/>
  <c r="T12" i="74"/>
  <c r="T40" i="7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1" authorId="0" shapeId="0" xr:uid="{7DBF72AF-C958-45A0-8C3F-EAA11FBD86BD}">
      <text>
        <r>
          <rPr>
            <sz val="9"/>
            <color indexed="81"/>
            <rFont val="Tahoma"/>
            <family val="2"/>
          </rPr>
          <t>Project Manager to advise percentage to be added:
Indirect + Admin + programme (eg NZUP)</t>
        </r>
      </text>
    </comment>
    <comment ref="D28" authorId="0" shapeId="0" xr:uid="{5E379501-F5C4-4AFB-BE77-F113B39EED85}">
      <text>
        <r>
          <rPr>
            <sz val="9"/>
            <color indexed="81"/>
            <rFont val="Tahoma"/>
            <family val="2"/>
          </rPr>
          <t>Project Manager to advise percentage to be added:
Indirect + Admin + programme (eg NZUP)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5" authorId="0" shapeId="0" xr:uid="{61A203DA-AC57-4DAA-9086-067B209FE295}">
      <text>
        <r>
          <rPr>
            <sz val="9"/>
            <color indexed="81"/>
            <rFont val="Tahoma"/>
            <family val="2"/>
          </rPr>
          <t>Project Manager to advise percentage to be added:
Indirect + Admin + programme (eg NZUP)</t>
        </r>
      </text>
    </comment>
    <comment ref="E32" authorId="0" shapeId="0" xr:uid="{E2AF4378-3663-4A14-BB34-009111F97336}">
      <text>
        <r>
          <rPr>
            <sz val="9"/>
            <color indexed="81"/>
            <rFont val="Tahoma"/>
            <family val="2"/>
          </rPr>
          <t>Project Manager to advise percentage to be added:
Indirect + Admin + programme (eg NZUP)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1" authorId="0" shapeId="0" xr:uid="{5FA1FA0C-99DC-48CD-BC80-F4B44DE19354}">
      <text>
        <r>
          <rPr>
            <sz val="9"/>
            <color indexed="81"/>
            <rFont val="Tahoma"/>
            <family val="2"/>
          </rPr>
          <t>Project Manager to advise percentage to be added:
Indirect + Admin + programme (eg NZUP)</t>
        </r>
      </text>
    </comment>
    <comment ref="D49" authorId="0" shapeId="0" xr:uid="{1E92D42B-ABCF-41D9-9482-9FE20E929FEC}">
      <text>
        <r>
          <rPr>
            <sz val="9"/>
            <color indexed="81"/>
            <rFont val="Tahoma"/>
            <family val="2"/>
          </rPr>
          <t>Project Manager to advise percentage to be added:
Indirect + Admin + programme (eg NZUP)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E198AD35-DEA8-4264-A4CE-03519E9C80C8}">
      <text>
        <r>
          <rPr>
            <sz val="9"/>
            <color indexed="81"/>
            <rFont val="Tahoma"/>
            <family val="2"/>
          </rPr>
          <t>Project Manager to advise percentage to be added:
Indirect + Admin + programme (eg NZUP)</t>
        </r>
      </text>
    </comment>
    <comment ref="D18" authorId="0" shapeId="0" xr:uid="{28AE099D-A285-4B33-93E0-9187DE4CDCA2}">
      <text>
        <r>
          <rPr>
            <sz val="9"/>
            <color indexed="81"/>
            <rFont val="Tahoma"/>
            <family val="2"/>
          </rPr>
          <t>Project Manager to advise percentage to be added:
Indirect + Admin + programme (eg NZUP)</t>
        </r>
      </text>
    </comment>
  </commentList>
</comments>
</file>

<file path=xl/sharedStrings.xml><?xml version="1.0" encoding="utf-8"?>
<sst xmlns="http://schemas.openxmlformats.org/spreadsheetml/2006/main" count="449" uniqueCount="258">
  <si>
    <t>Item</t>
  </si>
  <si>
    <t>Description</t>
  </si>
  <si>
    <t>Earthworks</t>
  </si>
  <si>
    <t>Drainage</t>
  </si>
  <si>
    <t>Bridges</t>
  </si>
  <si>
    <t>Base Estimate</t>
  </si>
  <si>
    <t>Estimate prepared by</t>
  </si>
  <si>
    <t>Signed</t>
  </si>
  <si>
    <t>Estimate internal peer review by</t>
  </si>
  <si>
    <t>Estimate external peer review by</t>
  </si>
  <si>
    <t>Estimate accepted by Waka Kotahi project manager</t>
  </si>
  <si>
    <t>Project Name:</t>
  </si>
  <si>
    <t>Funding Risk Contingency</t>
  </si>
  <si>
    <t>Estimate accepted by Waka Kotahi property manager</t>
  </si>
  <si>
    <t>Contingency</t>
  </si>
  <si>
    <t>A</t>
  </si>
  <si>
    <t xml:space="preserve"> </t>
  </si>
  <si>
    <t>B</t>
  </si>
  <si>
    <t>C</t>
  </si>
  <si>
    <t>Landscaping</t>
  </si>
  <si>
    <t>D</t>
  </si>
  <si>
    <t>G</t>
  </si>
  <si>
    <t xml:space="preserve">Note: </t>
  </si>
  <si>
    <t>Implementation</t>
  </si>
  <si>
    <t>Escalation</t>
  </si>
  <si>
    <t>Pre-implementation</t>
  </si>
  <si>
    <t>Geotechnical Investigations</t>
  </si>
  <si>
    <t>G1</t>
  </si>
  <si>
    <t>(1) These estimates are exclusive of GST.</t>
  </si>
  <si>
    <t>Consultancy Fees</t>
  </si>
  <si>
    <t>Contingency (Assessed/Analysed) (Consultancy Fees)</t>
  </si>
  <si>
    <t>Funding Risk Contingency (Assessed/Analysed)  (Consultancy Fees)</t>
  </si>
  <si>
    <t>Escalation Calculation</t>
  </si>
  <si>
    <t>Tag &amp; Calculation Notes</t>
  </si>
  <si>
    <t>Project</t>
  </si>
  <si>
    <t>Property</t>
  </si>
  <si>
    <t>Project Development</t>
  </si>
  <si>
    <t>Consultancy Fees - Base Estimate</t>
  </si>
  <si>
    <t>A.</t>
  </si>
  <si>
    <t>Consultancy Fees - Contingency</t>
  </si>
  <si>
    <t>B.</t>
  </si>
  <si>
    <t>Waka Kotahi - Base Estimate</t>
  </si>
  <si>
    <t>Waka Kotahi - Contingency</t>
  </si>
  <si>
    <t>Consultancy Fees - Funding Risk Contingency</t>
  </si>
  <si>
    <t>Waka Kotahi - Funding Risk Contingency</t>
  </si>
  <si>
    <t>Expected Project Development Phase (Annual cashflow)</t>
  </si>
  <si>
    <t>Pre-Implementation</t>
  </si>
  <si>
    <t>A1.</t>
  </si>
  <si>
    <t>B1.</t>
  </si>
  <si>
    <t>Expected Pre-implementation Phase (Annual cashflow)</t>
  </si>
  <si>
    <t>Physical Works - Base Estimate</t>
  </si>
  <si>
    <t>A2.</t>
  </si>
  <si>
    <t>Physical Works - Contingency</t>
  </si>
  <si>
    <t>B2.</t>
  </si>
  <si>
    <t>Physical Works - Escalation (Expected)</t>
  </si>
  <si>
    <t>C2.</t>
  </si>
  <si>
    <t>Physical Works - Funding Risk Contingency</t>
  </si>
  <si>
    <t>Expected Implementation Phase (Annual cashflow)</t>
  </si>
  <si>
    <t>Escalation (Physical Works)</t>
  </si>
  <si>
    <t xml:space="preserve">Project Phase Funding Application </t>
  </si>
  <si>
    <t>Contract Management</t>
  </si>
  <si>
    <t>Geotechnical Testing Schedule</t>
  </si>
  <si>
    <t>Provisional Sums</t>
  </si>
  <si>
    <t>Refer Note 2 below - SM030 SOP has Additional Services as a LS so needs to be included in this total if A is the amount put in the Base Estimate</t>
  </si>
  <si>
    <t>Expected Consultancy Fees Contract Estimate</t>
  </si>
  <si>
    <t>`</t>
  </si>
  <si>
    <t>Expected Project Development Phase Estimate</t>
  </si>
  <si>
    <t>Expected Project Development Phase Estimate incl.TIO</t>
  </si>
  <si>
    <t>95th percentile Consultancy Fees Contract Estimate</t>
  </si>
  <si>
    <t>95th percentile Project Development Phase Estimate</t>
  </si>
  <si>
    <t>Statutory Applications</t>
  </si>
  <si>
    <t>Property Acquisition Management</t>
  </si>
  <si>
    <t>Tender Documentation</t>
  </si>
  <si>
    <t>Expected Pre-implementation Phase Estimate</t>
  </si>
  <si>
    <t>95th percentile Pre-implementation Phase Estimate</t>
  </si>
  <si>
    <t>Physical Works Contract</t>
  </si>
  <si>
    <t>Environmental compliance</t>
  </si>
  <si>
    <t>Ground improvements</t>
  </si>
  <si>
    <t>Pavement surfacing</t>
  </si>
  <si>
    <t>Retaining walls</t>
  </si>
  <si>
    <t>Traffic services</t>
  </si>
  <si>
    <t>1.10</t>
  </si>
  <si>
    <t>Preliminary and general</t>
  </si>
  <si>
    <t>Extraordinary construction costs</t>
  </si>
  <si>
    <t>Contingency (Assessed/Analysed) (Physical Works)</t>
  </si>
  <si>
    <t>Expected Implementation Phase Estimate</t>
  </si>
  <si>
    <t>Expected Implementation Phase Estimate including TIO</t>
  </si>
  <si>
    <t>Funding Risk Contingency (Assessed/Analysed) (Physical Works)</t>
  </si>
  <si>
    <t>95th percentile Physical Works Contract Estimate</t>
  </si>
  <si>
    <t>95th percentile Implementation Phase Estimate</t>
  </si>
  <si>
    <t>Professional Services Contract Estimate Summary Sheet</t>
  </si>
  <si>
    <t>Tick Project Phases being Contracted:</t>
  </si>
  <si>
    <t>Phase</t>
  </si>
  <si>
    <t>Base Contract Estimate</t>
  </si>
  <si>
    <t>Expected Contract Estimate</t>
  </si>
  <si>
    <t>95% Contract Estimate</t>
  </si>
  <si>
    <t>Proj. Dev.</t>
  </si>
  <si>
    <t>Pre-Imp.</t>
  </si>
  <si>
    <t>Imp.</t>
  </si>
  <si>
    <t>TOTAL</t>
  </si>
  <si>
    <t>ROC1Count</t>
  </si>
  <si>
    <t>ROC2Count</t>
  </si>
  <si>
    <t>Diff_ROC2_ROC1</t>
  </si>
  <si>
    <t>PAC1Count</t>
  </si>
  <si>
    <t>Diff_PAC1_ROC2</t>
  </si>
  <si>
    <t>PAC2Count</t>
  </si>
  <si>
    <t>Diff_PAC2_PAC1</t>
  </si>
  <si>
    <t>FEC1Count</t>
  </si>
  <si>
    <t>Diff_FEC1_PAC2</t>
  </si>
  <si>
    <t>FEC2Count</t>
  </si>
  <si>
    <t>Diff_FEC2_FEC1</t>
  </si>
  <si>
    <t>Land2Count</t>
  </si>
  <si>
    <t>Land3Count</t>
  </si>
  <si>
    <t>Diff_Land3_Land2</t>
  </si>
  <si>
    <t>FEC2ItemCount</t>
  </si>
  <si>
    <t>Report1Count</t>
  </si>
  <si>
    <t>Diff_Report1_FEC2</t>
  </si>
  <si>
    <t>Contingency (Assessed/Analysed) (Property)</t>
  </si>
  <si>
    <t>Property consultancy fees</t>
  </si>
  <si>
    <t>Property compensation costs</t>
  </si>
  <si>
    <t>Property owner accomodation costs</t>
  </si>
  <si>
    <t>Property interest purchase costs (including market appreciation)</t>
  </si>
  <si>
    <t>Funding Risk Contingency (Assessed/Analysed) (Property)</t>
  </si>
  <si>
    <t>95th percentile Property Phase Estimate</t>
  </si>
  <si>
    <t>Expected Property Phase Estimate</t>
  </si>
  <si>
    <t>Alliance IPAA</t>
  </si>
  <si>
    <t>Contractor's design (D&amp;C / ECI / Alliance only)</t>
  </si>
  <si>
    <t>Assessment Form 4</t>
  </si>
  <si>
    <t>Assessment Form 1</t>
  </si>
  <si>
    <t>Assessment Form 2</t>
  </si>
  <si>
    <t>Assessment Form 3</t>
  </si>
  <si>
    <t xml:space="preserve"> - Form 5</t>
  </si>
  <si>
    <t>Form 6</t>
  </si>
  <si>
    <t>Topographical Survey</t>
  </si>
  <si>
    <t>Design</t>
  </si>
  <si>
    <t>Base Consultancy Fees Estimate / Tender Price</t>
  </si>
  <si>
    <t>Waka Kotahi Managed Costs (from Form G)</t>
  </si>
  <si>
    <t xml:space="preserve">Geotechnical Testing </t>
  </si>
  <si>
    <t>Contract Scope and Contract Management</t>
  </si>
  <si>
    <t>E</t>
  </si>
  <si>
    <t>F</t>
  </si>
  <si>
    <t>H</t>
  </si>
  <si>
    <t>I</t>
  </si>
  <si>
    <t>J</t>
  </si>
  <si>
    <t>K</t>
  </si>
  <si>
    <t>L</t>
  </si>
  <si>
    <t>M</t>
  </si>
  <si>
    <t>N</t>
  </si>
  <si>
    <t>O</t>
  </si>
  <si>
    <t>P</t>
  </si>
  <si>
    <t>Expected Pre-implementation Phase Estimate incl. Indirect and Admin costs</t>
  </si>
  <si>
    <t>95th percentile Pre-implementation Phase Estimate incl. Indirect and Admin costs</t>
  </si>
  <si>
    <t>Expected Consultancy Fees Estimate</t>
  </si>
  <si>
    <t>Escalation (Expected)</t>
  </si>
  <si>
    <t>C1</t>
  </si>
  <si>
    <t>D1</t>
  </si>
  <si>
    <t>E1</t>
  </si>
  <si>
    <t>F1</t>
  </si>
  <si>
    <t>H1</t>
  </si>
  <si>
    <t xml:space="preserve">Contingency (Assessed/Analysed) (Waka Kotahi Managed Costs) </t>
  </si>
  <si>
    <t>Expected Estimate (Waka Kotahi Managed Costs)</t>
  </si>
  <si>
    <t>Funding Risk Contingency (Assessed/Analysed)  (Waka Kotahi Managed Costs)</t>
  </si>
  <si>
    <t>95th percentile Waka Kotahi Managed Costs</t>
  </si>
  <si>
    <t xml:space="preserve">(3) Once a tender price is available it is substituted for the Base Contract Estimate and the revised Expected Estimate is included in the tender evaluation report. </t>
  </si>
  <si>
    <t>(A+B)</t>
  </si>
  <si>
    <t>(D+E)</t>
  </si>
  <si>
    <t>(C+F+G)</t>
  </si>
  <si>
    <t>(H x %)</t>
  </si>
  <si>
    <t>(C+J)</t>
  </si>
  <si>
    <t>(F+L)</t>
  </si>
  <si>
    <t xml:space="preserve"> Base Property Estimate                </t>
  </si>
  <si>
    <t>Expected Implementation Phase Estimate including Indirect and Admin costs</t>
  </si>
  <si>
    <t>95th percentile Property Phase Estimate incl. Indirect and Admin costs</t>
  </si>
  <si>
    <t>(2) The Total Property Cost estimate includes provision for property market appreciation from the date the estimate was prepared through to the mid-point of the active acquisition phase for the project.  This means that escalation should not be applied to the Total Property Cost estimate as this would essentially be ‘double counting’ and over-estimate those costs.</t>
  </si>
  <si>
    <t>(C+E)</t>
  </si>
  <si>
    <t>(C x %)</t>
  </si>
  <si>
    <t>Contract Scope</t>
  </si>
  <si>
    <t>Business Case</t>
  </si>
  <si>
    <t>Escalation (95th percentile)</t>
  </si>
  <si>
    <t>95th percentile Project Development Phase Estimate incl. Indirect and Admin costs</t>
  </si>
  <si>
    <t>Base Consultancy Fees Contract Estimate / Tender Price</t>
  </si>
  <si>
    <t>Waka Kotahi Managed Costs (Form G)</t>
  </si>
  <si>
    <t>(K+M+N)</t>
  </si>
  <si>
    <t>(O x %)</t>
  </si>
  <si>
    <t>Contingency (Assessed/Analysed) (Waka Kotahi Managed Costs)</t>
  </si>
  <si>
    <t>(2) Base Contract Estimate (A) is displayed in SM030 Request for Tender.  For multiple phase Professional Services contracts base the Base Contract Estimate is the sum of estimates for each phase (Refer Form 5)</t>
  </si>
  <si>
    <t>Escalation (Consultancy Fees, Waka Kotahi Managed Costs )</t>
  </si>
  <si>
    <t>Utility Services</t>
  </si>
  <si>
    <t>Traffic management</t>
  </si>
  <si>
    <t xml:space="preserve"> Base Physical Works Contract Estimate /Tender Price</t>
  </si>
  <si>
    <t>Q</t>
  </si>
  <si>
    <t>R</t>
  </si>
  <si>
    <t>S</t>
  </si>
  <si>
    <t>T</t>
  </si>
  <si>
    <t>Expected Consultancy Fees and Waka Kotahi Managed Costs Estimate</t>
  </si>
  <si>
    <t>(A+B+C)</t>
  </si>
  <si>
    <t>Funding Risk Contingency (Assessed/Analysed) (Consultancy Fees, Waka Kotahi Managed Costs)</t>
  </si>
  <si>
    <t>Escalation (Consultancy Fees, Waka Kotahi Managed Costs)</t>
  </si>
  <si>
    <t>95th percentile Consultancy Fees, Waka Kotahi Managed Costs</t>
  </si>
  <si>
    <t>95th percentile Implementation Phase Estimate incl. Indirect and Admin costs</t>
  </si>
  <si>
    <t>Contract scope and contract management</t>
  </si>
  <si>
    <t>Tender administration and evaluation</t>
  </si>
  <si>
    <t>Management and surveillance of the physical works</t>
  </si>
  <si>
    <t>Property requirements</t>
  </si>
  <si>
    <t>Expected Physical Works Estimate</t>
  </si>
  <si>
    <t>Base Waka Kotahi Managed Costs (Form G)</t>
  </si>
  <si>
    <t>Base Consultancy Fees, Waka Kotahi Managed Costs     (E+F)</t>
  </si>
  <si>
    <t xml:space="preserve">Contingency (Assessed/Analysed) (Consultancy Fees)                                                                                                 </t>
  </si>
  <si>
    <t xml:space="preserve">Contingency (Assessed/Analysed) (Waka Kotahi Managed Costs)                                                                                                 </t>
  </si>
  <si>
    <t>U</t>
  </si>
  <si>
    <t>(T x %)</t>
  </si>
  <si>
    <t>(G+H+I+J)</t>
  </si>
  <si>
    <t>(D+K)</t>
  </si>
  <si>
    <t>(L x %)</t>
  </si>
  <si>
    <t>(D+N+O)</t>
  </si>
  <si>
    <t>(K+Q+R)</t>
  </si>
  <si>
    <t>(P+S)</t>
  </si>
  <si>
    <t xml:space="preserve">(2) Base Contract Estimate (A) is displayed in SM031 Request for Tender.  </t>
  </si>
  <si>
    <t>(3) Base Contract Estimate (E) is displayed in SM030 Request for Tender.  For multiple phase Professional Services contracts, the Base Contract Estimate is the sum of estimates for each phase (Refer Form 5).</t>
  </si>
  <si>
    <t>(2) Base Contract Estimate (A) is displayed in SM030 Request for Tender.  For multiple phase Professional Services contracts, the Base Contract Estimate is the sum of estimates for each phase (Refer Form 5).</t>
  </si>
  <si>
    <t>(F x %)</t>
  </si>
  <si>
    <t>Note 2:  The Total Base Contract Estimate is declared in the SM030 Request for Tender</t>
  </si>
  <si>
    <t>Note 1:  Forms 1, 2 and 3 are used to calculate contract estimates and phase estimates for identified project phases.  For multiple phase professional services contracts this form is used to summarise the contract estimate.</t>
  </si>
  <si>
    <t>Year 2</t>
  </si>
  <si>
    <t>Year 3</t>
  </si>
  <si>
    <t>Year 4</t>
  </si>
  <si>
    <t>Year 5</t>
  </si>
  <si>
    <t>Year 6</t>
  </si>
  <si>
    <t>Year 7</t>
  </si>
  <si>
    <t>Year 8</t>
  </si>
  <si>
    <t>Year 9</t>
  </si>
  <si>
    <t>Year 10</t>
  </si>
  <si>
    <t>Year 11</t>
  </si>
  <si>
    <t>Year 12</t>
  </si>
  <si>
    <t>Year 13</t>
  </si>
  <si>
    <t>For non-property costs</t>
  </si>
  <si>
    <t>Year 1 (Base Date year) See Note 1</t>
  </si>
  <si>
    <t>Base Date (Qtr-year)</t>
  </si>
  <si>
    <t>Form completed by:</t>
  </si>
  <si>
    <t xml:space="preserve">Base Date (Qtr-year): </t>
  </si>
  <si>
    <t>Date estimate prepared</t>
  </si>
  <si>
    <t>Acquisition phase mid-point date</t>
  </si>
  <si>
    <t>Date estimate prepared:</t>
  </si>
  <si>
    <t>Escalation annual factors</t>
  </si>
  <si>
    <t xml:space="preserve">Use this form to show anticipated cashflow breakdown – to show estimated costs (expressed in Base Date dollars) expected to be incurred across time – and calculate escalation. </t>
  </si>
  <si>
    <r>
      <rPr>
        <b/>
        <sz val="10"/>
        <rFont val="Lucida Sans"/>
        <family val="2"/>
      </rPr>
      <t>Note 1</t>
    </r>
    <r>
      <rPr>
        <sz val="10"/>
        <rFont val="Lucida Sans"/>
        <family val="2"/>
      </rPr>
      <t xml:space="preserve"> -  'Year 1' is the Base Date year – the year ending 30 June in which the Base Date occurs. 'Year 2' is the following year ending 30 June, etc.</t>
    </r>
  </si>
  <si>
    <t>Date escalation annual factors were copied from the Escalation annual factors file:</t>
  </si>
  <si>
    <r>
      <rPr>
        <b/>
        <sz val="10"/>
        <rFont val="Lucida Sans"/>
        <family val="2"/>
      </rPr>
      <t>Note 2</t>
    </r>
    <r>
      <rPr>
        <sz val="10"/>
        <rFont val="Lucida Sans"/>
        <family val="2"/>
      </rPr>
      <t xml:space="preserve"> - Escalation annual factors (shown in this row against 'Year 1', Year 2', etc) are applied to ‘Fees’, i.e. consultancy fees plus Waka Kotahi costs. The factors are based on an assumed constant inflation rate of 2% per annum</t>
    </r>
  </si>
  <si>
    <t>‘Escalation annual factors’, shown in the two shaded rows below, are applied to the cashflow breakdown figures above to calculate the amount to be added for escalation. Refer further notes below.</t>
  </si>
  <si>
    <t>Waka Kotahi + Consultancy - Escalation (Expected)</t>
  </si>
  <si>
    <t>Physical Works - Escalation (95th percentile)</t>
  </si>
  <si>
    <t>Consultancy Fees - Escalation (95th percentile)</t>
  </si>
  <si>
    <t>Waka Kotahi - Escalation (95th percentile)</t>
  </si>
  <si>
    <t>Escalation annual factors from this row are applied to physical works costs. Copy factors from the file 'Escalation annual factors' into this row - See Note 3</t>
  </si>
  <si>
    <t>Escalation annual factors from this row are applied to all fees costs - See Note 2</t>
  </si>
  <si>
    <r>
      <rPr>
        <b/>
        <sz val="10"/>
        <rFont val="Lucida Sans"/>
        <family val="2"/>
      </rPr>
      <t>Note 3</t>
    </r>
    <r>
      <rPr>
        <sz val="10"/>
        <rFont val="Lucida Sans"/>
        <family val="2"/>
      </rPr>
      <t xml:space="preserve"> - Escalation annual factor values, to be applied to ‘Physical Works’ costs, need to be added to the 'Year 1', Year 2', etc cells in this ‘Escalation ... physical works'  row. Annual factors calculated from Waka Kotahi escalation forecasts for physical works contract costs are found in the spreadsheet file ‘Escalation annual factors' - refer link below. The Annual factor value for any given year will be taken from the table (the sheet) for the index appropriate to the work type and from the applicable ‘Base Date’ row. Note that the Escalation annual factors file is regularly updated as Waka Kotahi inflation forecasts are updated.</t>
    </r>
  </si>
  <si>
    <r>
      <rPr>
        <b/>
        <sz val="10"/>
        <rFont val="Lucida Sans"/>
        <family val="2"/>
      </rPr>
      <t>Note 4</t>
    </r>
    <r>
      <rPr>
        <sz val="10"/>
        <rFont val="Lucida Sans"/>
        <family val="2"/>
      </rPr>
      <t xml:space="preserve"> - The same Escalation annual factors are applied when estimating escalation for the 'Expected' (Base + Contingency) estimate components as the '95th percentile' (Funding Risk Contingency) components. Use of the same escalation annual factors for Expected and 95th percentile costs has been adopted as a simplifying assumption.</t>
    </r>
  </si>
  <si>
    <t>Index used for physical works escalation calculation - see Note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</si>
</sst>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_);[Red]\(#,##0\);\-_)"/>
    <numFmt numFmtId="165" formatCode="#,##0.000_);[Red]\(#,##0.000\);\-_)"/>
    <numFmt numFmtId="166" formatCode="_-* #,##0_-;\-* #,##0_-;_-* &quot;-&quot;??_-;_-@_-"/>
    <numFmt numFmtId="167" formatCode="#,##0.000;[Red]#,##0.000"/>
    <numFmt numFmtId="168" formatCode="#,##0;[Red]#,##0"/>
  </numFmts>
  <fonts count="34" x14ac:knownFonts="1">
    <font>
      <sz val="10"/>
      <name val="Arial"/>
    </font>
    <font>
      <sz val="10"/>
      <name val="Arial"/>
      <family val="2"/>
    </font>
    <font>
      <sz val="10"/>
      <name val="Arial"/>
      <family val="2"/>
    </font>
    <font>
      <b/>
      <sz val="16"/>
      <name val="Lucida Sans"/>
      <family val="2"/>
    </font>
    <font>
      <sz val="10"/>
      <name val="Lucida Sans"/>
      <family val="2"/>
    </font>
    <font>
      <b/>
      <sz val="10"/>
      <color indexed="9"/>
      <name val="Lucida Sans"/>
      <family val="2"/>
    </font>
    <font>
      <b/>
      <sz val="10"/>
      <name val="Lucida Sans"/>
      <family val="2"/>
    </font>
    <font>
      <b/>
      <sz val="12"/>
      <name val="Lucida Sans"/>
      <family val="2"/>
    </font>
    <font>
      <sz val="12"/>
      <name val="Lucida Sans"/>
      <family val="2"/>
    </font>
    <font>
      <b/>
      <sz val="12"/>
      <color indexed="9"/>
      <name val="Lucida Sans"/>
      <family val="2"/>
    </font>
    <font>
      <sz val="8"/>
      <name val="Lucida Sans"/>
      <family val="2"/>
    </font>
    <font>
      <b/>
      <sz val="24"/>
      <color indexed="9"/>
      <name val="Lucida Sans"/>
      <family val="2"/>
    </font>
    <font>
      <b/>
      <sz val="9"/>
      <name val="Lucida Sans"/>
      <family val="2"/>
    </font>
    <font>
      <b/>
      <sz val="48"/>
      <color indexed="9"/>
      <name val="Lucida Sans"/>
      <family val="2"/>
    </font>
    <font>
      <b/>
      <sz val="14"/>
      <name val="Lucida Sans"/>
      <family val="2"/>
    </font>
    <font>
      <b/>
      <sz val="22"/>
      <color indexed="9"/>
      <name val="Lucida Sans"/>
      <family val="2"/>
    </font>
    <font>
      <sz val="11"/>
      <color theme="1"/>
      <name val="Calibri"/>
      <family val="2"/>
      <scheme val="minor"/>
    </font>
    <font>
      <sz val="9"/>
      <color indexed="81"/>
      <name val="Tahoma"/>
      <family val="2"/>
    </font>
    <font>
      <sz val="10"/>
      <name val="Arial"/>
      <family val="2"/>
    </font>
    <font>
      <b/>
      <sz val="11"/>
      <color theme="1"/>
      <name val="Calibri"/>
      <family val="2"/>
      <scheme val="minor"/>
    </font>
    <font>
      <b/>
      <sz val="10"/>
      <color theme="1"/>
      <name val="Lucida Sans"/>
      <family val="2"/>
    </font>
    <font>
      <sz val="10"/>
      <color theme="1"/>
      <name val="Lucida Sans"/>
      <family val="2"/>
    </font>
    <font>
      <sz val="10"/>
      <color rgb="FFFF0000"/>
      <name val="Lucida Sans"/>
      <family val="2"/>
    </font>
    <font>
      <sz val="10"/>
      <name val="Arial"/>
      <family val="2"/>
    </font>
    <font>
      <b/>
      <sz val="8"/>
      <color theme="1"/>
      <name val="Lucida Sans"/>
      <family val="2"/>
    </font>
    <font>
      <sz val="8"/>
      <color theme="1"/>
      <name val="Lucida Sans"/>
      <family val="2"/>
    </font>
    <font>
      <b/>
      <sz val="9"/>
      <color theme="1"/>
      <name val="Lucida Sans"/>
      <family val="2"/>
    </font>
    <font>
      <sz val="9"/>
      <color theme="1"/>
      <name val="Lucida Sans"/>
      <family val="2"/>
    </font>
    <font>
      <sz val="12"/>
      <color theme="1"/>
      <name val="Lucida Sans"/>
      <family val="2"/>
    </font>
    <font>
      <b/>
      <sz val="12"/>
      <color theme="0"/>
      <name val="Lucida Sans"/>
      <family val="2"/>
    </font>
    <font>
      <sz val="9"/>
      <name val="Lucida Sans"/>
      <family val="2"/>
    </font>
    <font>
      <u/>
      <sz val="10"/>
      <color theme="10"/>
      <name val="Arial"/>
      <family val="2"/>
    </font>
    <font>
      <b/>
      <sz val="16"/>
      <color indexed="9"/>
      <name val="Lucida Sans"/>
      <family val="2"/>
    </font>
    <font>
      <u/>
      <sz val="10"/>
      <color theme="10"/>
      <name val="Lucida Sans"/>
      <family val="2"/>
    </font>
  </fonts>
  <fills count="14">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00456D"/>
        <bgColor indexed="64"/>
      </patternFill>
    </fill>
    <fill>
      <patternFill patternType="solid">
        <fgColor rgb="FFB9D4ED"/>
        <bgColor indexed="17"/>
      </patternFill>
    </fill>
    <fill>
      <patternFill patternType="solid">
        <fgColor rgb="FFDCE6F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s>
  <borders count="2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thin">
        <color theme="4"/>
      </top>
      <bottom style="double">
        <color theme="4"/>
      </bottom>
      <diagonal/>
    </border>
    <border>
      <left/>
      <right/>
      <top style="double">
        <color theme="4"/>
      </top>
      <bottom/>
      <diagonal/>
    </border>
    <border>
      <left/>
      <right/>
      <top/>
      <bottom style="double">
        <color theme="4"/>
      </bottom>
      <diagonal/>
    </border>
    <border>
      <left/>
      <right/>
      <top style="thin">
        <color indexed="64"/>
      </top>
      <bottom style="medium">
        <color indexed="64"/>
      </bottom>
      <diagonal/>
    </border>
    <border>
      <left/>
      <right/>
      <top/>
      <bottom style="medium">
        <color theme="4"/>
      </bottom>
      <diagonal/>
    </border>
    <border>
      <left/>
      <right/>
      <top style="medium">
        <color indexed="64"/>
      </top>
      <bottom style="double">
        <color theme="4"/>
      </bottom>
      <diagonal/>
    </border>
    <border>
      <left/>
      <right/>
      <top style="medium">
        <color theme="4"/>
      </top>
      <bottom style="double">
        <color theme="4"/>
      </bottom>
      <diagonal/>
    </border>
  </borders>
  <cellStyleXfs count="9">
    <xf numFmtId="0" fontId="0" fillId="0" borderId="0"/>
    <xf numFmtId="0" fontId="1" fillId="0" borderId="0"/>
    <xf numFmtId="0" fontId="2" fillId="0" borderId="0"/>
    <xf numFmtId="0" fontId="16" fillId="0" borderId="0"/>
    <xf numFmtId="44" fontId="18" fillId="0" borderId="0" applyFont="0" applyFill="0" applyBorder="0" applyAlignment="0" applyProtection="0"/>
    <xf numFmtId="0" fontId="19" fillId="0" borderId="21" applyNumberFormat="0" applyFill="0" applyAlignment="0" applyProtection="0"/>
    <xf numFmtId="43" fontId="23" fillId="0" borderId="0" applyFont="0" applyFill="0" applyBorder="0" applyAlignment="0" applyProtection="0"/>
    <xf numFmtId="0" fontId="31" fillId="0" borderId="0" applyNumberFormat="0" applyFill="0" applyBorder="0" applyAlignment="0" applyProtection="0"/>
    <xf numFmtId="0" fontId="21" fillId="0" borderId="0"/>
  </cellStyleXfs>
  <cellXfs count="360">
    <xf numFmtId="0" fontId="0" fillId="0" borderId="0" xfId="0"/>
    <xf numFmtId="0" fontId="0" fillId="0" borderId="0" xfId="0" applyAlignment="1">
      <alignment horizontal="right"/>
    </xf>
    <xf numFmtId="0" fontId="4" fillId="0" borderId="0" xfId="0" applyFont="1"/>
    <xf numFmtId="0" fontId="4" fillId="0" borderId="0" xfId="0" applyFont="1" applyAlignment="1">
      <alignment horizontal="center"/>
    </xf>
    <xf numFmtId="0" fontId="4" fillId="0" borderId="0" xfId="0" applyFont="1" applyAlignment="1">
      <alignment vertical="center"/>
    </xf>
    <xf numFmtId="0" fontId="4" fillId="4" borderId="0" xfId="0" applyFont="1" applyFill="1"/>
    <xf numFmtId="0" fontId="6" fillId="0" borderId="0" xfId="0" applyFont="1" applyAlignment="1">
      <alignment vertical="center"/>
    </xf>
    <xf numFmtId="0" fontId="5" fillId="4" borderId="0" xfId="0" applyFont="1" applyFill="1" applyAlignment="1">
      <alignment horizontal="left"/>
    </xf>
    <xf numFmtId="0" fontId="6" fillId="0" borderId="0" xfId="0" applyFont="1"/>
    <xf numFmtId="0" fontId="4" fillId="0" borderId="0" xfId="0" applyFont="1" applyAlignment="1">
      <alignment horizontal="left" wrapText="1"/>
    </xf>
    <xf numFmtId="0" fontId="5" fillId="4" borderId="6" xfId="0" applyFont="1" applyFill="1" applyBorder="1" applyAlignment="1">
      <alignment horizontal="left"/>
    </xf>
    <xf numFmtId="0" fontId="5" fillId="4" borderId="1" xfId="0" applyFont="1" applyFill="1" applyBorder="1" applyAlignment="1">
      <alignment horizontal="left"/>
    </xf>
    <xf numFmtId="0" fontId="6" fillId="5" borderId="15" xfId="0" applyFont="1" applyFill="1" applyBorder="1" applyAlignment="1">
      <alignment horizontal="center" vertical="center"/>
    </xf>
    <xf numFmtId="0" fontId="6" fillId="5" borderId="13" xfId="0" applyFont="1" applyFill="1" applyBorder="1" applyAlignment="1">
      <alignment vertical="center"/>
    </xf>
    <xf numFmtId="0" fontId="6" fillId="5" borderId="15" xfId="0" applyFont="1" applyFill="1" applyBorder="1" applyAlignment="1">
      <alignment horizontal="center" vertical="center" wrapText="1"/>
    </xf>
    <xf numFmtId="0" fontId="6" fillId="5" borderId="15" xfId="0" applyFont="1" applyFill="1" applyBorder="1" applyAlignment="1" applyProtection="1">
      <alignment horizontal="center" vertical="center"/>
      <protection locked="0"/>
    </xf>
    <xf numFmtId="0" fontId="8" fillId="0" borderId="0" xfId="0" applyFont="1"/>
    <xf numFmtId="0" fontId="14" fillId="0" borderId="0" xfId="0" applyFont="1" applyAlignment="1">
      <alignment horizontal="right"/>
    </xf>
    <xf numFmtId="0" fontId="7" fillId="0" borderId="0" xfId="0" applyFont="1" applyAlignment="1">
      <alignment horizontal="left" vertical="center" wrapText="1"/>
    </xf>
    <xf numFmtId="0" fontId="14" fillId="0" borderId="0" xfId="0" applyFont="1" applyAlignment="1">
      <alignment horizontal="left"/>
    </xf>
    <xf numFmtId="0" fontId="14" fillId="0" borderId="0" xfId="0" applyFont="1"/>
    <xf numFmtId="0" fontId="14" fillId="0" borderId="15" xfId="0" applyFont="1" applyBorder="1" applyAlignment="1">
      <alignment horizontal="center" vertical="center" wrapText="1"/>
    </xf>
    <xf numFmtId="0" fontId="4" fillId="0" borderId="15" xfId="0" applyFont="1" applyBorder="1" applyAlignment="1">
      <alignment wrapText="1"/>
    </xf>
    <xf numFmtId="0" fontId="9" fillId="4" borderId="0" xfId="0" applyFont="1" applyFill="1" applyAlignment="1">
      <alignment horizontal="left" vertical="center"/>
    </xf>
    <xf numFmtId="0" fontId="13" fillId="4" borderId="0" xfId="0" applyFont="1" applyFill="1" applyAlignment="1">
      <alignment horizontal="center"/>
    </xf>
    <xf numFmtId="164" fontId="20" fillId="0" borderId="0" xfId="0" applyNumberFormat="1" applyFont="1" applyAlignment="1">
      <alignment horizontal="left" vertical="center" wrapText="1"/>
    </xf>
    <xf numFmtId="164" fontId="21" fillId="0" borderId="0" xfId="0" applyNumberFormat="1" applyFont="1" applyAlignment="1">
      <alignment vertical="center" wrapText="1"/>
    </xf>
    <xf numFmtId="164" fontId="21" fillId="0" borderId="0" xfId="0" applyNumberFormat="1" applyFont="1" applyAlignment="1">
      <alignment horizontal="center" vertical="center"/>
    </xf>
    <xf numFmtId="164" fontId="21" fillId="0" borderId="0" xfId="0" applyNumberFormat="1" applyFont="1" applyAlignment="1">
      <alignment vertical="center"/>
    </xf>
    <xf numFmtId="164" fontId="20" fillId="0" borderId="0" xfId="0" applyNumberFormat="1" applyFont="1" applyAlignment="1">
      <alignment vertical="center"/>
    </xf>
    <xf numFmtId="165" fontId="20" fillId="7" borderId="0" xfId="0" applyNumberFormat="1" applyFont="1" applyFill="1" applyAlignment="1">
      <alignment vertical="center"/>
    </xf>
    <xf numFmtId="0" fontId="1" fillId="0" borderId="0" xfId="0" applyFont="1"/>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0" fontId="4" fillId="0" borderId="0" xfId="0" applyFont="1" applyFill="1"/>
    <xf numFmtId="0" fontId="22" fillId="0" borderId="0" xfId="0" applyFont="1"/>
    <xf numFmtId="0" fontId="4" fillId="0" borderId="0" xfId="0" applyFont="1" applyAlignment="1">
      <alignment wrapText="1"/>
    </xf>
    <xf numFmtId="0" fontId="11" fillId="4" borderId="0" xfId="0" applyFont="1" applyFill="1" applyAlignment="1">
      <alignment horizontal="center"/>
    </xf>
    <xf numFmtId="0" fontId="15" fillId="4" borderId="0" xfId="0" applyFont="1" applyFill="1" applyAlignment="1">
      <alignment horizontal="center"/>
    </xf>
    <xf numFmtId="0" fontId="4" fillId="0" borderId="0" xfId="1" applyFont="1"/>
    <xf numFmtId="0" fontId="4" fillId="0" borderId="0" xfId="1" applyFont="1" applyAlignment="1">
      <alignment vertical="center"/>
    </xf>
    <xf numFmtId="0" fontId="5" fillId="4" borderId="6" xfId="1" applyFont="1" applyFill="1" applyBorder="1" applyAlignment="1">
      <alignment horizontal="left"/>
    </xf>
    <xf numFmtId="0" fontId="5" fillId="4" borderId="0" xfId="1" applyFont="1" applyFill="1" applyAlignment="1">
      <alignment horizontal="left"/>
    </xf>
    <xf numFmtId="0" fontId="5" fillId="4" borderId="1" xfId="1" applyFont="1" applyFill="1" applyBorder="1" applyAlignment="1">
      <alignment horizontal="left"/>
    </xf>
    <xf numFmtId="0" fontId="6" fillId="5" borderId="15" xfId="1" applyFont="1" applyFill="1" applyBorder="1" applyAlignment="1">
      <alignment horizontal="center" vertical="center"/>
    </xf>
    <xf numFmtId="0" fontId="6" fillId="5" borderId="13" xfId="1" applyFont="1" applyFill="1" applyBorder="1" applyAlignment="1">
      <alignment vertical="center"/>
    </xf>
    <xf numFmtId="0" fontId="6" fillId="5" borderId="15" xfId="1" applyFont="1" applyFill="1" applyBorder="1" applyAlignment="1" applyProtection="1">
      <alignment horizontal="center" vertical="center"/>
      <protection locked="0"/>
    </xf>
    <xf numFmtId="0" fontId="6" fillId="5" borderId="15" xfId="1" applyFont="1" applyFill="1" applyBorder="1" applyAlignment="1">
      <alignment horizontal="center" vertical="center" wrapText="1"/>
    </xf>
    <xf numFmtId="0" fontId="6" fillId="0" borderId="0" xfId="1" applyFont="1" applyAlignment="1" applyProtection="1">
      <alignment horizontal="left" vertical="center" wrapText="1"/>
      <protection locked="0"/>
    </xf>
    <xf numFmtId="0" fontId="4" fillId="0" borderId="17" xfId="1" applyFont="1" applyBorder="1" applyAlignment="1" applyProtection="1">
      <alignment horizontal="center" vertical="center"/>
      <protection locked="0"/>
    </xf>
    <xf numFmtId="0" fontId="4" fillId="0" borderId="0" xfId="1" applyFont="1" applyAlignment="1" applyProtection="1">
      <alignment horizontal="left" vertical="center" wrapText="1"/>
      <protection locked="0"/>
    </xf>
    <xf numFmtId="0" fontId="4" fillId="0" borderId="4" xfId="1" applyFont="1" applyBorder="1" applyAlignment="1" applyProtection="1">
      <alignment horizontal="left" vertical="center"/>
      <protection locked="0"/>
    </xf>
    <xf numFmtId="0" fontId="6" fillId="2" borderId="12" xfId="1" applyFont="1" applyFill="1" applyBorder="1" applyAlignment="1">
      <alignment vertical="center"/>
    </xf>
    <xf numFmtId="0" fontId="6" fillId="0" borderId="0" xfId="1" applyFont="1"/>
    <xf numFmtId="0" fontId="6" fillId="0" borderId="0" xfId="1" applyFont="1" applyAlignment="1">
      <alignment vertical="center"/>
    </xf>
    <xf numFmtId="0" fontId="6" fillId="0" borderId="12" xfId="1" applyFont="1" applyBorder="1" applyAlignment="1">
      <alignment vertical="center"/>
    </xf>
    <xf numFmtId="0" fontId="4" fillId="0" borderId="13" xfId="1" applyFont="1" applyBorder="1" applyAlignment="1">
      <alignment vertical="center"/>
    </xf>
    <xf numFmtId="3" fontId="6" fillId="0" borderId="13" xfId="1" applyNumberFormat="1" applyFont="1" applyBorder="1" applyAlignment="1">
      <alignment vertical="center"/>
    </xf>
    <xf numFmtId="3" fontId="6" fillId="0" borderId="13" xfId="1" applyNumberFormat="1" applyFont="1" applyBorder="1" applyAlignment="1" applyProtection="1">
      <alignment horizontal="right" vertical="center"/>
      <protection locked="0"/>
    </xf>
    <xf numFmtId="3" fontId="6" fillId="0" borderId="14" xfId="1" applyNumberFormat="1" applyFont="1" applyBorder="1" applyAlignment="1">
      <alignment vertical="center"/>
    </xf>
    <xf numFmtId="0" fontId="6" fillId="3" borderId="12" xfId="1" applyFont="1" applyFill="1" applyBorder="1" applyAlignment="1" applyProtection="1">
      <alignment horizontal="left" vertical="center"/>
      <protection locked="0"/>
    </xf>
    <xf numFmtId="0" fontId="6" fillId="3" borderId="13" xfId="1" applyFont="1" applyFill="1" applyBorder="1" applyAlignment="1" applyProtection="1">
      <alignment vertical="center"/>
      <protection locked="0"/>
    </xf>
    <xf numFmtId="3" fontId="6" fillId="3" borderId="14" xfId="1" applyNumberFormat="1" applyFont="1" applyFill="1" applyBorder="1" applyAlignment="1" applyProtection="1">
      <alignment vertical="center"/>
      <protection locked="0"/>
    </xf>
    <xf numFmtId="3" fontId="6" fillId="3" borderId="12" xfId="1" applyNumberFormat="1" applyFont="1" applyFill="1" applyBorder="1" applyAlignment="1" applyProtection="1">
      <alignment vertical="center"/>
      <protection locked="0"/>
    </xf>
    <xf numFmtId="3" fontId="6" fillId="3" borderId="13" xfId="1" applyNumberFormat="1" applyFont="1" applyFill="1" applyBorder="1" applyAlignment="1" applyProtection="1">
      <alignment vertical="center"/>
      <protection locked="0"/>
    </xf>
    <xf numFmtId="0" fontId="6" fillId="3" borderId="14" xfId="1" applyFont="1" applyFill="1" applyBorder="1" applyAlignment="1" applyProtection="1">
      <alignment vertical="center"/>
      <protection locked="0"/>
    </xf>
    <xf numFmtId="0" fontId="10" fillId="0" borderId="0" xfId="1" applyFont="1"/>
    <xf numFmtId="0" fontId="10" fillId="0" borderId="0" xfId="1" applyFont="1" applyAlignment="1">
      <alignment horizontal="center"/>
    </xf>
    <xf numFmtId="0" fontId="10" fillId="0" borderId="0" xfId="1" applyFont="1" applyAlignment="1">
      <alignment horizontal="left" wrapText="1"/>
    </xf>
    <xf numFmtId="0" fontId="4" fillId="0" borderId="0" xfId="1" applyFont="1" applyAlignment="1">
      <alignment horizontal="left" wrapText="1"/>
    </xf>
    <xf numFmtId="0" fontId="22" fillId="0" borderId="0" xfId="1" applyFont="1"/>
    <xf numFmtId="0" fontId="4" fillId="0" borderId="0" xfId="1" applyFont="1" applyAlignment="1">
      <alignment horizontal="center"/>
    </xf>
    <xf numFmtId="0" fontId="24" fillId="5" borderId="15" xfId="0" applyFont="1" applyFill="1" applyBorder="1" applyAlignment="1">
      <alignment horizontal="center" vertical="center"/>
    </xf>
    <xf numFmtId="0" fontId="20" fillId="0" borderId="17" xfId="0" applyFont="1" applyBorder="1" applyAlignment="1">
      <alignment horizontal="left" vertical="center"/>
    </xf>
    <xf numFmtId="0" fontId="20" fillId="0" borderId="0" xfId="0" applyFont="1" applyAlignment="1">
      <alignment horizontal="left" vertical="center" wrapText="1"/>
    </xf>
    <xf numFmtId="0" fontId="21" fillId="0" borderId="17" xfId="0" applyFont="1" applyBorder="1" applyAlignment="1">
      <alignment horizontal="center" vertical="center"/>
    </xf>
    <xf numFmtId="0" fontId="21" fillId="0" borderId="0" xfId="0" applyFont="1" applyAlignment="1">
      <alignment horizontal="left" vertical="center" wrapText="1"/>
    </xf>
    <xf numFmtId="0" fontId="21" fillId="0" borderId="16" xfId="0" applyFont="1" applyBorder="1" applyAlignment="1">
      <alignment horizontal="center" vertical="center"/>
    </xf>
    <xf numFmtId="3" fontId="20" fillId="2" borderId="14" xfId="0" applyNumberFormat="1" applyFont="1" applyFill="1" applyBorder="1" applyAlignment="1">
      <alignment horizontal="right" vertical="center"/>
    </xf>
    <xf numFmtId="3" fontId="21" fillId="0" borderId="0" xfId="0" applyNumberFormat="1" applyFont="1" applyBorder="1"/>
    <xf numFmtId="3" fontId="20" fillId="0" borderId="17" xfId="0" applyNumberFormat="1" applyFont="1" applyBorder="1" applyAlignment="1">
      <alignment vertical="center"/>
    </xf>
    <xf numFmtId="3" fontId="20" fillId="0" borderId="17" xfId="0" applyNumberFormat="1" applyFont="1" applyBorder="1"/>
    <xf numFmtId="3" fontId="21" fillId="0" borderId="17" xfId="0" applyNumberFormat="1" applyFont="1" applyBorder="1"/>
    <xf numFmtId="0" fontId="21" fillId="0" borderId="4" xfId="0" applyFont="1" applyBorder="1" applyAlignment="1">
      <alignment horizontal="left" vertical="center"/>
    </xf>
    <xf numFmtId="0" fontId="21" fillId="0" borderId="5" xfId="0" applyFont="1" applyBorder="1" applyAlignment="1">
      <alignment vertical="center"/>
    </xf>
    <xf numFmtId="3" fontId="20" fillId="0" borderId="5" xfId="0" applyNumberFormat="1" applyFont="1" applyBorder="1" applyAlignment="1">
      <alignment horizontal="right" vertical="center"/>
    </xf>
    <xf numFmtId="3" fontId="20" fillId="11" borderId="15" xfId="0" applyNumberFormat="1" applyFont="1" applyFill="1" applyBorder="1" applyAlignment="1">
      <alignment vertical="center"/>
    </xf>
    <xf numFmtId="0" fontId="20" fillId="2" borderId="12" xfId="0" applyFont="1" applyFill="1" applyBorder="1" applyAlignment="1">
      <alignment vertical="center"/>
    </xf>
    <xf numFmtId="0" fontId="21" fillId="2" borderId="13" xfId="0" applyFont="1" applyFill="1" applyBorder="1" applyAlignment="1">
      <alignment vertical="center"/>
    </xf>
    <xf numFmtId="0" fontId="20" fillId="0" borderId="17" xfId="0" applyFont="1" applyBorder="1" applyAlignment="1">
      <alignment vertical="center"/>
    </xf>
    <xf numFmtId="3" fontId="20" fillId="2" borderId="14" xfId="0" applyNumberFormat="1" applyFont="1" applyFill="1" applyBorder="1" applyAlignment="1">
      <alignment vertical="center"/>
    </xf>
    <xf numFmtId="3" fontId="20" fillId="0" borderId="14" xfId="0" applyNumberFormat="1" applyFont="1" applyFill="1" applyBorder="1" applyAlignment="1">
      <alignment horizontal="right" vertical="center"/>
    </xf>
    <xf numFmtId="3" fontId="21" fillId="0" borderId="5" xfId="0" applyNumberFormat="1" applyFont="1" applyBorder="1" applyAlignment="1">
      <alignment vertical="center"/>
    </xf>
    <xf numFmtId="0" fontId="20" fillId="0" borderId="8" xfId="0" applyFont="1" applyBorder="1" applyAlignment="1">
      <alignment horizontal="right"/>
    </xf>
    <xf numFmtId="3" fontId="20" fillId="2" borderId="13" xfId="0" applyNumberFormat="1" applyFont="1" applyFill="1" applyBorder="1" applyAlignment="1">
      <alignment vertical="center"/>
    </xf>
    <xf numFmtId="0" fontId="20" fillId="0" borderId="12" xfId="0" applyFont="1" applyFill="1" applyBorder="1" applyAlignment="1">
      <alignment vertical="center"/>
    </xf>
    <xf numFmtId="0" fontId="21" fillId="0" borderId="13" xfId="0" applyFont="1" applyFill="1" applyBorder="1" applyAlignment="1">
      <alignment vertical="center"/>
    </xf>
    <xf numFmtId="3" fontId="20" fillId="0" borderId="13" xfId="0" applyNumberFormat="1" applyFont="1" applyFill="1" applyBorder="1" applyAlignment="1">
      <alignment vertical="center"/>
    </xf>
    <xf numFmtId="0" fontId="20" fillId="0" borderId="12" xfId="0" applyFont="1" applyBorder="1" applyAlignment="1">
      <alignment vertical="center"/>
    </xf>
    <xf numFmtId="0" fontId="21" fillId="0" borderId="13" xfId="0" applyFont="1" applyBorder="1" applyAlignment="1">
      <alignment vertical="center"/>
    </xf>
    <xf numFmtId="3" fontId="20" fillId="0" borderId="13" xfId="0" applyNumberFormat="1" applyFont="1" applyBorder="1" applyAlignment="1">
      <alignment vertical="center"/>
    </xf>
    <xf numFmtId="3" fontId="20" fillId="0" borderId="13" xfId="0" applyNumberFormat="1" applyFont="1" applyBorder="1" applyAlignment="1">
      <alignment horizontal="right" vertical="center"/>
    </xf>
    <xf numFmtId="3" fontId="20" fillId="0" borderId="14" xfId="0" applyNumberFormat="1" applyFont="1" applyBorder="1" applyAlignment="1">
      <alignment vertical="center"/>
    </xf>
    <xf numFmtId="0" fontId="20" fillId="3" borderId="12" xfId="0" applyFont="1" applyFill="1" applyBorder="1" applyAlignment="1" applyProtection="1">
      <alignment horizontal="left" vertical="center"/>
      <protection locked="0"/>
    </xf>
    <xf numFmtId="0" fontId="20" fillId="3" borderId="13" xfId="0" applyFont="1" applyFill="1" applyBorder="1" applyAlignment="1" applyProtection="1">
      <alignment vertical="center"/>
      <protection locked="0"/>
    </xf>
    <xf numFmtId="3" fontId="20" fillId="3" borderId="14" xfId="0" applyNumberFormat="1" applyFont="1" applyFill="1" applyBorder="1" applyAlignment="1" applyProtection="1">
      <alignment vertical="center"/>
      <protection locked="0"/>
    </xf>
    <xf numFmtId="3" fontId="20" fillId="3" borderId="12" xfId="0" applyNumberFormat="1" applyFont="1" applyFill="1" applyBorder="1" applyAlignment="1" applyProtection="1">
      <alignment vertical="center"/>
      <protection locked="0"/>
    </xf>
    <xf numFmtId="3" fontId="20" fillId="3" borderId="13" xfId="0" applyNumberFormat="1" applyFont="1" applyFill="1" applyBorder="1" applyAlignment="1" applyProtection="1">
      <alignment vertical="center"/>
      <protection locked="0"/>
    </xf>
    <xf numFmtId="0" fontId="20" fillId="3" borderId="14" xfId="0" applyFont="1" applyFill="1" applyBorder="1" applyAlignment="1" applyProtection="1">
      <alignment vertical="center"/>
      <protection locked="0"/>
    </xf>
    <xf numFmtId="0" fontId="21" fillId="0" borderId="0" xfId="0" applyFont="1"/>
    <xf numFmtId="0" fontId="25" fillId="0" borderId="0" xfId="0" applyFont="1"/>
    <xf numFmtId="0" fontId="25" fillId="0" borderId="0" xfId="0" applyFont="1" applyAlignment="1">
      <alignment horizontal="center"/>
    </xf>
    <xf numFmtId="0" fontId="25" fillId="0" borderId="0" xfId="0" applyFont="1" applyAlignment="1">
      <alignment horizontal="left" wrapText="1"/>
    </xf>
    <xf numFmtId="0" fontId="6" fillId="5" borderId="12" xfId="0" applyFont="1" applyFill="1" applyBorder="1" applyAlignment="1">
      <alignment vertical="center"/>
    </xf>
    <xf numFmtId="0" fontId="6" fillId="0" borderId="15" xfId="0" applyFont="1" applyBorder="1" applyAlignment="1">
      <alignment horizontal="center" vertical="center"/>
    </xf>
    <xf numFmtId="0" fontId="6" fillId="2" borderId="12" xfId="1" applyFont="1" applyFill="1" applyBorder="1" applyAlignment="1">
      <alignment horizontal="center" vertical="center"/>
    </xf>
    <xf numFmtId="0" fontId="6" fillId="0" borderId="17" xfId="1" applyFont="1" applyBorder="1" applyAlignment="1" applyProtection="1">
      <alignment horizontal="center" vertical="center"/>
      <protection locked="0"/>
    </xf>
    <xf numFmtId="0" fontId="12" fillId="2" borderId="12" xfId="1" applyFont="1" applyFill="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15" xfId="1" applyFont="1" applyBorder="1" applyAlignment="1" applyProtection="1">
      <alignment horizontal="center" vertical="center"/>
      <protection locked="0"/>
    </xf>
    <xf numFmtId="0" fontId="21" fillId="0" borderId="4" xfId="0" applyFont="1" applyBorder="1" applyAlignment="1">
      <alignment vertical="center"/>
    </xf>
    <xf numFmtId="0" fontId="21" fillId="0" borderId="8" xfId="0" applyFont="1" applyBorder="1" applyAlignment="1">
      <alignment vertical="center" wrapText="1"/>
    </xf>
    <xf numFmtId="0" fontId="20" fillId="5" borderId="15" xfId="0" applyFont="1" applyFill="1" applyBorder="1" applyAlignment="1">
      <alignment horizontal="center" vertical="center"/>
    </xf>
    <xf numFmtId="0" fontId="20" fillId="5" borderId="13" xfId="0" applyFont="1" applyFill="1" applyBorder="1" applyAlignment="1">
      <alignment vertical="center"/>
    </xf>
    <xf numFmtId="0" fontId="20" fillId="5" borderId="15" xfId="0" applyFont="1" applyFill="1" applyBorder="1" applyAlignment="1">
      <alignment horizontal="center" vertical="center" wrapText="1"/>
    </xf>
    <xf numFmtId="0" fontId="26" fillId="2" borderId="12" xfId="0" applyFont="1" applyFill="1" applyBorder="1" applyAlignment="1">
      <alignment vertical="center"/>
    </xf>
    <xf numFmtId="0" fontId="26" fillId="2" borderId="12" xfId="0" applyFont="1" applyFill="1" applyBorder="1" applyAlignment="1">
      <alignment vertical="center" wrapText="1"/>
    </xf>
    <xf numFmtId="0" fontId="20" fillId="10" borderId="12" xfId="0" applyFont="1" applyFill="1" applyBorder="1" applyAlignment="1">
      <alignment vertical="center"/>
    </xf>
    <xf numFmtId="0" fontId="27" fillId="0" borderId="4" xfId="0" applyFont="1" applyBorder="1" applyAlignment="1">
      <alignment vertical="center"/>
    </xf>
    <xf numFmtId="0" fontId="27" fillId="0" borderId="5" xfId="0" applyFont="1" applyBorder="1" applyAlignment="1">
      <alignment vertical="center" wrapText="1"/>
    </xf>
    <xf numFmtId="0" fontId="20" fillId="0" borderId="8" xfId="0" applyFont="1" applyBorder="1" applyAlignment="1">
      <alignment horizontal="right" vertical="top"/>
    </xf>
    <xf numFmtId="0" fontId="21" fillId="2" borderId="12" xfId="0" applyFont="1" applyFill="1" applyBorder="1" applyAlignment="1">
      <alignment vertical="center"/>
    </xf>
    <xf numFmtId="166" fontId="20" fillId="0" borderId="17" xfId="6" applyNumberFormat="1" applyFont="1" applyBorder="1" applyAlignment="1">
      <alignment vertical="center"/>
    </xf>
    <xf numFmtId="166" fontId="20" fillId="0" borderId="17" xfId="6" applyNumberFormat="1" applyFont="1" applyBorder="1"/>
    <xf numFmtId="166" fontId="21" fillId="6" borderId="15" xfId="6" applyNumberFormat="1" applyFont="1" applyFill="1" applyBorder="1" applyAlignment="1" applyProtection="1">
      <alignment vertical="center"/>
      <protection locked="0"/>
    </xf>
    <xf numFmtId="166" fontId="21" fillId="0" borderId="15" xfId="6" applyNumberFormat="1" applyFont="1" applyFill="1" applyBorder="1" applyAlignment="1" applyProtection="1">
      <alignment vertical="center"/>
      <protection locked="0"/>
    </xf>
    <xf numFmtId="166" fontId="20" fillId="2" borderId="15" xfId="6" applyNumberFormat="1" applyFont="1" applyFill="1" applyBorder="1" applyAlignment="1">
      <alignment vertical="center"/>
    </xf>
    <xf numFmtId="166" fontId="20" fillId="0" borderId="16" xfId="6" applyNumberFormat="1" applyFont="1" applyBorder="1" applyAlignment="1">
      <alignment vertical="center"/>
    </xf>
    <xf numFmtId="166" fontId="21" fillId="0" borderId="17" xfId="6" applyNumberFormat="1" applyFont="1" applyBorder="1"/>
    <xf numFmtId="166" fontId="20" fillId="11" borderId="15" xfId="6" applyNumberFormat="1" applyFont="1" applyFill="1" applyBorder="1" applyAlignment="1">
      <alignment vertical="center"/>
    </xf>
    <xf numFmtId="166" fontId="20" fillId="0" borderId="16" xfId="6" applyNumberFormat="1" applyFont="1" applyBorder="1"/>
    <xf numFmtId="166" fontId="21" fillId="6" borderId="17" xfId="6" applyNumberFormat="1" applyFont="1" applyFill="1" applyBorder="1" applyAlignment="1" applyProtection="1">
      <alignment vertical="center"/>
      <protection locked="0"/>
    </xf>
    <xf numFmtId="166" fontId="20" fillId="11" borderId="16" xfId="6" applyNumberFormat="1" applyFont="1" applyFill="1" applyBorder="1"/>
    <xf numFmtId="166" fontId="4" fillId="0" borderId="17" xfId="6" applyNumberFormat="1" applyFont="1" applyBorder="1" applyAlignment="1">
      <alignment vertical="center"/>
    </xf>
    <xf numFmtId="166" fontId="4" fillId="0" borderId="17" xfId="6" applyNumberFormat="1" applyFont="1" applyBorder="1"/>
    <xf numFmtId="166" fontId="6" fillId="6" borderId="15" xfId="6" applyNumberFormat="1" applyFont="1" applyFill="1" applyBorder="1" applyAlignment="1" applyProtection="1">
      <alignment vertical="center"/>
      <protection locked="0"/>
    </xf>
    <xf numFmtId="166" fontId="4" fillId="6" borderId="15" xfId="6" applyNumberFormat="1" applyFont="1" applyFill="1" applyBorder="1" applyAlignment="1" applyProtection="1">
      <alignment vertical="center"/>
      <protection locked="0"/>
    </xf>
    <xf numFmtId="166" fontId="6" fillId="0" borderId="16" xfId="6" applyNumberFormat="1" applyFont="1" applyBorder="1" applyAlignment="1">
      <alignment vertical="center"/>
    </xf>
    <xf numFmtId="166" fontId="6" fillId="0" borderId="5" xfId="6" applyNumberFormat="1" applyFont="1" applyBorder="1" applyAlignment="1">
      <alignment horizontal="right" vertical="center"/>
    </xf>
    <xf numFmtId="166" fontId="6" fillId="0" borderId="17" xfId="6" applyNumberFormat="1" applyFont="1" applyBorder="1"/>
    <xf numFmtId="166" fontId="4" fillId="6" borderId="16" xfId="6" applyNumberFormat="1" applyFont="1" applyFill="1" applyBorder="1" applyAlignment="1" applyProtection="1">
      <alignment vertical="center"/>
      <protection locked="0"/>
    </xf>
    <xf numFmtId="166" fontId="6" fillId="2" borderId="14" xfId="6" applyNumberFormat="1" applyFont="1" applyFill="1" applyBorder="1" applyAlignment="1">
      <alignment horizontal="right" vertical="center"/>
    </xf>
    <xf numFmtId="166" fontId="6" fillId="2" borderId="15" xfId="6" applyNumberFormat="1" applyFont="1" applyFill="1" applyBorder="1" applyAlignment="1">
      <alignment vertical="center"/>
    </xf>
    <xf numFmtId="166" fontId="6" fillId="0" borderId="17" xfId="6" applyNumberFormat="1" applyFont="1" applyBorder="1" applyAlignment="1">
      <alignment vertical="center"/>
    </xf>
    <xf numFmtId="0" fontId="20" fillId="0" borderId="17" xfId="0" applyFont="1" applyBorder="1" applyAlignment="1" applyProtection="1">
      <alignment horizontal="left" vertical="center"/>
      <protection locked="0"/>
    </xf>
    <xf numFmtId="0" fontId="20" fillId="0" borderId="0" xfId="0" applyFont="1" applyAlignment="1" applyProtection="1">
      <alignment horizontal="left" vertical="center" wrapText="1"/>
      <protection locked="0"/>
    </xf>
    <xf numFmtId="166" fontId="21" fillId="0" borderId="17" xfId="6" applyNumberFormat="1" applyFont="1" applyBorder="1" applyAlignment="1">
      <alignment vertical="center"/>
    </xf>
    <xf numFmtId="0" fontId="21" fillId="0" borderId="17" xfId="0" applyFont="1" applyBorder="1" applyAlignment="1" applyProtection="1">
      <alignment horizontal="center" vertical="center"/>
      <protection locked="0"/>
    </xf>
    <xf numFmtId="0" fontId="21" fillId="0" borderId="0" xfId="0" applyFont="1" applyAlignment="1" applyProtection="1">
      <alignment horizontal="left" vertical="center" wrapText="1"/>
      <protection locked="0"/>
    </xf>
    <xf numFmtId="166" fontId="20" fillId="6" borderId="15" xfId="6" applyNumberFormat="1" applyFont="1" applyFill="1" applyBorder="1" applyAlignment="1" applyProtection="1">
      <alignment vertical="center"/>
      <protection locked="0"/>
    </xf>
    <xf numFmtId="166" fontId="20" fillId="0" borderId="15" xfId="6" applyNumberFormat="1" applyFont="1" applyFill="1" applyBorder="1" applyProtection="1">
      <protection locked="0"/>
    </xf>
    <xf numFmtId="0" fontId="21" fillId="0" borderId="17" xfId="0" quotePrefix="1" applyFont="1" applyBorder="1" applyAlignment="1" applyProtection="1">
      <alignment horizontal="center" vertical="center"/>
      <protection locked="0"/>
    </xf>
    <xf numFmtId="0" fontId="26" fillId="2" borderId="12" xfId="0" applyFont="1" applyFill="1" applyBorder="1" applyAlignment="1" applyProtection="1">
      <alignment horizontal="center" vertical="center"/>
      <protection locked="0"/>
    </xf>
    <xf numFmtId="0" fontId="26" fillId="2" borderId="12" xfId="0" applyFont="1" applyFill="1" applyBorder="1" applyAlignment="1" applyProtection="1">
      <alignment horizontal="left" vertical="center"/>
      <protection locked="0"/>
    </xf>
    <xf numFmtId="166" fontId="20" fillId="10" borderId="15" xfId="6" applyNumberFormat="1" applyFont="1" applyFill="1" applyBorder="1" applyAlignment="1">
      <alignment vertical="center"/>
    </xf>
    <xf numFmtId="0" fontId="20" fillId="0" borderId="15" xfId="0" applyFont="1" applyBorder="1" applyAlignment="1" applyProtection="1">
      <alignment horizontal="center" vertical="center"/>
      <protection locked="0"/>
    </xf>
    <xf numFmtId="166" fontId="20" fillId="11" borderId="16" xfId="6" applyNumberFormat="1" applyFont="1" applyFill="1" applyBorder="1" applyAlignment="1">
      <alignment vertical="center"/>
    </xf>
    <xf numFmtId="0" fontId="20" fillId="0" borderId="15" xfId="0" applyFont="1" applyBorder="1" applyAlignment="1">
      <alignment horizontal="center" vertical="center"/>
    </xf>
    <xf numFmtId="166" fontId="21" fillId="6" borderId="16" xfId="6" applyNumberFormat="1" applyFont="1" applyFill="1" applyBorder="1" applyAlignment="1" applyProtection="1">
      <alignment vertical="center"/>
      <protection locked="0"/>
    </xf>
    <xf numFmtId="0" fontId="20" fillId="2" borderId="12" xfId="0" applyFont="1" applyFill="1" applyBorder="1" applyAlignment="1">
      <alignment horizontal="center" vertical="center"/>
    </xf>
    <xf numFmtId="166" fontId="20" fillId="2" borderId="14" xfId="6" applyNumberFormat="1" applyFont="1" applyFill="1" applyBorder="1" applyAlignment="1">
      <alignment horizontal="right" vertical="center"/>
    </xf>
    <xf numFmtId="0" fontId="26" fillId="0" borderId="15" xfId="0" applyFont="1" applyFill="1" applyBorder="1" applyAlignment="1">
      <alignment horizontal="center" vertical="center"/>
    </xf>
    <xf numFmtId="0" fontId="26" fillId="0" borderId="15" xfId="0" applyFont="1" applyFill="1" applyBorder="1" applyAlignment="1">
      <alignment vertical="center"/>
    </xf>
    <xf numFmtId="166" fontId="20" fillId="11" borderId="15" xfId="6" applyNumberFormat="1" applyFont="1" applyFill="1" applyBorder="1" applyAlignment="1">
      <alignment horizontal="right" vertical="center"/>
    </xf>
    <xf numFmtId="166" fontId="20" fillId="0" borderId="15" xfId="6" applyNumberFormat="1" applyFont="1" applyFill="1" applyBorder="1" applyAlignment="1">
      <alignment vertical="center"/>
    </xf>
    <xf numFmtId="0" fontId="26" fillId="2" borderId="12" xfId="0" applyFont="1" applyFill="1" applyBorder="1" applyAlignment="1" applyProtection="1">
      <alignment horizontal="center" vertical="center" wrapText="1"/>
      <protection locked="0"/>
    </xf>
    <xf numFmtId="0" fontId="26" fillId="2" borderId="12" xfId="0" applyFont="1" applyFill="1" applyBorder="1" applyAlignment="1" applyProtection="1">
      <alignment vertical="center" wrapText="1"/>
      <protection locked="0"/>
    </xf>
    <xf numFmtId="0" fontId="20" fillId="2" borderId="12" xfId="0" applyFont="1" applyFill="1" applyBorder="1" applyAlignment="1">
      <alignment vertical="center" wrapText="1"/>
    </xf>
    <xf numFmtId="0" fontId="21" fillId="0" borderId="12" xfId="0" applyFont="1" applyBorder="1" applyAlignment="1" applyProtection="1">
      <alignment horizontal="left" vertical="center"/>
      <protection locked="0"/>
    </xf>
    <xf numFmtId="3" fontId="21" fillId="0" borderId="13" xfId="0" applyNumberFormat="1" applyFont="1" applyBorder="1" applyAlignment="1">
      <alignment vertical="center"/>
    </xf>
    <xf numFmtId="0" fontId="20" fillId="0" borderId="14" xfId="0" applyFont="1" applyBorder="1" applyAlignment="1">
      <alignment horizontal="right"/>
    </xf>
    <xf numFmtId="0" fontId="21" fillId="0" borderId="7" xfId="0" applyFont="1" applyBorder="1" applyAlignment="1">
      <alignment vertical="center"/>
    </xf>
    <xf numFmtId="3" fontId="21" fillId="0" borderId="2" xfId="0" applyNumberFormat="1" applyFont="1" applyBorder="1" applyAlignment="1">
      <alignment vertical="center"/>
    </xf>
    <xf numFmtId="0" fontId="20" fillId="0" borderId="3" xfId="0" applyFont="1" applyBorder="1" applyAlignment="1">
      <alignment horizontal="right"/>
    </xf>
    <xf numFmtId="3" fontId="20" fillId="2" borderId="14" xfId="0" applyNumberFormat="1" applyFont="1" applyFill="1" applyBorder="1" applyAlignment="1" applyProtection="1">
      <alignment horizontal="right" vertical="center"/>
      <protection locked="0"/>
    </xf>
    <xf numFmtId="3" fontId="20" fillId="2" borderId="14"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protection locked="0"/>
    </xf>
    <xf numFmtId="3" fontId="20" fillId="0" borderId="14" xfId="0" applyNumberFormat="1" applyFont="1" applyFill="1" applyBorder="1" applyAlignment="1">
      <alignment vertical="center"/>
    </xf>
    <xf numFmtId="0" fontId="21" fillId="0" borderId="0" xfId="0" applyFont="1" applyAlignment="1">
      <alignment horizontal="left" wrapText="1"/>
    </xf>
    <xf numFmtId="0" fontId="27" fillId="0" borderId="15" xfId="0" applyFont="1" applyFill="1" applyBorder="1" applyAlignment="1">
      <alignment horizontal="center" vertical="center"/>
    </xf>
    <xf numFmtId="0" fontId="27" fillId="0" borderId="15" xfId="0" applyFont="1" applyFill="1" applyBorder="1" applyAlignment="1">
      <alignment vertical="center"/>
    </xf>
    <xf numFmtId="166" fontId="21" fillId="11" borderId="15" xfId="6" applyNumberFormat="1" applyFont="1" applyFill="1" applyBorder="1" applyAlignment="1">
      <alignment horizontal="right" vertical="center"/>
    </xf>
    <xf numFmtId="0" fontId="26" fillId="10" borderId="15" xfId="0" applyFont="1" applyFill="1" applyBorder="1" applyAlignment="1">
      <alignment horizontal="center" vertical="center"/>
    </xf>
    <xf numFmtId="166" fontId="21" fillId="10" borderId="15" xfId="6" applyNumberFormat="1" applyFont="1" applyFill="1" applyBorder="1" applyAlignment="1">
      <alignment horizontal="right" vertical="center"/>
    </xf>
    <xf numFmtId="0" fontId="20" fillId="2" borderId="12" xfId="0" applyFont="1" applyFill="1" applyBorder="1" applyAlignment="1">
      <alignment horizontal="center" vertical="center" wrapText="1"/>
    </xf>
    <xf numFmtId="0" fontId="20" fillId="0" borderId="15" xfId="0" applyFont="1" applyBorder="1" applyAlignment="1" applyProtection="1">
      <alignment horizontal="center" vertical="center" wrapText="1"/>
      <protection locked="0"/>
    </xf>
    <xf numFmtId="0" fontId="20" fillId="0" borderId="15" xfId="0" applyFont="1" applyBorder="1" applyAlignment="1">
      <alignment horizontal="center" vertical="center" wrapText="1"/>
    </xf>
    <xf numFmtId="0" fontId="20" fillId="0" borderId="7" xfId="0" applyFont="1" applyBorder="1" applyAlignment="1">
      <alignment horizontal="center" vertical="center"/>
    </xf>
    <xf numFmtId="0" fontId="26" fillId="0" borderId="12" xfId="0" applyFont="1" applyBorder="1" applyAlignment="1" applyProtection="1">
      <alignment horizontal="center" vertical="center" wrapText="1"/>
      <protection locked="0"/>
    </xf>
    <xf numFmtId="0" fontId="20" fillId="0" borderId="7" xfId="0" applyFont="1" applyBorder="1" applyAlignment="1">
      <alignment horizontal="center" vertical="center" wrapText="1"/>
    </xf>
    <xf numFmtId="0" fontId="21" fillId="0" borderId="12" xfId="0" applyFont="1" applyBorder="1" applyAlignment="1">
      <alignment vertical="center"/>
    </xf>
    <xf numFmtId="166" fontId="20" fillId="0" borderId="14" xfId="6" applyNumberFormat="1" applyFont="1" applyBorder="1" applyAlignment="1">
      <alignment horizontal="right" vertical="center"/>
    </xf>
    <xf numFmtId="166" fontId="21" fillId="10" borderId="17" xfId="6" applyNumberFormat="1" applyFont="1" applyFill="1" applyBorder="1" applyAlignment="1" applyProtection="1">
      <alignment vertical="center"/>
      <protection locked="0"/>
    </xf>
    <xf numFmtId="0" fontId="26" fillId="0" borderId="15" xfId="0" applyFont="1" applyFill="1" applyBorder="1" applyAlignment="1">
      <alignment horizontal="left" vertical="center"/>
    </xf>
    <xf numFmtId="0" fontId="9" fillId="4" borderId="6" xfId="0" applyFont="1" applyFill="1" applyBorder="1" applyAlignment="1">
      <alignment horizontal="left"/>
    </xf>
    <xf numFmtId="0" fontId="9" fillId="4" borderId="6" xfId="1" applyFont="1" applyFill="1" applyBorder="1" applyAlignment="1">
      <alignment horizontal="left"/>
    </xf>
    <xf numFmtId="166" fontId="6" fillId="0" borderId="15" xfId="6" applyNumberFormat="1" applyFont="1" applyBorder="1" applyProtection="1">
      <protection locked="0"/>
    </xf>
    <xf numFmtId="166" fontId="4" fillId="0" borderId="15" xfId="6" applyNumberFormat="1" applyFont="1" applyBorder="1" applyAlignment="1" applyProtection="1">
      <alignment vertical="center"/>
      <protection locked="0"/>
    </xf>
    <xf numFmtId="0" fontId="20" fillId="2" borderId="12" xfId="1" applyFont="1" applyFill="1" applyBorder="1" applyAlignment="1">
      <alignment vertical="center" wrapText="1"/>
    </xf>
    <xf numFmtId="0" fontId="21" fillId="0" borderId="12" xfId="1" applyFont="1" applyBorder="1" applyAlignment="1" applyProtection="1">
      <alignment horizontal="left" vertical="center"/>
      <protection locked="0"/>
    </xf>
    <xf numFmtId="166" fontId="21" fillId="0" borderId="13" xfId="6" applyNumberFormat="1" applyFont="1" applyBorder="1" applyAlignment="1">
      <alignment vertical="center"/>
    </xf>
    <xf numFmtId="166" fontId="20" fillId="0" borderId="14" xfId="6" applyNumberFormat="1" applyFont="1" applyBorder="1" applyAlignment="1">
      <alignment horizontal="right"/>
    </xf>
    <xf numFmtId="0" fontId="20" fillId="2" borderId="12" xfId="1" applyFont="1" applyFill="1" applyBorder="1" applyAlignment="1">
      <alignment vertical="center"/>
    </xf>
    <xf numFmtId="166" fontId="20" fillId="2" borderId="13" xfId="6" applyNumberFormat="1" applyFont="1" applyFill="1" applyBorder="1" applyAlignment="1">
      <alignment vertical="center"/>
    </xf>
    <xf numFmtId="166" fontId="20" fillId="2" borderId="14" xfId="6" applyNumberFormat="1" applyFont="1" applyFill="1" applyBorder="1" applyAlignment="1" applyProtection="1">
      <alignment horizontal="right" vertical="center"/>
      <protection locked="0"/>
    </xf>
    <xf numFmtId="0" fontId="9" fillId="4" borderId="2" xfId="0" applyFont="1" applyFill="1" applyBorder="1" applyAlignment="1"/>
    <xf numFmtId="0" fontId="15" fillId="4" borderId="0" xfId="0" applyFont="1" applyFill="1" applyBorder="1" applyAlignment="1"/>
    <xf numFmtId="0" fontId="15" fillId="4" borderId="0" xfId="0" applyFont="1" applyFill="1" applyBorder="1" applyAlignment="1">
      <alignment horizontal="right"/>
    </xf>
    <xf numFmtId="0" fontId="4" fillId="4" borderId="0" xfId="0" applyFont="1" applyFill="1" applyBorder="1"/>
    <xf numFmtId="0" fontId="6" fillId="2" borderId="12" xfId="1" applyFont="1" applyFill="1" applyBorder="1" applyAlignment="1" applyProtection="1">
      <alignment horizontal="left" vertical="center"/>
      <protection locked="0"/>
    </xf>
    <xf numFmtId="0" fontId="30" fillId="0" borderId="0" xfId="0" applyFont="1" applyAlignment="1">
      <alignment horizontal="left" vertical="center" indent="1"/>
    </xf>
    <xf numFmtId="167" fontId="21" fillId="8" borderId="0" xfId="0" applyNumberFormat="1" applyFont="1" applyFill="1" applyAlignment="1">
      <alignment vertical="center"/>
    </xf>
    <xf numFmtId="167" fontId="21" fillId="7" borderId="0" xfId="0" applyNumberFormat="1" applyFont="1" applyFill="1" applyAlignment="1">
      <alignment vertical="center"/>
    </xf>
    <xf numFmtId="0" fontId="32" fillId="4" borderId="0" xfId="0" applyFont="1" applyFill="1" applyBorder="1" applyAlignment="1">
      <alignment vertical="center"/>
    </xf>
    <xf numFmtId="0" fontId="29" fillId="4" borderId="0" xfId="0" applyFont="1" applyFill="1" applyBorder="1" applyAlignment="1">
      <alignment vertical="center"/>
    </xf>
    <xf numFmtId="164" fontId="21" fillId="0" borderId="20" xfId="0" applyNumberFormat="1" applyFont="1" applyFill="1" applyBorder="1" applyAlignment="1">
      <alignment vertical="center" wrapText="1"/>
    </xf>
    <xf numFmtId="0" fontId="6" fillId="5" borderId="24" xfId="1" applyFont="1" applyFill="1" applyBorder="1" applyAlignment="1">
      <alignment horizontal="center" vertical="center" wrapText="1"/>
    </xf>
    <xf numFmtId="168" fontId="21" fillId="0" borderId="19" xfId="0" applyNumberFormat="1" applyFont="1" applyBorder="1" applyAlignment="1">
      <alignment vertical="center"/>
    </xf>
    <xf numFmtId="168" fontId="21" fillId="0" borderId="0" xfId="0" applyNumberFormat="1" applyFont="1" applyAlignment="1">
      <alignment vertical="center"/>
    </xf>
    <xf numFmtId="168" fontId="21" fillId="7" borderId="0" xfId="0" applyNumberFormat="1" applyFont="1" applyFill="1" applyAlignment="1">
      <alignment vertical="center" wrapText="1"/>
    </xf>
    <xf numFmtId="168" fontId="21" fillId="8" borderId="0" xfId="0" applyNumberFormat="1" applyFont="1" applyFill="1" applyAlignment="1">
      <alignment vertical="center" wrapText="1"/>
    </xf>
    <xf numFmtId="168" fontId="20" fillId="9" borderId="19" xfId="0" applyNumberFormat="1" applyFont="1" applyFill="1" applyBorder="1" applyAlignment="1">
      <alignment vertical="center"/>
    </xf>
    <xf numFmtId="168" fontId="20" fillId="9" borderId="0" xfId="0" applyNumberFormat="1" applyFont="1" applyFill="1" applyBorder="1" applyAlignment="1">
      <alignment vertical="center"/>
    </xf>
    <xf numFmtId="168" fontId="20" fillId="9" borderId="20" xfId="0" applyNumberFormat="1" applyFont="1" applyFill="1" applyBorder="1" applyAlignment="1">
      <alignment vertical="center"/>
    </xf>
    <xf numFmtId="0" fontId="20" fillId="3" borderId="12" xfId="0" applyFont="1" applyFill="1" applyBorder="1" applyAlignment="1" applyProtection="1">
      <alignment horizontal="left" vertical="center"/>
      <protection locked="0"/>
    </xf>
    <xf numFmtId="0" fontId="20" fillId="3" borderId="12" xfId="0" applyFont="1" applyFill="1" applyBorder="1" applyAlignment="1" applyProtection="1">
      <alignment vertical="center"/>
      <protection locked="0"/>
    </xf>
    <xf numFmtId="3" fontId="20" fillId="3" borderId="15" xfId="0" applyNumberFormat="1" applyFont="1" applyFill="1" applyBorder="1" applyAlignment="1" applyProtection="1">
      <alignment vertical="center"/>
      <protection locked="0"/>
    </xf>
    <xf numFmtId="164" fontId="20" fillId="0" borderId="21" xfId="5" applyNumberFormat="1" applyFont="1" applyFill="1" applyAlignment="1">
      <alignment horizontal="left" vertical="center" wrapText="1"/>
    </xf>
    <xf numFmtId="164" fontId="20" fillId="0" borderId="21" xfId="5" applyNumberFormat="1" applyFont="1" applyFill="1" applyAlignment="1">
      <alignment vertical="center" wrapText="1"/>
    </xf>
    <xf numFmtId="168" fontId="20" fillId="0" borderId="23" xfId="5" applyNumberFormat="1" applyFont="1" applyFill="1" applyBorder="1" applyAlignment="1">
      <alignment vertical="center"/>
    </xf>
    <xf numFmtId="168" fontId="20" fillId="0" borderId="21" xfId="5" applyNumberFormat="1" applyFont="1" applyFill="1" applyAlignment="1">
      <alignment vertical="center"/>
    </xf>
    <xf numFmtId="168" fontId="20" fillId="13" borderId="21" xfId="5" applyNumberFormat="1" applyFont="1" applyFill="1" applyBorder="1" applyAlignment="1">
      <alignment vertical="center"/>
    </xf>
    <xf numFmtId="0" fontId="20" fillId="0" borderId="21" xfId="5" applyFont="1" applyFill="1"/>
    <xf numFmtId="0" fontId="20" fillId="0" borderId="21" xfId="5" applyFont="1"/>
    <xf numFmtId="164" fontId="20" fillId="0" borderId="23" xfId="5" applyNumberFormat="1" applyFont="1" applyFill="1" applyBorder="1" applyAlignment="1">
      <alignment vertical="center" wrapText="1"/>
    </xf>
    <xf numFmtId="164" fontId="1" fillId="0" borderId="0" xfId="0" applyNumberFormat="1" applyFont="1"/>
    <xf numFmtId="0" fontId="15" fillId="4" borderId="1" xfId="0" applyFont="1" applyFill="1" applyBorder="1" applyAlignment="1">
      <alignment horizontal="right"/>
    </xf>
    <xf numFmtId="0" fontId="4" fillId="4" borderId="1" xfId="0" applyFont="1" applyFill="1" applyBorder="1"/>
    <xf numFmtId="168" fontId="21" fillId="7" borderId="20" xfId="0" applyNumberFormat="1" applyFont="1" applyFill="1" applyBorder="1" applyAlignment="1">
      <alignment vertical="center" wrapText="1"/>
    </xf>
    <xf numFmtId="165" fontId="20" fillId="8" borderId="0" xfId="0" applyNumberFormat="1" applyFont="1" applyFill="1" applyAlignment="1">
      <alignment vertical="center"/>
    </xf>
    <xf numFmtId="0" fontId="1" fillId="0" borderId="0" xfId="0" applyFont="1" applyBorder="1"/>
    <xf numFmtId="164" fontId="20" fillId="0" borderId="23" xfId="5" applyNumberFormat="1" applyFont="1" applyFill="1" applyBorder="1" applyAlignment="1">
      <alignment horizontal="center" vertical="center"/>
    </xf>
    <xf numFmtId="3" fontId="20" fillId="3" borderId="14" xfId="0" applyNumberFormat="1" applyFont="1" applyFill="1" applyBorder="1" applyAlignment="1" applyProtection="1">
      <alignment horizontal="left" vertical="top" wrapText="1"/>
      <protection locked="0"/>
    </xf>
    <xf numFmtId="3" fontId="20" fillId="3" borderId="15" xfId="0" applyNumberFormat="1" applyFont="1" applyFill="1" applyBorder="1" applyAlignment="1" applyProtection="1">
      <alignment horizontal="left" vertical="top" wrapText="1"/>
      <protection locked="0"/>
    </xf>
    <xf numFmtId="3" fontId="20" fillId="3" borderId="13" xfId="0" applyNumberFormat="1" applyFont="1" applyFill="1" applyBorder="1" applyAlignment="1" applyProtection="1">
      <alignment horizontal="left" vertical="top" wrapText="1"/>
      <protection locked="0"/>
    </xf>
    <xf numFmtId="0" fontId="21" fillId="2" borderId="12" xfId="0" applyFont="1" applyFill="1" applyBorder="1" applyAlignment="1">
      <alignment horizontal="left" vertical="center"/>
    </xf>
    <xf numFmtId="0" fontId="21" fillId="2" borderId="13" xfId="0" applyFont="1" applyFill="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11" fillId="4" borderId="6" xfId="0" applyFont="1" applyFill="1" applyBorder="1" applyAlignment="1">
      <alignment horizontal="center"/>
    </xf>
    <xf numFmtId="0" fontId="11" fillId="4" borderId="0" xfId="0" applyFont="1" applyFill="1" applyAlignment="1">
      <alignment horizontal="center"/>
    </xf>
    <xf numFmtId="0" fontId="0" fillId="4" borderId="1" xfId="0" applyFill="1" applyBorder="1" applyAlignment="1">
      <alignment horizontal="center"/>
    </xf>
    <xf numFmtId="0" fontId="0" fillId="4" borderId="0" xfId="0" applyFill="1" applyAlignment="1">
      <alignment horizontal="center"/>
    </xf>
    <xf numFmtId="0" fontId="25" fillId="0" borderId="0" xfId="0" applyFont="1" applyAlignment="1">
      <alignment horizontal="left" vertical="top" wrapText="1"/>
    </xf>
    <xf numFmtId="0" fontId="9" fillId="4" borderId="0" xfId="0" applyFont="1" applyFill="1" applyAlignment="1">
      <alignment horizontal="right"/>
    </xf>
    <xf numFmtId="0" fontId="9" fillId="4" borderId="1" xfId="0" applyFont="1" applyFill="1" applyBorder="1" applyAlignment="1">
      <alignment horizontal="right"/>
    </xf>
    <xf numFmtId="0" fontId="5" fillId="4" borderId="2" xfId="0" applyFont="1" applyFill="1" applyBorder="1" applyAlignment="1">
      <alignment horizontal="right"/>
    </xf>
    <xf numFmtId="0" fontId="5" fillId="4" borderId="3" xfId="0" applyFont="1" applyFill="1" applyBorder="1" applyAlignment="1">
      <alignment horizontal="right"/>
    </xf>
    <xf numFmtId="0" fontId="25" fillId="0" borderId="0" xfId="0" applyFont="1" applyAlignment="1">
      <alignment wrapText="1"/>
    </xf>
    <xf numFmtId="0" fontId="21" fillId="2" borderId="12"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0" fillId="3" borderId="12" xfId="0" applyFont="1" applyFill="1" applyBorder="1" applyAlignment="1" applyProtection="1">
      <alignment horizontal="left" vertical="center"/>
      <protection locked="0"/>
    </xf>
    <xf numFmtId="0" fontId="20" fillId="3" borderId="13" xfId="0" applyFont="1" applyFill="1" applyBorder="1" applyAlignment="1" applyProtection="1">
      <alignment horizontal="left" vertical="center"/>
      <protection locked="0"/>
    </xf>
    <xf numFmtId="0" fontId="11" fillId="4" borderId="0" xfId="0" applyFont="1" applyFill="1" applyBorder="1" applyAlignment="1">
      <alignment horizontal="center"/>
    </xf>
    <xf numFmtId="0" fontId="11" fillId="4" borderId="1" xfId="0" applyFont="1" applyFill="1" applyBorder="1" applyAlignment="1">
      <alignment horizontal="center"/>
    </xf>
    <xf numFmtId="0" fontId="5" fillId="4" borderId="0" xfId="0" applyFont="1" applyFill="1" applyBorder="1" applyAlignment="1">
      <alignment horizontal="center"/>
    </xf>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1" fillId="0" borderId="6" xfId="0" applyFont="1" applyBorder="1" applyAlignment="1">
      <alignment horizontal="left" vertical="center" wrapText="1"/>
    </xf>
    <xf numFmtId="0" fontId="21" fillId="0" borderId="1" xfId="0" applyFont="1" applyBorder="1" applyAlignment="1">
      <alignment horizontal="left" vertical="center" wrapText="1"/>
    </xf>
    <xf numFmtId="0" fontId="20" fillId="2" borderId="12" xfId="0" applyFont="1" applyFill="1" applyBorder="1" applyAlignment="1">
      <alignment horizontal="lef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8" xfId="0" applyFont="1" applyBorder="1" applyAlignment="1">
      <alignment horizontal="left" vertical="center" wrapText="1"/>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4" xfId="0" applyFont="1" applyBorder="1" applyAlignment="1">
      <alignment horizontal="left" vertical="center" wrapText="1"/>
    </xf>
    <xf numFmtId="0" fontId="20" fillId="0" borderId="8" xfId="0" applyFont="1" applyBorder="1" applyAlignment="1">
      <alignment horizontal="left" vertical="center" wrapText="1"/>
    </xf>
    <xf numFmtId="0" fontId="20" fillId="3" borderId="14" xfId="0" applyFont="1" applyFill="1" applyBorder="1" applyAlignment="1" applyProtection="1">
      <alignment horizontal="left" vertical="center"/>
      <protection locked="0"/>
    </xf>
    <xf numFmtId="0" fontId="4" fillId="0" borderId="5" xfId="0" applyFont="1" applyBorder="1" applyAlignment="1">
      <alignment horizontal="center" vertical="center"/>
    </xf>
    <xf numFmtId="0" fontId="27" fillId="0" borderId="12"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1" fillId="0" borderId="7"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12"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10" fillId="0" borderId="0" xfId="1" applyFont="1" applyAlignment="1">
      <alignment wrapText="1"/>
    </xf>
    <xf numFmtId="0" fontId="10" fillId="0" borderId="0" xfId="1" applyFont="1" applyAlignment="1">
      <alignment horizontal="left" vertical="top" wrapText="1"/>
    </xf>
    <xf numFmtId="0" fontId="11" fillId="4" borderId="6" xfId="1" applyFont="1" applyFill="1" applyBorder="1" applyAlignment="1">
      <alignment horizontal="center"/>
    </xf>
    <xf numFmtId="0" fontId="11" fillId="4" borderId="0" xfId="1" applyFont="1" applyFill="1" applyAlignment="1">
      <alignment horizontal="center"/>
    </xf>
    <xf numFmtId="0" fontId="11" fillId="4" borderId="1" xfId="1" applyFont="1" applyFill="1" applyBorder="1" applyAlignment="1">
      <alignment horizontal="center"/>
    </xf>
    <xf numFmtId="0" fontId="9" fillId="4" borderId="0" xfId="1" applyFont="1" applyFill="1" applyAlignment="1">
      <alignment horizontal="right"/>
    </xf>
    <xf numFmtId="0" fontId="9" fillId="4" borderId="1" xfId="1" applyFont="1" applyFill="1" applyBorder="1" applyAlignment="1">
      <alignment horizontal="right"/>
    </xf>
    <xf numFmtId="0" fontId="5" fillId="4" borderId="2" xfId="1" applyFont="1" applyFill="1" applyBorder="1" applyAlignment="1">
      <alignment horizontal="right"/>
    </xf>
    <xf numFmtId="0" fontId="5" fillId="4" borderId="3" xfId="1" applyFont="1" applyFill="1" applyBorder="1" applyAlignment="1">
      <alignment horizontal="right"/>
    </xf>
    <xf numFmtId="0" fontId="20" fillId="2" borderId="12" xfId="1" applyFont="1" applyFill="1" applyBorder="1" applyAlignment="1">
      <alignment horizontal="left" vertical="center" wrapText="1"/>
    </xf>
    <xf numFmtId="0" fontId="20" fillId="2" borderId="13" xfId="1" applyFont="1" applyFill="1" applyBorder="1" applyAlignment="1">
      <alignment horizontal="left" vertical="center" wrapText="1"/>
    </xf>
    <xf numFmtId="0" fontId="5" fillId="4" borderId="7" xfId="0" applyFont="1" applyFill="1" applyBorder="1" applyAlignment="1">
      <alignment horizontal="right"/>
    </xf>
    <xf numFmtId="0" fontId="15" fillId="4" borderId="6" xfId="0" applyFont="1" applyFill="1" applyBorder="1" applyAlignment="1">
      <alignment horizontal="center"/>
    </xf>
    <xf numFmtId="0" fontId="15" fillId="4" borderId="0" xfId="0" applyFont="1" applyFill="1" applyAlignment="1">
      <alignment horizontal="center"/>
    </xf>
    <xf numFmtId="0" fontId="9" fillId="4" borderId="0" xfId="0" applyFont="1" applyFill="1" applyAlignment="1">
      <alignment horizontal="left"/>
    </xf>
    <xf numFmtId="0" fontId="3" fillId="0" borderId="0" xfId="0" applyFont="1" applyAlignment="1">
      <alignment horizontal="right"/>
    </xf>
    <xf numFmtId="0" fontId="8" fillId="0" borderId="0" xfId="0" applyFont="1" applyAlignment="1">
      <alignment horizontal="left" vertical="center" wrapText="1"/>
    </xf>
    <xf numFmtId="0" fontId="4" fillId="0" borderId="18" xfId="0" applyFont="1" applyBorder="1" applyAlignment="1">
      <alignment wrapText="1"/>
    </xf>
    <xf numFmtId="0" fontId="4" fillId="0" borderId="16" xfId="0" applyFont="1" applyBorder="1" applyAlignment="1">
      <alignment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44" fontId="7" fillId="0" borderId="18" xfId="4" applyFont="1" applyBorder="1" applyAlignment="1">
      <alignment horizontal="right" vertical="top" wrapText="1"/>
    </xf>
    <xf numFmtId="44" fontId="7" fillId="0" borderId="16" xfId="4" applyFont="1" applyBorder="1" applyAlignment="1">
      <alignment horizontal="right" vertical="top" wrapText="1"/>
    </xf>
    <xf numFmtId="0" fontId="28" fillId="0" borderId="0" xfId="0" applyFont="1" applyAlignment="1">
      <alignment horizontal="left" vertical="center" wrapText="1"/>
    </xf>
    <xf numFmtId="164" fontId="21" fillId="0" borderId="0" xfId="0" applyNumberFormat="1" applyFont="1" applyAlignment="1">
      <alignment horizontal="left" vertical="center" wrapText="1"/>
    </xf>
    <xf numFmtId="164" fontId="21" fillId="0" borderId="22" xfId="0" applyNumberFormat="1" applyFont="1" applyBorder="1" applyAlignment="1">
      <alignment horizontal="left" vertical="center" wrapText="1"/>
    </xf>
    <xf numFmtId="164" fontId="21" fillId="0" borderId="19" xfId="0" applyNumberFormat="1" applyFont="1" applyBorder="1" applyAlignment="1">
      <alignment horizontal="left" vertical="center" wrapText="1"/>
    </xf>
    <xf numFmtId="164" fontId="21" fillId="7" borderId="0" xfId="0" applyNumberFormat="1" applyFont="1" applyFill="1" applyAlignment="1">
      <alignment horizontal="left" vertical="center" wrapText="1"/>
    </xf>
    <xf numFmtId="164" fontId="21" fillId="7" borderId="20" xfId="0" applyNumberFormat="1" applyFont="1" applyFill="1" applyBorder="1" applyAlignment="1">
      <alignment horizontal="left" vertical="center" wrapText="1"/>
    </xf>
    <xf numFmtId="164" fontId="20" fillId="0" borderId="26" xfId="5" applyNumberFormat="1" applyFont="1" applyFill="1" applyBorder="1" applyAlignment="1">
      <alignment horizontal="left" vertical="center" wrapText="1"/>
    </xf>
    <xf numFmtId="3" fontId="20" fillId="3" borderId="12" xfId="0" applyNumberFormat="1" applyFont="1" applyFill="1" applyBorder="1" applyAlignment="1" applyProtection="1">
      <alignment horizontal="left" vertical="top" wrapText="1"/>
      <protection locked="0"/>
    </xf>
    <xf numFmtId="3" fontId="20" fillId="3" borderId="13" xfId="0" applyNumberFormat="1" applyFont="1" applyFill="1" applyBorder="1" applyAlignment="1" applyProtection="1">
      <alignment horizontal="left" vertical="top" wrapText="1"/>
      <protection locked="0"/>
    </xf>
    <xf numFmtId="3" fontId="20" fillId="3" borderId="14" xfId="0" applyNumberFormat="1" applyFont="1" applyFill="1" applyBorder="1" applyAlignment="1" applyProtection="1">
      <alignment horizontal="left" vertical="top" wrapText="1"/>
      <protection locked="0"/>
    </xf>
    <xf numFmtId="164" fontId="20" fillId="0" borderId="26" xfId="5" applyNumberFormat="1" applyFont="1" applyFill="1" applyBorder="1" applyAlignment="1">
      <alignment horizontal="left" vertical="center"/>
    </xf>
    <xf numFmtId="164" fontId="21" fillId="8" borderId="0" xfId="0" applyNumberFormat="1" applyFont="1" applyFill="1" applyAlignment="1">
      <alignment horizontal="left" vertical="center" wrapText="1"/>
    </xf>
    <xf numFmtId="3" fontId="20" fillId="3" borderId="12" xfId="0" applyNumberFormat="1" applyFont="1" applyFill="1" applyBorder="1" applyAlignment="1" applyProtection="1">
      <alignment horizontal="center" vertical="center"/>
      <protection locked="0"/>
    </xf>
    <xf numFmtId="3" fontId="20" fillId="3" borderId="13" xfId="0" applyNumberFormat="1" applyFont="1" applyFill="1" applyBorder="1" applyAlignment="1" applyProtection="1">
      <alignment horizontal="center" vertical="center"/>
      <protection locked="0"/>
    </xf>
    <xf numFmtId="3" fontId="20" fillId="3" borderId="14" xfId="0" applyNumberFormat="1" applyFont="1" applyFill="1" applyBorder="1" applyAlignment="1" applyProtection="1">
      <alignment horizontal="center" vertical="center"/>
      <protection locked="0"/>
    </xf>
    <xf numFmtId="3" fontId="20" fillId="12" borderId="4" xfId="0" applyNumberFormat="1" applyFont="1" applyFill="1" applyBorder="1" applyAlignment="1" applyProtection="1">
      <alignment horizontal="left" vertical="top" wrapText="1"/>
      <protection locked="0"/>
    </xf>
    <xf numFmtId="3" fontId="20" fillId="12" borderId="5" xfId="0" applyNumberFormat="1" applyFont="1" applyFill="1" applyBorder="1" applyAlignment="1" applyProtection="1">
      <alignment horizontal="left" vertical="top" wrapText="1"/>
      <protection locked="0"/>
    </xf>
    <xf numFmtId="3" fontId="20" fillId="12" borderId="8" xfId="0" applyNumberFormat="1" applyFont="1" applyFill="1" applyBorder="1" applyAlignment="1" applyProtection="1">
      <alignment horizontal="left" vertical="top" wrapText="1"/>
      <protection locked="0"/>
    </xf>
    <xf numFmtId="164" fontId="20" fillId="0" borderId="24" xfId="0" applyNumberFormat="1" applyFont="1" applyBorder="1" applyAlignment="1">
      <alignment horizontal="left" wrapText="1"/>
    </xf>
    <xf numFmtId="164" fontId="21" fillId="12" borderId="22" xfId="0" applyNumberFormat="1" applyFont="1" applyFill="1" applyBorder="1" applyAlignment="1">
      <alignment horizontal="left" vertical="top" wrapText="1"/>
    </xf>
    <xf numFmtId="164" fontId="21" fillId="0" borderId="22" xfId="0" applyNumberFormat="1" applyFont="1" applyBorder="1" applyAlignment="1">
      <alignment horizontal="left" wrapText="1"/>
    </xf>
    <xf numFmtId="164" fontId="20" fillId="0" borderId="27" xfId="5" applyNumberFormat="1" applyFont="1" applyFill="1" applyBorder="1" applyAlignment="1">
      <alignment horizontal="left" vertical="center"/>
    </xf>
    <xf numFmtId="164" fontId="21" fillId="0" borderId="0" xfId="0" applyNumberFormat="1" applyFont="1" applyAlignment="1">
      <alignment horizontal="left" vertical="top"/>
    </xf>
    <xf numFmtId="164" fontId="21" fillId="0" borderId="9" xfId="0" applyNumberFormat="1" applyFont="1" applyBorder="1" applyAlignment="1">
      <alignment horizontal="left" vertical="center" wrapText="1"/>
    </xf>
    <xf numFmtId="164" fontId="21" fillId="0" borderId="10" xfId="0" applyNumberFormat="1" applyFont="1" applyBorder="1" applyAlignment="1">
      <alignment horizontal="left" vertical="center" wrapText="1"/>
    </xf>
    <xf numFmtId="164" fontId="21" fillId="0" borderId="11" xfId="0" applyNumberFormat="1" applyFont="1" applyBorder="1" applyAlignment="1">
      <alignment horizontal="left" vertical="center" wrapText="1"/>
    </xf>
    <xf numFmtId="164" fontId="21" fillId="0" borderId="19" xfId="0" applyNumberFormat="1" applyFont="1" applyBorder="1" applyAlignment="1">
      <alignment horizontal="left" vertical="top"/>
    </xf>
    <xf numFmtId="164" fontId="21" fillId="0" borderId="20" xfId="0" applyNumberFormat="1" applyFont="1" applyBorder="1" applyAlignment="1">
      <alignment horizontal="left" vertical="top"/>
    </xf>
    <xf numFmtId="164" fontId="21" fillId="0" borderId="22" xfId="0" applyNumberFormat="1" applyFont="1" applyBorder="1" applyAlignment="1">
      <alignment horizontal="left" vertical="top"/>
    </xf>
    <xf numFmtId="164" fontId="21" fillId="0" borderId="25" xfId="0" applyNumberFormat="1" applyFont="1" applyBorder="1" applyAlignment="1">
      <alignment horizontal="left" vertical="top"/>
    </xf>
    <xf numFmtId="0" fontId="33" fillId="12" borderId="0" xfId="7" applyFont="1" applyFill="1" applyAlignment="1">
      <alignment horizontal="left" vertical="center" wrapText="1"/>
    </xf>
    <xf numFmtId="0" fontId="4" fillId="0" borderId="0" xfId="0" applyFont="1" applyAlignment="1">
      <alignment horizontal="left" vertical="center" wrapText="1"/>
    </xf>
    <xf numFmtId="0" fontId="4" fillId="12" borderId="0" xfId="0" applyFont="1" applyFill="1" applyAlignment="1">
      <alignment horizontal="left" vertical="center" wrapText="1"/>
    </xf>
    <xf numFmtId="164" fontId="21" fillId="7" borderId="0" xfId="0" applyNumberFormat="1" applyFont="1" applyFill="1" applyAlignment="1">
      <alignment horizontal="right" vertical="center" wrapText="1"/>
    </xf>
    <xf numFmtId="164" fontId="21" fillId="8" borderId="0" xfId="0" applyNumberFormat="1" applyFont="1" applyFill="1" applyAlignment="1">
      <alignment horizontal="right" vertical="center" wrapText="1"/>
    </xf>
  </cellXfs>
  <cellStyles count="9">
    <cellStyle name="Comma" xfId="6" builtinId="3"/>
    <cellStyle name="Currency" xfId="4" builtinId="4"/>
    <cellStyle name="Hyperlink" xfId="7" builtinId="8"/>
    <cellStyle name="Normal" xfId="0" builtinId="0"/>
    <cellStyle name="Normal 2" xfId="1" xr:uid="{00000000-0005-0000-0000-000001000000}"/>
    <cellStyle name="Normal 2 2" xfId="2" xr:uid="{00000000-0005-0000-0000-000002000000}"/>
    <cellStyle name="Normal 3" xfId="3" xr:uid="{00000000-0005-0000-0000-000003000000}"/>
    <cellStyle name="Normal 4" xfId="8" xr:uid="{924C3C0D-2F28-4CD8-8357-BF2A4E490905}"/>
    <cellStyle name="Total" xfId="5" builtinId="25"/>
  </cellStyles>
  <dxfs count="0"/>
  <tableStyles count="0" defaultTableStyle="TableStyleMedium2" defaultPivotStyle="PivotStyleLight16"/>
  <colors>
    <mruColors>
      <color rgb="FF00FFFF"/>
      <color rgb="FF003B5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1685925</xdr:colOff>
      <xdr:row>2</xdr:row>
      <xdr:rowOff>85725</xdr:rowOff>
    </xdr:from>
    <xdr:to>
      <xdr:col>1</xdr:col>
      <xdr:colOff>1971675</xdr:colOff>
      <xdr:row>4</xdr:row>
      <xdr:rowOff>0</xdr:rowOff>
    </xdr:to>
    <xdr:sp macro="" textlink="">
      <xdr:nvSpPr>
        <xdr:cNvPr id="13764" name="Rectangle 3">
          <a:extLst>
            <a:ext uri="{FF2B5EF4-FFF2-40B4-BE49-F238E27FC236}">
              <a16:creationId xmlns:a16="http://schemas.microsoft.com/office/drawing/2014/main" id="{00000000-0008-0000-0900-0000C4350000}"/>
            </a:ext>
          </a:extLst>
        </xdr:cNvPr>
        <xdr:cNvSpPr>
          <a:spLocks noChangeArrowheads="1"/>
        </xdr:cNvSpPr>
      </xdr:nvSpPr>
      <xdr:spPr bwMode="auto">
        <a:xfrm>
          <a:off x="2076450" y="847725"/>
          <a:ext cx="28575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2076450</xdr:colOff>
      <xdr:row>2</xdr:row>
      <xdr:rowOff>66675</xdr:rowOff>
    </xdr:from>
    <xdr:to>
      <xdr:col>1</xdr:col>
      <xdr:colOff>2981325</xdr:colOff>
      <xdr:row>4</xdr:row>
      <xdr:rowOff>38100</xdr:rowOff>
    </xdr:to>
    <xdr:sp macro="" textlink="">
      <xdr:nvSpPr>
        <xdr:cNvPr id="20" name="Text Box 4">
          <a:extLst>
            <a:ext uri="{FF2B5EF4-FFF2-40B4-BE49-F238E27FC236}">
              <a16:creationId xmlns:a16="http://schemas.microsoft.com/office/drawing/2014/main" id="{00000000-0008-0000-0900-000014000000}"/>
            </a:ext>
          </a:extLst>
        </xdr:cNvPr>
        <xdr:cNvSpPr txBox="1">
          <a:spLocks noChangeArrowheads="1"/>
        </xdr:cNvSpPr>
      </xdr:nvSpPr>
      <xdr:spPr bwMode="auto">
        <a:xfrm>
          <a:off x="2466975" y="695325"/>
          <a:ext cx="904875" cy="333375"/>
        </a:xfrm>
        <a:prstGeom prst="rect">
          <a:avLst/>
        </a:prstGeom>
        <a:solidFill>
          <a:srgbClr val="00456D"/>
        </a:solidFill>
        <a:ln>
          <a:noFill/>
        </a:ln>
      </xdr:spPr>
      <xdr:txBody>
        <a:bodyPr vertOverflow="clip" wrap="square" lIns="27432" tIns="22860" rIns="0" bIns="0" anchor="t" upright="1"/>
        <a:lstStyle/>
        <a:p>
          <a:pPr algn="l" rtl="0">
            <a:defRPr sz="1000"/>
          </a:pPr>
          <a:r>
            <a:rPr lang="en-NZ" sz="800" b="0" i="0" u="none" strike="noStrike" baseline="0">
              <a:solidFill>
                <a:srgbClr val="FFFFFF"/>
              </a:solidFill>
              <a:latin typeface="Arial"/>
              <a:cs typeface="Arial"/>
            </a:rPr>
            <a:t> Post Tender with Tender Price</a:t>
          </a:r>
        </a:p>
      </xdr:txBody>
    </xdr:sp>
    <xdr:clientData/>
  </xdr:twoCellAnchor>
  <xdr:twoCellAnchor>
    <xdr:from>
      <xdr:col>0</xdr:col>
      <xdr:colOff>276225</xdr:colOff>
      <xdr:row>2</xdr:row>
      <xdr:rowOff>95250</xdr:rowOff>
    </xdr:from>
    <xdr:to>
      <xdr:col>1</xdr:col>
      <xdr:colOff>171450</xdr:colOff>
      <xdr:row>4</xdr:row>
      <xdr:rowOff>9525</xdr:rowOff>
    </xdr:to>
    <xdr:sp macro="" textlink="">
      <xdr:nvSpPr>
        <xdr:cNvPr id="13766" name="Rectangle 5">
          <a:extLst>
            <a:ext uri="{FF2B5EF4-FFF2-40B4-BE49-F238E27FC236}">
              <a16:creationId xmlns:a16="http://schemas.microsoft.com/office/drawing/2014/main" id="{00000000-0008-0000-0900-0000C6350000}"/>
            </a:ext>
          </a:extLst>
        </xdr:cNvPr>
        <xdr:cNvSpPr>
          <a:spLocks noChangeArrowheads="1"/>
        </xdr:cNvSpPr>
      </xdr:nvSpPr>
      <xdr:spPr bwMode="auto">
        <a:xfrm>
          <a:off x="276225" y="857250"/>
          <a:ext cx="28575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323850</xdr:colOff>
      <xdr:row>2</xdr:row>
      <xdr:rowOff>47625</xdr:rowOff>
    </xdr:from>
    <xdr:to>
      <xdr:col>1</xdr:col>
      <xdr:colOff>1352550</xdr:colOff>
      <xdr:row>4</xdr:row>
      <xdr:rowOff>66675</xdr:rowOff>
    </xdr:to>
    <xdr:sp macro="" textlink="">
      <xdr:nvSpPr>
        <xdr:cNvPr id="22" name="Text Box 6">
          <a:extLst>
            <a:ext uri="{FF2B5EF4-FFF2-40B4-BE49-F238E27FC236}">
              <a16:creationId xmlns:a16="http://schemas.microsoft.com/office/drawing/2014/main" id="{00000000-0008-0000-0900-000016000000}"/>
            </a:ext>
          </a:extLst>
        </xdr:cNvPr>
        <xdr:cNvSpPr txBox="1">
          <a:spLocks noChangeArrowheads="1"/>
        </xdr:cNvSpPr>
      </xdr:nvSpPr>
      <xdr:spPr bwMode="auto">
        <a:xfrm>
          <a:off x="714375" y="676275"/>
          <a:ext cx="1028700" cy="381000"/>
        </a:xfrm>
        <a:prstGeom prst="rect">
          <a:avLst/>
        </a:prstGeom>
        <a:solidFill>
          <a:srgbClr val="00456D"/>
        </a:solidFill>
        <a:ln>
          <a:noFill/>
        </a:ln>
      </xdr:spPr>
      <xdr:txBody>
        <a:bodyPr vertOverflow="clip" wrap="square" lIns="27432" tIns="18288" rIns="0" bIns="0" anchor="t" upright="1"/>
        <a:lstStyle/>
        <a:p>
          <a:pPr algn="l" rtl="0">
            <a:defRPr sz="1000"/>
          </a:pPr>
          <a:r>
            <a:rPr lang="en-NZ" sz="800" b="0" i="0" u="none" strike="noStrike" baseline="0">
              <a:solidFill>
                <a:srgbClr val="FFFFFF"/>
              </a:solidFill>
              <a:latin typeface="Arial"/>
              <a:cs typeface="Arial"/>
            </a:rPr>
            <a:t>Pretender with Base Contract Estimate</a:t>
          </a:r>
        </a:p>
      </xdr:txBody>
    </xdr:sp>
    <xdr:clientData/>
  </xdr:twoCellAnchor>
  <xdr:twoCellAnchor>
    <xdr:from>
      <xdr:col>1</xdr:col>
      <xdr:colOff>3076575</xdr:colOff>
      <xdr:row>2</xdr:row>
      <xdr:rowOff>57150</xdr:rowOff>
    </xdr:from>
    <xdr:to>
      <xdr:col>2</xdr:col>
      <xdr:colOff>657225</xdr:colOff>
      <xdr:row>4</xdr:row>
      <xdr:rowOff>9525</xdr:rowOff>
    </xdr:to>
    <xdr:sp macro="" textlink="">
      <xdr:nvSpPr>
        <xdr:cNvPr id="23" name="Text Box 7">
          <a:extLst>
            <a:ext uri="{FF2B5EF4-FFF2-40B4-BE49-F238E27FC236}">
              <a16:creationId xmlns:a16="http://schemas.microsoft.com/office/drawing/2014/main" id="{00000000-0008-0000-0900-000017000000}"/>
            </a:ext>
          </a:extLst>
        </xdr:cNvPr>
        <xdr:cNvSpPr txBox="1">
          <a:spLocks noChangeArrowheads="1"/>
        </xdr:cNvSpPr>
      </xdr:nvSpPr>
      <xdr:spPr bwMode="auto">
        <a:xfrm>
          <a:off x="3467100" y="685800"/>
          <a:ext cx="676275" cy="314325"/>
        </a:xfrm>
        <a:prstGeom prst="rect">
          <a:avLst/>
        </a:prstGeom>
        <a:solidFill>
          <a:srgbClr val="00456D"/>
        </a:solidFill>
        <a:ln>
          <a:noFill/>
        </a:ln>
      </xdr:spPr>
      <xdr:txBody>
        <a:bodyPr vertOverflow="clip" wrap="square" lIns="27432" tIns="18288" rIns="0" bIns="0" anchor="t" upright="1"/>
        <a:lstStyle/>
        <a:p>
          <a:pPr algn="l" rtl="0">
            <a:defRPr sz="1000"/>
          </a:pPr>
          <a:r>
            <a:rPr lang="en-NZ" sz="800" b="0" i="0" u="none" strike="noStrike" baseline="0">
              <a:solidFill>
                <a:srgbClr val="FFFFFF"/>
              </a:solidFill>
              <a:latin typeface="Arial"/>
              <a:cs typeface="Arial"/>
            </a:rPr>
            <a:t>(Tick as Appropriate)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1685925</xdr:colOff>
      <xdr:row>0</xdr:row>
      <xdr:rowOff>0</xdr:rowOff>
    </xdr:from>
    <xdr:to>
      <xdr:col>2</xdr:col>
      <xdr:colOff>1971675</xdr:colOff>
      <xdr:row>0</xdr:row>
      <xdr:rowOff>0</xdr:rowOff>
    </xdr:to>
    <xdr:sp macro="" textlink="">
      <xdr:nvSpPr>
        <xdr:cNvPr id="45619" name="Rectangle 4">
          <a:extLst>
            <a:ext uri="{FF2B5EF4-FFF2-40B4-BE49-F238E27FC236}">
              <a16:creationId xmlns:a16="http://schemas.microsoft.com/office/drawing/2014/main" id="{00000000-0008-0000-0A00-000033B20000}"/>
            </a:ext>
          </a:extLst>
        </xdr:cNvPr>
        <xdr:cNvSpPr>
          <a:spLocks noChangeArrowheads="1"/>
        </xdr:cNvSpPr>
      </xdr:nvSpPr>
      <xdr:spPr bwMode="auto">
        <a:xfrm>
          <a:off x="2076450" y="0"/>
          <a:ext cx="285750" cy="0"/>
        </a:xfrm>
        <a:prstGeom prst="rect">
          <a:avLst/>
        </a:prstGeom>
        <a:solidFill>
          <a:srgbClr val="FFFFFF"/>
        </a:solidFill>
        <a:ln w="9525">
          <a:solidFill>
            <a:srgbClr val="000000"/>
          </a:solidFill>
          <a:miter lim="800000"/>
          <a:headEnd/>
          <a:tailEnd/>
        </a:ln>
      </xdr:spPr>
    </xdr:sp>
    <xdr:clientData/>
  </xdr:twoCellAnchor>
  <xdr:twoCellAnchor editAs="oneCell">
    <xdr:from>
      <xdr:col>3</xdr:col>
      <xdr:colOff>866775</xdr:colOff>
      <xdr:row>0</xdr:row>
      <xdr:rowOff>161925</xdr:rowOff>
    </xdr:from>
    <xdr:to>
      <xdr:col>6</xdr:col>
      <xdr:colOff>0</xdr:colOff>
      <xdr:row>2</xdr:row>
      <xdr:rowOff>110490</xdr:rowOff>
    </xdr:to>
    <xdr:sp macro="" textlink="">
      <xdr:nvSpPr>
        <xdr:cNvPr id="9"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4352925" y="161925"/>
          <a:ext cx="1876425"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77724" rIns="0" bIns="77724" anchor="ctr" upright="1"/>
        <a:lstStyle/>
        <a:p>
          <a:pPr algn="l" rtl="0">
            <a:defRPr sz="1000"/>
          </a:pPr>
          <a:endParaRPr lang="en-NZ" sz="4800" b="0" i="0" u="none" strike="noStrike" baseline="0">
            <a:solidFill>
              <a:srgbClr val="FFFFFF"/>
            </a:solidFill>
            <a:latin typeface="Times New Roman"/>
            <a:cs typeface="Times New Roman"/>
          </a:endParaRPr>
        </a:p>
        <a:p>
          <a:pPr algn="l" rtl="0">
            <a:defRPr sz="1000"/>
          </a:pPr>
          <a:endParaRPr lang="en-NZ" sz="4800" b="0" i="0" u="none" strike="noStrike" baseline="0">
            <a:solidFill>
              <a:srgbClr val="FFFFFF"/>
            </a:solidFill>
            <a:latin typeface="Times New Roman"/>
            <a:cs typeface="Times New Roman"/>
          </a:endParaRPr>
        </a:p>
      </xdr:txBody>
    </xdr:sp>
    <xdr:clientData/>
  </xdr:twoCellAnchor>
  <xdr:twoCellAnchor>
    <xdr:from>
      <xdr:col>2</xdr:col>
      <xdr:colOff>1685925</xdr:colOff>
      <xdr:row>2</xdr:row>
      <xdr:rowOff>85725</xdr:rowOff>
    </xdr:from>
    <xdr:to>
      <xdr:col>2</xdr:col>
      <xdr:colOff>1971675</xdr:colOff>
      <xdr:row>4</xdr:row>
      <xdr:rowOff>0</xdr:rowOff>
    </xdr:to>
    <xdr:sp macro="" textlink="">
      <xdr:nvSpPr>
        <xdr:cNvPr id="45621" name="Rectangle 3">
          <a:extLst>
            <a:ext uri="{FF2B5EF4-FFF2-40B4-BE49-F238E27FC236}">
              <a16:creationId xmlns:a16="http://schemas.microsoft.com/office/drawing/2014/main" id="{00000000-0008-0000-0A00-000035B20000}"/>
            </a:ext>
          </a:extLst>
        </xdr:cNvPr>
        <xdr:cNvSpPr>
          <a:spLocks noChangeArrowheads="1"/>
        </xdr:cNvSpPr>
      </xdr:nvSpPr>
      <xdr:spPr bwMode="auto">
        <a:xfrm>
          <a:off x="2076450" y="828675"/>
          <a:ext cx="2857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2076450</xdr:colOff>
      <xdr:row>2</xdr:row>
      <xdr:rowOff>66675</xdr:rowOff>
    </xdr:from>
    <xdr:to>
      <xdr:col>2</xdr:col>
      <xdr:colOff>2981325</xdr:colOff>
      <xdr:row>4</xdr:row>
      <xdr:rowOff>38100</xdr:rowOff>
    </xdr:to>
    <xdr:sp macro="" textlink="">
      <xdr:nvSpPr>
        <xdr:cNvPr id="11" name="Text Box 4">
          <a:extLst>
            <a:ext uri="{FF2B5EF4-FFF2-40B4-BE49-F238E27FC236}">
              <a16:creationId xmlns:a16="http://schemas.microsoft.com/office/drawing/2014/main" id="{00000000-0008-0000-0A00-00000B000000}"/>
            </a:ext>
          </a:extLst>
        </xdr:cNvPr>
        <xdr:cNvSpPr txBox="1">
          <a:spLocks noChangeArrowheads="1"/>
        </xdr:cNvSpPr>
      </xdr:nvSpPr>
      <xdr:spPr bwMode="auto">
        <a:xfrm>
          <a:off x="2466975" y="809625"/>
          <a:ext cx="904875" cy="285750"/>
        </a:xfrm>
        <a:prstGeom prst="rect">
          <a:avLst/>
        </a:prstGeom>
        <a:solidFill>
          <a:srgbClr val="00456D"/>
        </a:solidFill>
        <a:ln>
          <a:noFill/>
        </a:ln>
      </xdr:spPr>
      <xdr:txBody>
        <a:bodyPr vertOverflow="clip" wrap="square" lIns="27432" tIns="18288" rIns="0" bIns="0" anchor="t" upright="1"/>
        <a:lstStyle/>
        <a:p>
          <a:pPr algn="l" rtl="0">
            <a:defRPr sz="1000"/>
          </a:pPr>
          <a:r>
            <a:rPr lang="en-NZ" sz="800" b="0" i="0" u="none" strike="noStrike" baseline="0">
              <a:solidFill>
                <a:srgbClr val="FFFFFF"/>
              </a:solidFill>
              <a:latin typeface="Arial"/>
              <a:cs typeface="Arial"/>
            </a:rPr>
            <a:t> Post Tender with Tender Price</a:t>
          </a:r>
        </a:p>
      </xdr:txBody>
    </xdr:sp>
    <xdr:clientData/>
  </xdr:twoCellAnchor>
  <xdr:twoCellAnchor>
    <xdr:from>
      <xdr:col>1</xdr:col>
      <xdr:colOff>276225</xdr:colOff>
      <xdr:row>2</xdr:row>
      <xdr:rowOff>95250</xdr:rowOff>
    </xdr:from>
    <xdr:to>
      <xdr:col>2</xdr:col>
      <xdr:colOff>171450</xdr:colOff>
      <xdr:row>4</xdr:row>
      <xdr:rowOff>9525</xdr:rowOff>
    </xdr:to>
    <xdr:sp macro="" textlink="">
      <xdr:nvSpPr>
        <xdr:cNvPr id="45623" name="Rectangle 5">
          <a:extLst>
            <a:ext uri="{FF2B5EF4-FFF2-40B4-BE49-F238E27FC236}">
              <a16:creationId xmlns:a16="http://schemas.microsoft.com/office/drawing/2014/main" id="{00000000-0008-0000-0A00-000037B20000}"/>
            </a:ext>
          </a:extLst>
        </xdr:cNvPr>
        <xdr:cNvSpPr>
          <a:spLocks noChangeArrowheads="1"/>
        </xdr:cNvSpPr>
      </xdr:nvSpPr>
      <xdr:spPr bwMode="auto">
        <a:xfrm>
          <a:off x="276225" y="838200"/>
          <a:ext cx="2857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323850</xdr:colOff>
      <xdr:row>2</xdr:row>
      <xdr:rowOff>47625</xdr:rowOff>
    </xdr:from>
    <xdr:to>
      <xdr:col>2</xdr:col>
      <xdr:colOff>1352550</xdr:colOff>
      <xdr:row>4</xdr:row>
      <xdr:rowOff>66675</xdr:rowOff>
    </xdr:to>
    <xdr:sp macro="" textlink="">
      <xdr:nvSpPr>
        <xdr:cNvPr id="13" name="Text Box 6">
          <a:extLst>
            <a:ext uri="{FF2B5EF4-FFF2-40B4-BE49-F238E27FC236}">
              <a16:creationId xmlns:a16="http://schemas.microsoft.com/office/drawing/2014/main" id="{00000000-0008-0000-0A00-00000D000000}"/>
            </a:ext>
          </a:extLst>
        </xdr:cNvPr>
        <xdr:cNvSpPr txBox="1">
          <a:spLocks noChangeArrowheads="1"/>
        </xdr:cNvSpPr>
      </xdr:nvSpPr>
      <xdr:spPr bwMode="auto">
        <a:xfrm>
          <a:off x="714375" y="790575"/>
          <a:ext cx="1028700" cy="333375"/>
        </a:xfrm>
        <a:prstGeom prst="rect">
          <a:avLst/>
        </a:prstGeom>
        <a:solidFill>
          <a:srgbClr val="00456D"/>
        </a:solidFill>
        <a:ln>
          <a:noFill/>
        </a:ln>
      </xdr:spPr>
      <xdr:txBody>
        <a:bodyPr vertOverflow="clip" wrap="square" lIns="27432" tIns="18288" rIns="0" bIns="0" anchor="t" upright="1"/>
        <a:lstStyle/>
        <a:p>
          <a:pPr algn="l" rtl="0">
            <a:defRPr sz="1000"/>
          </a:pPr>
          <a:r>
            <a:rPr lang="en-NZ" sz="800" b="0" i="0" u="none" strike="noStrike" baseline="0">
              <a:solidFill>
                <a:srgbClr val="FFFFFF"/>
              </a:solidFill>
              <a:latin typeface="Arial"/>
              <a:cs typeface="Arial"/>
            </a:rPr>
            <a:t>Pretender wth Base Contract Estimate</a:t>
          </a:r>
        </a:p>
      </xdr:txBody>
    </xdr:sp>
    <xdr:clientData/>
  </xdr:twoCellAnchor>
  <xdr:twoCellAnchor>
    <xdr:from>
      <xdr:col>2</xdr:col>
      <xdr:colOff>3076575</xdr:colOff>
      <xdr:row>2</xdr:row>
      <xdr:rowOff>57150</xdr:rowOff>
    </xdr:from>
    <xdr:to>
      <xdr:col>3</xdr:col>
      <xdr:colOff>657225</xdr:colOff>
      <xdr:row>4</xdr:row>
      <xdr:rowOff>9525</xdr:rowOff>
    </xdr:to>
    <xdr:sp macro="" textlink="">
      <xdr:nvSpPr>
        <xdr:cNvPr id="14" name="Text Box 7">
          <a:extLst>
            <a:ext uri="{FF2B5EF4-FFF2-40B4-BE49-F238E27FC236}">
              <a16:creationId xmlns:a16="http://schemas.microsoft.com/office/drawing/2014/main" id="{00000000-0008-0000-0A00-00000E000000}"/>
            </a:ext>
          </a:extLst>
        </xdr:cNvPr>
        <xdr:cNvSpPr txBox="1">
          <a:spLocks noChangeArrowheads="1"/>
        </xdr:cNvSpPr>
      </xdr:nvSpPr>
      <xdr:spPr bwMode="auto">
        <a:xfrm>
          <a:off x="3467100" y="800100"/>
          <a:ext cx="676275" cy="266700"/>
        </a:xfrm>
        <a:prstGeom prst="rect">
          <a:avLst/>
        </a:prstGeom>
        <a:solidFill>
          <a:srgbClr val="00456D"/>
        </a:solidFill>
        <a:ln>
          <a:noFill/>
        </a:ln>
      </xdr:spPr>
      <xdr:txBody>
        <a:bodyPr vertOverflow="clip" wrap="square" lIns="27432" tIns="18288" rIns="0" bIns="0" anchor="t" upright="1"/>
        <a:lstStyle/>
        <a:p>
          <a:pPr algn="l" rtl="0">
            <a:defRPr sz="1000"/>
          </a:pPr>
          <a:r>
            <a:rPr lang="en-NZ" sz="800" b="0" i="0" u="none" strike="noStrike" baseline="0">
              <a:solidFill>
                <a:srgbClr val="FFFFFF"/>
              </a:solidFill>
              <a:latin typeface="Arial"/>
              <a:cs typeface="Arial"/>
            </a:rPr>
            <a:t>(Tick as Appropriate)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1685925</xdr:colOff>
      <xdr:row>2</xdr:row>
      <xdr:rowOff>85725</xdr:rowOff>
    </xdr:from>
    <xdr:to>
      <xdr:col>1</xdr:col>
      <xdr:colOff>1971675</xdr:colOff>
      <xdr:row>4</xdr:row>
      <xdr:rowOff>0</xdr:rowOff>
    </xdr:to>
    <xdr:sp macro="" textlink="">
      <xdr:nvSpPr>
        <xdr:cNvPr id="42465" name="Rectangle 2">
          <a:extLst>
            <a:ext uri="{FF2B5EF4-FFF2-40B4-BE49-F238E27FC236}">
              <a16:creationId xmlns:a16="http://schemas.microsoft.com/office/drawing/2014/main" id="{00000000-0008-0000-0B00-0000E1A50000}"/>
            </a:ext>
          </a:extLst>
        </xdr:cNvPr>
        <xdr:cNvSpPr>
          <a:spLocks noChangeArrowheads="1"/>
        </xdr:cNvSpPr>
      </xdr:nvSpPr>
      <xdr:spPr bwMode="auto">
        <a:xfrm>
          <a:off x="2076450" y="828675"/>
          <a:ext cx="2857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2076450</xdr:colOff>
      <xdr:row>2</xdr:row>
      <xdr:rowOff>66675</xdr:rowOff>
    </xdr:from>
    <xdr:to>
      <xdr:col>1</xdr:col>
      <xdr:colOff>2981325</xdr:colOff>
      <xdr:row>4</xdr:row>
      <xdr:rowOff>38100</xdr:rowOff>
    </xdr:to>
    <xdr:sp macro="" textlink="">
      <xdr:nvSpPr>
        <xdr:cNvPr id="10" name="Text Box 3">
          <a:extLst>
            <a:ext uri="{FF2B5EF4-FFF2-40B4-BE49-F238E27FC236}">
              <a16:creationId xmlns:a16="http://schemas.microsoft.com/office/drawing/2014/main" id="{00000000-0008-0000-0B00-00000A000000}"/>
            </a:ext>
          </a:extLst>
        </xdr:cNvPr>
        <xdr:cNvSpPr txBox="1">
          <a:spLocks noChangeArrowheads="1"/>
        </xdr:cNvSpPr>
      </xdr:nvSpPr>
      <xdr:spPr bwMode="auto">
        <a:xfrm>
          <a:off x="2466975" y="809625"/>
          <a:ext cx="904875" cy="285750"/>
        </a:xfrm>
        <a:prstGeom prst="rect">
          <a:avLst/>
        </a:prstGeom>
        <a:solidFill>
          <a:srgbClr val="00456D"/>
        </a:solidFill>
        <a:ln>
          <a:noFill/>
        </a:ln>
      </xdr:spPr>
      <xdr:txBody>
        <a:bodyPr vertOverflow="clip" wrap="square" lIns="27432" tIns="18288" rIns="0" bIns="0" anchor="t" upright="1"/>
        <a:lstStyle/>
        <a:p>
          <a:pPr algn="l" rtl="0">
            <a:defRPr sz="1000"/>
          </a:pPr>
          <a:r>
            <a:rPr lang="en-NZ" sz="800" b="0" i="0" u="none" strike="noStrike" baseline="0">
              <a:solidFill>
                <a:srgbClr val="FFFFFF"/>
              </a:solidFill>
              <a:latin typeface="Arial"/>
              <a:cs typeface="Arial"/>
            </a:rPr>
            <a:t> Post Tender with Tender Price</a:t>
          </a:r>
        </a:p>
      </xdr:txBody>
    </xdr:sp>
    <xdr:clientData/>
  </xdr:twoCellAnchor>
  <xdr:twoCellAnchor>
    <xdr:from>
      <xdr:col>0</xdr:col>
      <xdr:colOff>276225</xdr:colOff>
      <xdr:row>2</xdr:row>
      <xdr:rowOff>95250</xdr:rowOff>
    </xdr:from>
    <xdr:to>
      <xdr:col>1</xdr:col>
      <xdr:colOff>171450</xdr:colOff>
      <xdr:row>4</xdr:row>
      <xdr:rowOff>9525</xdr:rowOff>
    </xdr:to>
    <xdr:sp macro="" textlink="">
      <xdr:nvSpPr>
        <xdr:cNvPr id="42467" name="Rectangle 4">
          <a:extLst>
            <a:ext uri="{FF2B5EF4-FFF2-40B4-BE49-F238E27FC236}">
              <a16:creationId xmlns:a16="http://schemas.microsoft.com/office/drawing/2014/main" id="{00000000-0008-0000-0B00-0000E3A50000}"/>
            </a:ext>
          </a:extLst>
        </xdr:cNvPr>
        <xdr:cNvSpPr>
          <a:spLocks noChangeArrowheads="1"/>
        </xdr:cNvSpPr>
      </xdr:nvSpPr>
      <xdr:spPr bwMode="auto">
        <a:xfrm>
          <a:off x="276225" y="838200"/>
          <a:ext cx="2857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323850</xdr:colOff>
      <xdr:row>2</xdr:row>
      <xdr:rowOff>47625</xdr:rowOff>
    </xdr:from>
    <xdr:to>
      <xdr:col>1</xdr:col>
      <xdr:colOff>1352550</xdr:colOff>
      <xdr:row>4</xdr:row>
      <xdr:rowOff>66675</xdr:rowOff>
    </xdr:to>
    <xdr:sp macro="" textlink="">
      <xdr:nvSpPr>
        <xdr:cNvPr id="12" name="Text Box 5">
          <a:extLst>
            <a:ext uri="{FF2B5EF4-FFF2-40B4-BE49-F238E27FC236}">
              <a16:creationId xmlns:a16="http://schemas.microsoft.com/office/drawing/2014/main" id="{00000000-0008-0000-0B00-00000C000000}"/>
            </a:ext>
          </a:extLst>
        </xdr:cNvPr>
        <xdr:cNvSpPr txBox="1">
          <a:spLocks noChangeArrowheads="1"/>
        </xdr:cNvSpPr>
      </xdr:nvSpPr>
      <xdr:spPr bwMode="auto">
        <a:xfrm>
          <a:off x="714375" y="790575"/>
          <a:ext cx="1028700" cy="333375"/>
        </a:xfrm>
        <a:prstGeom prst="rect">
          <a:avLst/>
        </a:prstGeom>
        <a:solidFill>
          <a:srgbClr val="00456D"/>
        </a:solidFill>
        <a:ln>
          <a:noFill/>
        </a:ln>
      </xdr:spPr>
      <xdr:txBody>
        <a:bodyPr vertOverflow="clip" wrap="square" lIns="27432" tIns="18288" rIns="0" bIns="0" anchor="t" upright="1"/>
        <a:lstStyle/>
        <a:p>
          <a:pPr algn="l" rtl="0">
            <a:defRPr sz="1000"/>
          </a:pPr>
          <a:r>
            <a:rPr lang="en-NZ" sz="800" b="0" i="0" u="none" strike="noStrike" baseline="0">
              <a:solidFill>
                <a:srgbClr val="FFFFFF"/>
              </a:solidFill>
              <a:latin typeface="Arial"/>
              <a:cs typeface="Arial"/>
            </a:rPr>
            <a:t>Pretender wth Base Contract Estimate</a:t>
          </a:r>
        </a:p>
      </xdr:txBody>
    </xdr:sp>
    <xdr:clientData/>
  </xdr:twoCellAnchor>
  <xdr:twoCellAnchor>
    <xdr:from>
      <xdr:col>1</xdr:col>
      <xdr:colOff>3076575</xdr:colOff>
      <xdr:row>2</xdr:row>
      <xdr:rowOff>123825</xdr:rowOff>
    </xdr:from>
    <xdr:to>
      <xdr:col>3</xdr:col>
      <xdr:colOff>171450</xdr:colOff>
      <xdr:row>4</xdr:row>
      <xdr:rowOff>9525</xdr:rowOff>
    </xdr:to>
    <xdr:sp macro="" textlink="">
      <xdr:nvSpPr>
        <xdr:cNvPr id="13" name="Text Box 6">
          <a:extLst>
            <a:ext uri="{FF2B5EF4-FFF2-40B4-BE49-F238E27FC236}">
              <a16:creationId xmlns:a16="http://schemas.microsoft.com/office/drawing/2014/main" id="{00000000-0008-0000-0B00-00000D000000}"/>
            </a:ext>
          </a:extLst>
        </xdr:cNvPr>
        <xdr:cNvSpPr txBox="1">
          <a:spLocks noChangeArrowheads="1"/>
        </xdr:cNvSpPr>
      </xdr:nvSpPr>
      <xdr:spPr bwMode="auto">
        <a:xfrm>
          <a:off x="3467100" y="866775"/>
          <a:ext cx="1352550" cy="200025"/>
        </a:xfrm>
        <a:prstGeom prst="rect">
          <a:avLst/>
        </a:prstGeom>
        <a:solidFill>
          <a:srgbClr val="00456D"/>
        </a:solidFill>
        <a:ln>
          <a:noFill/>
        </a:ln>
      </xdr:spPr>
      <xdr:txBody>
        <a:bodyPr vertOverflow="clip" wrap="square" lIns="27432" tIns="18288" rIns="0" bIns="0" anchor="t" upright="1"/>
        <a:lstStyle/>
        <a:p>
          <a:pPr algn="l" rtl="0">
            <a:defRPr sz="1000"/>
          </a:pPr>
          <a:r>
            <a:rPr lang="en-NZ" sz="800" b="0" i="0" u="none" strike="noStrike" baseline="0">
              <a:solidFill>
                <a:srgbClr val="FFFFFF"/>
              </a:solidFill>
              <a:latin typeface="Arial"/>
              <a:cs typeface="Arial"/>
            </a:rPr>
            <a:t>(Tick as Appropriate)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1019175</xdr:colOff>
      <xdr:row>6</xdr:row>
      <xdr:rowOff>57150</xdr:rowOff>
    </xdr:from>
    <xdr:to>
      <xdr:col>4</xdr:col>
      <xdr:colOff>1276350</xdr:colOff>
      <xdr:row>6</xdr:row>
      <xdr:rowOff>266700</xdr:rowOff>
    </xdr:to>
    <xdr:sp macro="" textlink="">
      <xdr:nvSpPr>
        <xdr:cNvPr id="51532" name="Rectangle 8">
          <a:extLst>
            <a:ext uri="{FF2B5EF4-FFF2-40B4-BE49-F238E27FC236}">
              <a16:creationId xmlns:a16="http://schemas.microsoft.com/office/drawing/2014/main" id="{00000000-0008-0000-0D00-00004CC90000}"/>
            </a:ext>
          </a:extLst>
        </xdr:cNvPr>
        <xdr:cNvSpPr>
          <a:spLocks noChangeArrowheads="1"/>
        </xdr:cNvSpPr>
      </xdr:nvSpPr>
      <xdr:spPr bwMode="auto">
        <a:xfrm>
          <a:off x="6038850" y="1838325"/>
          <a:ext cx="257175" cy="209550"/>
        </a:xfrm>
        <a:prstGeom prst="rect">
          <a:avLst/>
        </a:prstGeom>
        <a:solidFill>
          <a:srgbClr val="FFFFFF"/>
        </a:solidFill>
        <a:ln w="19050">
          <a:solidFill>
            <a:srgbClr val="000000"/>
          </a:solidFill>
          <a:miter lim="800000"/>
          <a:headEnd/>
          <a:tailEnd/>
        </a:ln>
      </xdr:spPr>
    </xdr:sp>
    <xdr:clientData/>
  </xdr:twoCellAnchor>
  <xdr:twoCellAnchor>
    <xdr:from>
      <xdr:col>4</xdr:col>
      <xdr:colOff>1019175</xdr:colOff>
      <xdr:row>8</xdr:row>
      <xdr:rowOff>28575</xdr:rowOff>
    </xdr:from>
    <xdr:to>
      <xdr:col>4</xdr:col>
      <xdr:colOff>1276350</xdr:colOff>
      <xdr:row>8</xdr:row>
      <xdr:rowOff>257175</xdr:rowOff>
    </xdr:to>
    <xdr:sp macro="" textlink="">
      <xdr:nvSpPr>
        <xdr:cNvPr id="51533" name="Rectangle 9">
          <a:extLst>
            <a:ext uri="{FF2B5EF4-FFF2-40B4-BE49-F238E27FC236}">
              <a16:creationId xmlns:a16="http://schemas.microsoft.com/office/drawing/2014/main" id="{00000000-0008-0000-0D00-00004DC90000}"/>
            </a:ext>
          </a:extLst>
        </xdr:cNvPr>
        <xdr:cNvSpPr>
          <a:spLocks noChangeArrowheads="1"/>
        </xdr:cNvSpPr>
      </xdr:nvSpPr>
      <xdr:spPr bwMode="auto">
        <a:xfrm>
          <a:off x="6038850" y="2381250"/>
          <a:ext cx="257175" cy="228600"/>
        </a:xfrm>
        <a:prstGeom prst="rect">
          <a:avLst/>
        </a:prstGeom>
        <a:solidFill>
          <a:srgbClr val="FFFFFF"/>
        </a:solidFill>
        <a:ln w="19050">
          <a:solidFill>
            <a:srgbClr val="000000"/>
          </a:solidFill>
          <a:miter lim="800000"/>
          <a:headEnd/>
          <a:tailEnd/>
        </a:ln>
      </xdr:spPr>
    </xdr:sp>
    <xdr:clientData/>
  </xdr:twoCellAnchor>
  <xdr:twoCellAnchor>
    <xdr:from>
      <xdr:col>4</xdr:col>
      <xdr:colOff>1019175</xdr:colOff>
      <xdr:row>10</xdr:row>
      <xdr:rowOff>76200</xdr:rowOff>
    </xdr:from>
    <xdr:to>
      <xdr:col>4</xdr:col>
      <xdr:colOff>1276350</xdr:colOff>
      <xdr:row>10</xdr:row>
      <xdr:rowOff>285750</xdr:rowOff>
    </xdr:to>
    <xdr:sp macro="" textlink="">
      <xdr:nvSpPr>
        <xdr:cNvPr id="51534" name="Rectangle 10">
          <a:extLst>
            <a:ext uri="{FF2B5EF4-FFF2-40B4-BE49-F238E27FC236}">
              <a16:creationId xmlns:a16="http://schemas.microsoft.com/office/drawing/2014/main" id="{00000000-0008-0000-0D00-00004EC90000}"/>
            </a:ext>
          </a:extLst>
        </xdr:cNvPr>
        <xdr:cNvSpPr>
          <a:spLocks noChangeArrowheads="1"/>
        </xdr:cNvSpPr>
      </xdr:nvSpPr>
      <xdr:spPr bwMode="auto">
        <a:xfrm>
          <a:off x="6038850" y="3000375"/>
          <a:ext cx="257175" cy="209550"/>
        </a:xfrm>
        <a:prstGeom prst="rect">
          <a:avLst/>
        </a:prstGeom>
        <a:solidFill>
          <a:srgbClr val="FFFFFF"/>
        </a:solidFill>
        <a:ln w="19050">
          <a:solidFill>
            <a:srgbClr val="000000"/>
          </a:solidFill>
          <a:miter lim="800000"/>
          <a:headEnd/>
          <a:tailEnd/>
        </a:ln>
      </xdr:spPr>
    </xdr:sp>
    <xdr:clientData/>
  </xdr:twoCellAnchor>
  <xdr:twoCellAnchor>
    <xdr:from>
      <xdr:col>4</xdr:col>
      <xdr:colOff>1019175</xdr:colOff>
      <xdr:row>6</xdr:row>
      <xdr:rowOff>57150</xdr:rowOff>
    </xdr:from>
    <xdr:to>
      <xdr:col>4</xdr:col>
      <xdr:colOff>1276350</xdr:colOff>
      <xdr:row>6</xdr:row>
      <xdr:rowOff>266700</xdr:rowOff>
    </xdr:to>
    <xdr:sp macro="" textlink="">
      <xdr:nvSpPr>
        <xdr:cNvPr id="51535" name="Rectangle 1">
          <a:extLst>
            <a:ext uri="{FF2B5EF4-FFF2-40B4-BE49-F238E27FC236}">
              <a16:creationId xmlns:a16="http://schemas.microsoft.com/office/drawing/2014/main" id="{00000000-0008-0000-0D00-00004FC90000}"/>
            </a:ext>
          </a:extLst>
        </xdr:cNvPr>
        <xdr:cNvSpPr>
          <a:spLocks noChangeArrowheads="1"/>
        </xdr:cNvSpPr>
      </xdr:nvSpPr>
      <xdr:spPr bwMode="auto">
        <a:xfrm>
          <a:off x="6038850" y="1838325"/>
          <a:ext cx="257175" cy="20955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1019175</xdr:colOff>
      <xdr:row>8</xdr:row>
      <xdr:rowOff>28575</xdr:rowOff>
    </xdr:from>
    <xdr:to>
      <xdr:col>4</xdr:col>
      <xdr:colOff>1276350</xdr:colOff>
      <xdr:row>8</xdr:row>
      <xdr:rowOff>257175</xdr:rowOff>
    </xdr:to>
    <xdr:sp macro="" textlink="">
      <xdr:nvSpPr>
        <xdr:cNvPr id="51536" name="Rectangle 2">
          <a:extLst>
            <a:ext uri="{FF2B5EF4-FFF2-40B4-BE49-F238E27FC236}">
              <a16:creationId xmlns:a16="http://schemas.microsoft.com/office/drawing/2014/main" id="{00000000-0008-0000-0D00-000050C90000}"/>
            </a:ext>
          </a:extLst>
        </xdr:cNvPr>
        <xdr:cNvSpPr>
          <a:spLocks noChangeArrowheads="1"/>
        </xdr:cNvSpPr>
      </xdr:nvSpPr>
      <xdr:spPr bwMode="auto">
        <a:xfrm>
          <a:off x="6038850" y="2381250"/>
          <a:ext cx="257175"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1019175</xdr:colOff>
      <xdr:row>10</xdr:row>
      <xdr:rowOff>76200</xdr:rowOff>
    </xdr:from>
    <xdr:to>
      <xdr:col>4</xdr:col>
      <xdr:colOff>1276350</xdr:colOff>
      <xdr:row>10</xdr:row>
      <xdr:rowOff>285750</xdr:rowOff>
    </xdr:to>
    <xdr:sp macro="" textlink="">
      <xdr:nvSpPr>
        <xdr:cNvPr id="51537" name="Rectangle 3">
          <a:extLst>
            <a:ext uri="{FF2B5EF4-FFF2-40B4-BE49-F238E27FC236}">
              <a16:creationId xmlns:a16="http://schemas.microsoft.com/office/drawing/2014/main" id="{00000000-0008-0000-0D00-000051C90000}"/>
            </a:ext>
          </a:extLst>
        </xdr:cNvPr>
        <xdr:cNvSpPr>
          <a:spLocks noChangeArrowheads="1"/>
        </xdr:cNvSpPr>
      </xdr:nvSpPr>
      <xdr:spPr bwMode="auto">
        <a:xfrm>
          <a:off x="6038850" y="3000375"/>
          <a:ext cx="257175" cy="20955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ztransportagency.sharepoint.com/sites/EstimationManualSM014Review-grp365/Shared%20Documents/General/Cost-Estimation-Appendices-templates-v1SM014%20-%20Augus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al Breakdown"/>
      <sheetName val="TPC"/>
      <sheetName val="PBE"/>
      <sheetName val="IBE"/>
      <sheetName val="DBE"/>
      <sheetName val="PE1"/>
      <sheetName val="PE2"/>
      <sheetName val="IE"/>
      <sheetName val="Waka Kotahi Costs (New)"/>
      <sheetName val="Consultancy Fees (New)"/>
      <sheetName val="Escalation (New)"/>
      <sheetName val="Project Development"/>
      <sheetName val="Pre-implementation"/>
      <sheetName val="Implementation"/>
      <sheetName val="Construction and Property"/>
      <sheetName val="Summary Sheet (Prof Serv)"/>
      <sheetName val="Summary Sheet (PW)"/>
      <sheetName val="Macro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ow r="1">
          <cell r="B1" t="e">
            <v>#REF!</v>
          </cell>
        </row>
        <row r="2">
          <cell r="B2" t="e">
            <v>#REF!</v>
          </cell>
        </row>
        <row r="3">
          <cell r="B3" t="e">
            <v>#REF!</v>
          </cell>
        </row>
        <row r="4">
          <cell r="B4" t="e">
            <v>#REF!</v>
          </cell>
        </row>
        <row r="5">
          <cell r="B5" t="e">
            <v>#REF!</v>
          </cell>
        </row>
        <row r="6">
          <cell r="B6" t="e">
            <v>#REF!</v>
          </cell>
        </row>
        <row r="7">
          <cell r="B7" t="e">
            <v>#REF!</v>
          </cell>
        </row>
        <row r="8">
          <cell r="B8" t="e">
            <v>#REF!</v>
          </cell>
        </row>
        <row r="9">
          <cell r="B9" t="e">
            <v>#REF!</v>
          </cell>
        </row>
        <row r="10">
          <cell r="B10"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zta.govt.nz/assets/resources/cost-estimation-manual/docs/sm014-escalation-annual-factors.xlsx" TargetMode="External"/><Relationship Id="rId1" Type="http://schemas.openxmlformats.org/officeDocument/2006/relationships/hyperlink" Target="https://www.nzta.govt.nz/resources/procurement-manual/procurement-tools/" TargetMode="Externa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L39"/>
  <sheetViews>
    <sheetView showGridLines="0" topLeftCell="A9" zoomScaleNormal="100" workbookViewId="0">
      <selection activeCell="B19" sqref="B19"/>
    </sheetView>
  </sheetViews>
  <sheetFormatPr defaultColWidth="9.140625" defaultRowHeight="12.75" x14ac:dyDescent="0.2"/>
  <cols>
    <col min="1" max="1" width="5.85546875" style="3" customWidth="1"/>
    <col min="2" max="2" width="46.42578125" style="2" customWidth="1"/>
    <col min="3" max="5" width="13.7109375" style="2" customWidth="1"/>
    <col min="6" max="6" width="3.5703125" style="2" customWidth="1"/>
    <col min="7" max="16384" width="9.140625" style="2"/>
  </cols>
  <sheetData>
    <row r="1" spans="1:8" ht="30" x14ac:dyDescent="0.4">
      <c r="A1" s="259" t="s">
        <v>59</v>
      </c>
      <c r="B1" s="260"/>
      <c r="C1" s="260"/>
      <c r="D1" s="260"/>
      <c r="E1" s="261"/>
    </row>
    <row r="2" spans="1:8" ht="30" x14ac:dyDescent="0.4">
      <c r="A2" s="259" t="s">
        <v>128</v>
      </c>
      <c r="B2" s="260"/>
      <c r="C2" s="260"/>
      <c r="D2" s="260"/>
      <c r="E2" s="262"/>
    </row>
    <row r="3" spans="1:8" ht="12.75" customHeight="1" x14ac:dyDescent="0.2">
      <c r="A3" s="10" t="s">
        <v>16</v>
      </c>
      <c r="B3" s="7" t="s">
        <v>16</v>
      </c>
      <c r="C3" s="7"/>
      <c r="D3" s="7"/>
      <c r="E3" s="11"/>
    </row>
    <row r="4" spans="1:8" ht="15" x14ac:dyDescent="0.2">
      <c r="A4" s="10"/>
      <c r="B4" s="7" t="s">
        <v>16</v>
      </c>
      <c r="C4" s="7" t="s">
        <v>16</v>
      </c>
      <c r="D4" s="264" t="s">
        <v>36</v>
      </c>
      <c r="E4" s="265"/>
    </row>
    <row r="5" spans="1:8" ht="21" customHeight="1" x14ac:dyDescent="0.2">
      <c r="A5" s="204" t="s">
        <v>11</v>
      </c>
      <c r="B5" s="7"/>
      <c r="C5" s="7"/>
      <c r="D5" s="266"/>
      <c r="E5" s="267"/>
    </row>
    <row r="6" spans="1:8" s="4" customFormat="1" ht="27.75" customHeight="1" x14ac:dyDescent="0.2">
      <c r="A6" s="122" t="s">
        <v>0</v>
      </c>
      <c r="B6" s="123" t="s">
        <v>1</v>
      </c>
      <c r="C6" s="122" t="s">
        <v>5</v>
      </c>
      <c r="D6" s="124" t="s">
        <v>14</v>
      </c>
      <c r="E6" s="124" t="s">
        <v>12</v>
      </c>
    </row>
    <row r="7" spans="1:8" s="4" customFormat="1" ht="12.75" customHeight="1" x14ac:dyDescent="0.2">
      <c r="A7" s="73">
        <v>1</v>
      </c>
      <c r="B7" s="74" t="s">
        <v>29</v>
      </c>
      <c r="C7" s="132" t="s">
        <v>16</v>
      </c>
      <c r="D7" s="133" t="s">
        <v>16</v>
      </c>
      <c r="E7" s="133" t="s">
        <v>16</v>
      </c>
    </row>
    <row r="8" spans="1:8" s="4" customFormat="1" ht="12" customHeight="1" x14ac:dyDescent="0.2">
      <c r="A8" s="75">
        <v>1.1000000000000001</v>
      </c>
      <c r="B8" s="76" t="s">
        <v>176</v>
      </c>
      <c r="C8" s="134"/>
      <c r="D8" s="135"/>
      <c r="E8" s="135"/>
    </row>
    <row r="9" spans="1:8" s="4" customFormat="1" ht="12.75" customHeight="1" x14ac:dyDescent="0.2">
      <c r="A9" s="75">
        <v>1.2</v>
      </c>
      <c r="B9" s="76" t="s">
        <v>60</v>
      </c>
      <c r="C9" s="134"/>
      <c r="D9" s="135"/>
      <c r="E9" s="135"/>
    </row>
    <row r="10" spans="1:8" s="4" customFormat="1" ht="12.75" customHeight="1" x14ac:dyDescent="0.2">
      <c r="A10" s="75">
        <v>1.3</v>
      </c>
      <c r="B10" s="76" t="s">
        <v>177</v>
      </c>
      <c r="C10" s="134"/>
      <c r="D10" s="135"/>
      <c r="E10" s="135"/>
    </row>
    <row r="11" spans="1:8" s="4" customFormat="1" ht="12.75" customHeight="1" x14ac:dyDescent="0.2">
      <c r="A11" s="75">
        <v>1.4</v>
      </c>
      <c r="B11" s="76" t="s">
        <v>61</v>
      </c>
      <c r="C11" s="134"/>
      <c r="D11" s="135"/>
      <c r="E11" s="135"/>
    </row>
    <row r="12" spans="1:8" s="4" customFormat="1" ht="12.75" customHeight="1" x14ac:dyDescent="0.2">
      <c r="A12" s="75">
        <v>1.5</v>
      </c>
      <c r="B12" s="76" t="s">
        <v>62</v>
      </c>
      <c r="C12" s="134"/>
      <c r="D12" s="135"/>
      <c r="E12" s="135"/>
    </row>
    <row r="13" spans="1:8" s="4" customFormat="1" ht="27.6" customHeight="1" x14ac:dyDescent="0.2">
      <c r="A13" s="125" t="s">
        <v>15</v>
      </c>
      <c r="B13" s="126" t="s">
        <v>180</v>
      </c>
      <c r="C13" s="136"/>
      <c r="D13" s="137"/>
      <c r="E13" s="138"/>
      <c r="H13" s="79" t="s">
        <v>63</v>
      </c>
    </row>
    <row r="14" spans="1:8" s="4" customFormat="1" ht="14.25" customHeight="1" x14ac:dyDescent="0.2">
      <c r="A14" s="83" t="s">
        <v>17</v>
      </c>
      <c r="B14" s="257" t="s">
        <v>30</v>
      </c>
      <c r="C14" s="258"/>
      <c r="D14" s="139"/>
      <c r="E14" s="81"/>
    </row>
    <row r="15" spans="1:8" x14ac:dyDescent="0.2">
      <c r="A15" s="87" t="s">
        <v>18</v>
      </c>
      <c r="B15" s="87" t="s">
        <v>64</v>
      </c>
      <c r="C15" s="78" t="s">
        <v>164</v>
      </c>
      <c r="D15" s="136"/>
      <c r="E15" s="89"/>
    </row>
    <row r="16" spans="1:8" s="4" customFormat="1" x14ac:dyDescent="0.2">
      <c r="A16" s="127" t="s">
        <v>20</v>
      </c>
      <c r="B16" s="127" t="s">
        <v>181</v>
      </c>
      <c r="C16" s="86"/>
      <c r="D16" s="140"/>
      <c r="E16" s="82"/>
    </row>
    <row r="17" spans="1:12" ht="21.6" customHeight="1" x14ac:dyDescent="0.2">
      <c r="A17" s="120" t="s">
        <v>139</v>
      </c>
      <c r="B17" s="120" t="s">
        <v>184</v>
      </c>
      <c r="C17" s="121"/>
      <c r="D17" s="139"/>
      <c r="E17" s="81"/>
      <c r="L17" s="2" t="s">
        <v>65</v>
      </c>
    </row>
    <row r="18" spans="1:12" s="4" customFormat="1" x14ac:dyDescent="0.2">
      <c r="A18" s="87" t="s">
        <v>140</v>
      </c>
      <c r="B18" s="127" t="s">
        <v>160</v>
      </c>
      <c r="C18" s="78" t="s">
        <v>165</v>
      </c>
      <c r="D18" s="136"/>
      <c r="E18" s="89"/>
    </row>
    <row r="19" spans="1:12" s="4" customFormat="1" x14ac:dyDescent="0.2">
      <c r="A19" s="95" t="s">
        <v>21</v>
      </c>
      <c r="B19" s="95" t="s">
        <v>153</v>
      </c>
      <c r="C19" s="91"/>
      <c r="D19" s="139"/>
      <c r="E19" s="89"/>
    </row>
    <row r="20" spans="1:12" ht="21" customHeight="1" x14ac:dyDescent="0.2">
      <c r="A20" s="87" t="s">
        <v>141</v>
      </c>
      <c r="B20" s="125" t="s">
        <v>66</v>
      </c>
      <c r="C20" s="78" t="s">
        <v>166</v>
      </c>
      <c r="D20" s="136"/>
      <c r="E20" s="89"/>
    </row>
    <row r="21" spans="1:12" ht="21" customHeight="1" x14ac:dyDescent="0.2">
      <c r="A21" s="125" t="s">
        <v>142</v>
      </c>
      <c r="B21" s="125" t="s">
        <v>67</v>
      </c>
      <c r="C21" s="78" t="s">
        <v>167</v>
      </c>
      <c r="D21" s="136"/>
      <c r="E21" s="89"/>
    </row>
    <row r="22" spans="1:12" ht="15" customHeight="1" x14ac:dyDescent="0.2">
      <c r="A22" s="83" t="s">
        <v>143</v>
      </c>
      <c r="B22" s="83" t="s">
        <v>31</v>
      </c>
      <c r="C22" s="92"/>
      <c r="D22" s="93"/>
      <c r="E22" s="139"/>
    </row>
    <row r="23" spans="1:12" ht="16.149999999999999" customHeight="1" x14ac:dyDescent="0.2">
      <c r="A23" s="87" t="s">
        <v>144</v>
      </c>
      <c r="B23" s="87" t="s">
        <v>68</v>
      </c>
      <c r="C23" s="94"/>
      <c r="D23" s="78" t="s">
        <v>168</v>
      </c>
      <c r="E23" s="136"/>
    </row>
    <row r="24" spans="1:12" ht="24.75" customHeight="1" x14ac:dyDescent="0.2">
      <c r="A24" s="128" t="s">
        <v>145</v>
      </c>
      <c r="B24" s="128" t="s">
        <v>161</v>
      </c>
      <c r="C24" s="129"/>
      <c r="D24" s="130"/>
      <c r="E24" s="139"/>
    </row>
    <row r="25" spans="1:12" ht="20.45" customHeight="1" x14ac:dyDescent="0.2">
      <c r="A25" s="87" t="s">
        <v>146</v>
      </c>
      <c r="B25" s="87" t="s">
        <v>162</v>
      </c>
      <c r="C25" s="94"/>
      <c r="D25" s="78" t="s">
        <v>169</v>
      </c>
      <c r="E25" s="136"/>
    </row>
    <row r="26" spans="1:12" ht="20.45" customHeight="1" x14ac:dyDescent="0.2">
      <c r="A26" s="87" t="s">
        <v>147</v>
      </c>
      <c r="B26" s="131" t="s">
        <v>178</v>
      </c>
      <c r="C26" s="94"/>
      <c r="D26" s="78"/>
      <c r="E26" s="139"/>
    </row>
    <row r="27" spans="1:12" ht="21" customHeight="1" x14ac:dyDescent="0.2">
      <c r="A27" s="87" t="s">
        <v>148</v>
      </c>
      <c r="B27" s="255" t="s">
        <v>69</v>
      </c>
      <c r="C27" s="256"/>
      <c r="D27" s="78" t="s">
        <v>182</v>
      </c>
      <c r="E27" s="136"/>
    </row>
    <row r="28" spans="1:12" ht="12.75" customHeight="1" x14ac:dyDescent="0.2">
      <c r="A28" s="87" t="s">
        <v>149</v>
      </c>
      <c r="B28" s="269" t="s">
        <v>179</v>
      </c>
      <c r="C28" s="270"/>
      <c r="D28" s="78" t="s">
        <v>183</v>
      </c>
      <c r="E28" s="136"/>
    </row>
    <row r="29" spans="1:12" x14ac:dyDescent="0.2">
      <c r="A29" s="98"/>
      <c r="B29" s="99"/>
      <c r="C29" s="100"/>
      <c r="D29" s="101"/>
      <c r="E29" s="102"/>
    </row>
    <row r="30" spans="1:12" ht="12" customHeight="1" x14ac:dyDescent="0.2">
      <c r="A30" s="103" t="s">
        <v>240</v>
      </c>
      <c r="B30" s="104"/>
      <c r="C30" s="235" t="s">
        <v>237</v>
      </c>
      <c r="D30" s="104"/>
      <c r="E30" s="105"/>
    </row>
    <row r="31" spans="1:12" x14ac:dyDescent="0.2">
      <c r="A31" s="103" t="s">
        <v>6</v>
      </c>
      <c r="B31" s="104"/>
      <c r="C31" s="106" t="s">
        <v>7</v>
      </c>
      <c r="D31" s="107"/>
      <c r="E31" s="105"/>
    </row>
    <row r="32" spans="1:12" x14ac:dyDescent="0.2">
      <c r="A32" s="103" t="s">
        <v>8</v>
      </c>
      <c r="B32" s="104"/>
      <c r="C32" s="106" t="s">
        <v>7</v>
      </c>
      <c r="D32" s="107"/>
      <c r="E32" s="105"/>
    </row>
    <row r="33" spans="1:7" x14ac:dyDescent="0.2">
      <c r="A33" s="103" t="s">
        <v>9</v>
      </c>
      <c r="B33" s="104"/>
      <c r="C33" s="106" t="s">
        <v>7</v>
      </c>
      <c r="D33" s="107"/>
      <c r="E33" s="105"/>
    </row>
    <row r="34" spans="1:7" x14ac:dyDescent="0.2">
      <c r="A34" s="103" t="s">
        <v>10</v>
      </c>
      <c r="B34" s="108"/>
      <c r="C34" s="107" t="s">
        <v>7</v>
      </c>
      <c r="D34" s="107"/>
      <c r="E34" s="105"/>
    </row>
    <row r="35" spans="1:7" x14ac:dyDescent="0.2">
      <c r="A35" s="109"/>
      <c r="B35" s="109"/>
      <c r="C35" s="109"/>
      <c r="D35" s="109"/>
      <c r="E35" s="109"/>
    </row>
    <row r="36" spans="1:7" x14ac:dyDescent="0.2">
      <c r="A36" s="110" t="s">
        <v>22</v>
      </c>
      <c r="B36" s="110" t="s">
        <v>28</v>
      </c>
      <c r="C36" s="110"/>
      <c r="D36" s="110"/>
      <c r="E36" s="110"/>
    </row>
    <row r="37" spans="1:7" ht="24.75" customHeight="1" x14ac:dyDescent="0.2">
      <c r="A37" s="111"/>
      <c r="B37" s="268" t="s">
        <v>185</v>
      </c>
      <c r="C37" s="268"/>
      <c r="D37" s="268"/>
      <c r="E37" s="268"/>
    </row>
    <row r="38" spans="1:7" ht="26.25" customHeight="1" x14ac:dyDescent="0.2">
      <c r="A38" s="112" t="s">
        <v>16</v>
      </c>
      <c r="B38" s="263" t="s">
        <v>163</v>
      </c>
      <c r="C38" s="263"/>
      <c r="D38" s="263"/>
      <c r="E38" s="263"/>
      <c r="F38" s="35"/>
      <c r="G38" s="35"/>
    </row>
    <row r="39" spans="1:7" x14ac:dyDescent="0.2">
      <c r="A39" s="9"/>
      <c r="B39" s="9"/>
      <c r="C39" s="9"/>
      <c r="D39" s="9"/>
      <c r="E39" s="9"/>
    </row>
  </sheetData>
  <mergeCells count="9">
    <mergeCell ref="B27:C27"/>
    <mergeCell ref="B14:C14"/>
    <mergeCell ref="A1:E1"/>
    <mergeCell ref="A2:E2"/>
    <mergeCell ref="B38:E38"/>
    <mergeCell ref="D4:E4"/>
    <mergeCell ref="D5:E5"/>
    <mergeCell ref="B37:E37"/>
    <mergeCell ref="B28:C28"/>
  </mergeCells>
  <phoneticPr fontId="0" type="noConversion"/>
  <printOptions horizontalCentered="1"/>
  <pageMargins left="0.74803149606299213" right="0.35433070866141736" top="0.39370078740157483" bottom="0.43307086614173229" header="0.35433070866141736" footer="0.19685039370078741"/>
  <pageSetup paperSize="9" scale="99" orientation="portrait" r:id="rId1"/>
  <headerFooter alignWithMargins="0">
    <oddFooter>&amp;L&amp;K01+000Project Development Funding Application&amp;C&amp;P/&amp;N&amp;RPrinted Date: &amp;D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J42"/>
  <sheetViews>
    <sheetView showGridLines="0" zoomScaleNormal="100" workbookViewId="0">
      <selection activeCell="E23" sqref="E23"/>
    </sheetView>
  </sheetViews>
  <sheetFormatPr defaultColWidth="9.140625" defaultRowHeight="12.75" x14ac:dyDescent="0.2"/>
  <cols>
    <col min="1" max="1" width="5.42578125" style="2" customWidth="1"/>
    <col min="2" max="2" width="5.5703125" style="3" customWidth="1"/>
    <col min="3" max="3" width="46.42578125" style="2" customWidth="1"/>
    <col min="4" max="6" width="13.7109375" style="2" customWidth="1"/>
    <col min="7" max="7" width="3.5703125" style="2" customWidth="1"/>
    <col min="8" max="16384" width="9.140625" style="2"/>
  </cols>
  <sheetData>
    <row r="1" spans="1:9" ht="28.5" customHeight="1" x14ac:dyDescent="0.4">
      <c r="A1" s="273" t="s">
        <v>59</v>
      </c>
      <c r="B1" s="273"/>
      <c r="C1" s="273"/>
      <c r="D1" s="273"/>
      <c r="E1" s="273"/>
      <c r="F1" s="274"/>
    </row>
    <row r="2" spans="1:9" s="4" customFormat="1" ht="30" customHeight="1" x14ac:dyDescent="0.4">
      <c r="A2" s="273" t="s">
        <v>129</v>
      </c>
      <c r="B2" s="273"/>
      <c r="C2" s="273"/>
      <c r="D2" s="273"/>
      <c r="E2" s="273"/>
      <c r="F2" s="273"/>
      <c r="G2" s="2"/>
      <c r="H2" s="2"/>
    </row>
    <row r="3" spans="1:9" s="4" customFormat="1" ht="12.75" customHeight="1" x14ac:dyDescent="0.2">
      <c r="A3" s="275" t="s">
        <v>16</v>
      </c>
      <c r="B3" s="275"/>
      <c r="C3" s="7" t="s">
        <v>16</v>
      </c>
      <c r="D3" s="7"/>
      <c r="E3" s="7"/>
      <c r="F3" s="11"/>
      <c r="G3" s="2"/>
      <c r="H3" s="2"/>
      <c r="I3" s="2"/>
    </row>
    <row r="4" spans="1:9" s="4" customFormat="1" ht="12" customHeight="1" x14ac:dyDescent="0.2">
      <c r="A4" s="275"/>
      <c r="B4" s="275"/>
      <c r="C4" s="7" t="s">
        <v>16</v>
      </c>
      <c r="D4" s="7" t="s">
        <v>16</v>
      </c>
      <c r="E4" s="264" t="s">
        <v>25</v>
      </c>
      <c r="F4" s="265"/>
      <c r="G4" s="2"/>
      <c r="H4" s="2"/>
      <c r="I4" s="2"/>
    </row>
    <row r="5" spans="1:9" s="4" customFormat="1" ht="20.25" customHeight="1" x14ac:dyDescent="0.2">
      <c r="A5" s="215" t="s">
        <v>11</v>
      </c>
      <c r="B5" s="215"/>
      <c r="C5" s="7"/>
      <c r="D5" s="7"/>
      <c r="E5" s="266"/>
      <c r="F5" s="267"/>
      <c r="G5" s="2"/>
      <c r="H5" s="2"/>
      <c r="I5" s="2"/>
    </row>
    <row r="6" spans="1:9" s="4" customFormat="1" ht="25.5" x14ac:dyDescent="0.2">
      <c r="A6" s="72" t="s">
        <v>0</v>
      </c>
      <c r="B6" s="113" t="s">
        <v>1</v>
      </c>
      <c r="C6" s="13"/>
      <c r="D6" s="15" t="s">
        <v>5</v>
      </c>
      <c r="E6" s="14" t="s">
        <v>14</v>
      </c>
      <c r="F6" s="14" t="s">
        <v>12</v>
      </c>
      <c r="I6" s="2"/>
    </row>
    <row r="7" spans="1:9" s="4" customFormat="1" ht="12.75" customHeight="1" x14ac:dyDescent="0.2">
      <c r="A7" s="73">
        <v>1</v>
      </c>
      <c r="B7" s="288" t="s">
        <v>29</v>
      </c>
      <c r="C7" s="289"/>
      <c r="D7" s="132" t="s">
        <v>16</v>
      </c>
      <c r="E7" s="133" t="s">
        <v>16</v>
      </c>
      <c r="F7" s="133" t="s">
        <v>16</v>
      </c>
    </row>
    <row r="8" spans="1:9" s="4" customFormat="1" ht="12.75" customHeight="1" x14ac:dyDescent="0.2">
      <c r="A8" s="75">
        <v>1.1000000000000001</v>
      </c>
      <c r="B8" s="278" t="s">
        <v>138</v>
      </c>
      <c r="C8" s="279"/>
      <c r="D8" s="134"/>
      <c r="E8" s="135"/>
      <c r="F8" s="135"/>
    </row>
    <row r="9" spans="1:9" s="4" customFormat="1" ht="12.75" customHeight="1" x14ac:dyDescent="0.2">
      <c r="A9" s="75">
        <v>1.2</v>
      </c>
      <c r="B9" s="278" t="s">
        <v>26</v>
      </c>
      <c r="C9" s="279"/>
      <c r="D9" s="134"/>
      <c r="E9" s="135"/>
      <c r="F9" s="135"/>
    </row>
    <row r="10" spans="1:9" s="4" customFormat="1" ht="12.75" customHeight="1" x14ac:dyDescent="0.2">
      <c r="A10" s="75">
        <v>1.3</v>
      </c>
      <c r="B10" s="278" t="s">
        <v>133</v>
      </c>
      <c r="C10" s="279"/>
      <c r="D10" s="134"/>
      <c r="E10" s="135"/>
      <c r="F10" s="135"/>
    </row>
    <row r="11" spans="1:9" s="4" customFormat="1" ht="12.75" customHeight="1" x14ac:dyDescent="0.2">
      <c r="A11" s="75">
        <v>1.4</v>
      </c>
      <c r="B11" s="278" t="s">
        <v>134</v>
      </c>
      <c r="C11" s="279"/>
      <c r="D11" s="134"/>
      <c r="E11" s="135"/>
      <c r="F11" s="135"/>
    </row>
    <row r="12" spans="1:9" s="4" customFormat="1" ht="12" customHeight="1" x14ac:dyDescent="0.2">
      <c r="A12" s="75">
        <v>1.5</v>
      </c>
      <c r="B12" s="278" t="s">
        <v>70</v>
      </c>
      <c r="C12" s="279"/>
      <c r="D12" s="134"/>
      <c r="E12" s="135"/>
      <c r="F12" s="135"/>
    </row>
    <row r="13" spans="1:9" s="4" customFormat="1" ht="14.25" customHeight="1" x14ac:dyDescent="0.2">
      <c r="A13" s="75">
        <v>1.6</v>
      </c>
      <c r="B13" s="278" t="s">
        <v>71</v>
      </c>
      <c r="C13" s="279"/>
      <c r="D13" s="134"/>
      <c r="E13" s="135"/>
      <c r="F13" s="135"/>
    </row>
    <row r="14" spans="1:9" s="4" customFormat="1" ht="14.25" customHeight="1" x14ac:dyDescent="0.2">
      <c r="A14" s="75">
        <v>1.7</v>
      </c>
      <c r="B14" s="278" t="s">
        <v>72</v>
      </c>
      <c r="C14" s="279"/>
      <c r="D14" s="134"/>
      <c r="E14" s="135"/>
      <c r="F14" s="135"/>
      <c r="I14" s="79"/>
    </row>
    <row r="15" spans="1:9" s="4" customFormat="1" ht="13.5" customHeight="1" x14ac:dyDescent="0.2">
      <c r="A15" s="75">
        <v>1.8</v>
      </c>
      <c r="B15" s="278" t="s">
        <v>137</v>
      </c>
      <c r="C15" s="279"/>
      <c r="D15" s="134"/>
      <c r="E15" s="135"/>
      <c r="F15" s="135"/>
    </row>
    <row r="16" spans="1:9" ht="12" customHeight="1" x14ac:dyDescent="0.2">
      <c r="A16" s="77">
        <v>1.9</v>
      </c>
      <c r="B16" s="278" t="s">
        <v>62</v>
      </c>
      <c r="C16" s="279"/>
      <c r="D16" s="141"/>
      <c r="E16" s="135"/>
      <c r="F16" s="135"/>
      <c r="G16" s="4"/>
      <c r="H16" s="4"/>
    </row>
    <row r="17" spans="1:10" s="4" customFormat="1" ht="18" customHeight="1" x14ac:dyDescent="0.2">
      <c r="A17" s="114" t="s">
        <v>15</v>
      </c>
      <c r="B17" s="280" t="s">
        <v>135</v>
      </c>
      <c r="C17" s="281"/>
      <c r="D17" s="136" t="str">
        <f>IF(D8="",IF(D11="",IF(D12="",IF(D13="",IF(D15="",IF(D16="","",D16),D15+D16),D13+D15+D16),D12+D13+D15+D16),D11+D12+D13+D15+D16),D8+D11+D12+D13+D15+D16)</f>
        <v/>
      </c>
      <c r="E17" s="137"/>
      <c r="F17" s="138"/>
      <c r="I17" s="79" t="s">
        <v>63</v>
      </c>
    </row>
    <row r="18" spans="1:10" s="4" customFormat="1" ht="12.75" customHeight="1" x14ac:dyDescent="0.2">
      <c r="A18" s="114" t="s">
        <v>17</v>
      </c>
      <c r="B18" s="83" t="s">
        <v>30</v>
      </c>
      <c r="C18" s="84"/>
      <c r="D18" s="85"/>
      <c r="E18" s="139"/>
      <c r="F18" s="81"/>
    </row>
    <row r="19" spans="1:10" s="4" customFormat="1" ht="18.75" customHeight="1" x14ac:dyDescent="0.2">
      <c r="A19" s="114" t="s">
        <v>18</v>
      </c>
      <c r="B19" s="87" t="s">
        <v>152</v>
      </c>
      <c r="C19" s="88"/>
      <c r="D19" s="78" t="s">
        <v>164</v>
      </c>
      <c r="E19" s="136"/>
      <c r="F19" s="89"/>
      <c r="G19" s="2"/>
      <c r="H19" s="2"/>
    </row>
    <row r="20" spans="1:10" ht="17.25" customHeight="1" x14ac:dyDescent="0.2">
      <c r="A20" s="114" t="s">
        <v>20</v>
      </c>
      <c r="B20" s="280" t="s">
        <v>136</v>
      </c>
      <c r="C20" s="282"/>
      <c r="D20" s="90"/>
      <c r="E20" s="142"/>
      <c r="F20" s="82"/>
      <c r="G20" s="4"/>
      <c r="H20" s="4"/>
    </row>
    <row r="21" spans="1:10" x14ac:dyDescent="0.2">
      <c r="A21" s="114" t="s">
        <v>139</v>
      </c>
      <c r="B21" s="283" t="s">
        <v>159</v>
      </c>
      <c r="C21" s="284"/>
      <c r="D21" s="285"/>
      <c r="E21" s="139"/>
      <c r="F21" s="81"/>
      <c r="G21" s="8"/>
    </row>
    <row r="22" spans="1:10" ht="15" customHeight="1" x14ac:dyDescent="0.2">
      <c r="A22" s="114" t="s">
        <v>140</v>
      </c>
      <c r="B22" s="87" t="s">
        <v>160</v>
      </c>
      <c r="C22" s="88"/>
      <c r="D22" s="78" t="s">
        <v>165</v>
      </c>
      <c r="E22" s="136"/>
      <c r="F22" s="89"/>
    </row>
    <row r="23" spans="1:10" ht="15" customHeight="1" x14ac:dyDescent="0.2">
      <c r="A23" s="114" t="s">
        <v>21</v>
      </c>
      <c r="B23" s="286" t="s">
        <v>153</v>
      </c>
      <c r="C23" s="287"/>
      <c r="D23" s="91"/>
      <c r="E23" s="139"/>
      <c r="F23" s="89"/>
    </row>
    <row r="24" spans="1:10" ht="14.25" customHeight="1" x14ac:dyDescent="0.2">
      <c r="A24" s="114" t="s">
        <v>141</v>
      </c>
      <c r="B24" s="87" t="s">
        <v>73</v>
      </c>
      <c r="C24" s="88"/>
      <c r="D24" s="78" t="s">
        <v>166</v>
      </c>
      <c r="E24" s="136"/>
      <c r="F24" s="89"/>
      <c r="G24" s="4"/>
      <c r="H24" s="4"/>
    </row>
    <row r="25" spans="1:10" ht="27" customHeight="1" x14ac:dyDescent="0.2">
      <c r="A25" s="114" t="s">
        <v>142</v>
      </c>
      <c r="B25" s="276" t="s">
        <v>150</v>
      </c>
      <c r="C25" s="277"/>
      <c r="D25" s="78" t="s">
        <v>167</v>
      </c>
      <c r="E25" s="136"/>
      <c r="F25" s="89"/>
      <c r="G25" s="4"/>
      <c r="H25" s="4"/>
    </row>
    <row r="26" spans="1:10" ht="14.25" customHeight="1" x14ac:dyDescent="0.2">
      <c r="A26" s="114" t="s">
        <v>143</v>
      </c>
      <c r="B26" s="83" t="s">
        <v>31</v>
      </c>
      <c r="C26" s="84"/>
      <c r="D26" s="92"/>
      <c r="E26" s="93"/>
      <c r="F26" s="139"/>
    </row>
    <row r="27" spans="1:10" ht="15" customHeight="1" x14ac:dyDescent="0.2">
      <c r="A27" s="114" t="s">
        <v>144</v>
      </c>
      <c r="B27" s="87" t="s">
        <v>68</v>
      </c>
      <c r="C27" s="88"/>
      <c r="D27" s="94"/>
      <c r="E27" s="78" t="s">
        <v>168</v>
      </c>
      <c r="F27" s="136"/>
    </row>
    <row r="28" spans="1:10" ht="20.25" customHeight="1" x14ac:dyDescent="0.2">
      <c r="A28" s="114" t="s">
        <v>145</v>
      </c>
      <c r="B28" s="283" t="s">
        <v>161</v>
      </c>
      <c r="C28" s="284"/>
      <c r="D28" s="284"/>
      <c r="E28" s="285"/>
      <c r="F28" s="139"/>
    </row>
    <row r="29" spans="1:10" ht="21.75" customHeight="1" x14ac:dyDescent="0.2">
      <c r="A29" s="114" t="s">
        <v>146</v>
      </c>
      <c r="B29" s="87" t="s">
        <v>162</v>
      </c>
      <c r="C29" s="88"/>
      <c r="D29" s="94"/>
      <c r="E29" s="78" t="s">
        <v>169</v>
      </c>
      <c r="F29" s="136"/>
    </row>
    <row r="30" spans="1:10" ht="18" customHeight="1" x14ac:dyDescent="0.2">
      <c r="A30" s="114" t="s">
        <v>147</v>
      </c>
      <c r="B30" s="95" t="s">
        <v>178</v>
      </c>
      <c r="C30" s="96"/>
      <c r="D30" s="97"/>
      <c r="E30" s="91"/>
      <c r="F30" s="139"/>
    </row>
    <row r="31" spans="1:10" ht="18" customHeight="1" x14ac:dyDescent="0.2">
      <c r="A31" s="114" t="s">
        <v>148</v>
      </c>
      <c r="B31" s="87" t="s">
        <v>74</v>
      </c>
      <c r="C31" s="88"/>
      <c r="D31" s="94"/>
      <c r="E31" s="78" t="s">
        <v>182</v>
      </c>
      <c r="F31" s="136"/>
      <c r="J31" s="34"/>
    </row>
    <row r="32" spans="1:10" ht="29.25" customHeight="1" x14ac:dyDescent="0.2">
      <c r="A32" s="114" t="s">
        <v>149</v>
      </c>
      <c r="B32" s="276" t="s">
        <v>151</v>
      </c>
      <c r="C32" s="277"/>
      <c r="D32" s="277"/>
      <c r="E32" s="78" t="s">
        <v>183</v>
      </c>
      <c r="F32" s="136"/>
    </row>
    <row r="33" spans="1:8" ht="31.9" customHeight="1" x14ac:dyDescent="0.2">
      <c r="A33" s="291"/>
      <c r="B33" s="291"/>
      <c r="C33" s="84"/>
      <c r="D33" s="100"/>
      <c r="E33" s="101"/>
      <c r="F33" s="102"/>
    </row>
    <row r="34" spans="1:8" ht="12.6" customHeight="1" x14ac:dyDescent="0.2">
      <c r="A34" s="271" t="s">
        <v>240</v>
      </c>
      <c r="B34" s="272"/>
      <c r="C34" s="290"/>
      <c r="D34" s="271" t="s">
        <v>237</v>
      </c>
      <c r="E34" s="272"/>
      <c r="F34" s="105"/>
    </row>
    <row r="35" spans="1:8" x14ac:dyDescent="0.2">
      <c r="A35" s="271" t="s">
        <v>6</v>
      </c>
      <c r="B35" s="272"/>
      <c r="C35" s="290"/>
      <c r="D35" s="106" t="s">
        <v>7</v>
      </c>
      <c r="E35" s="107"/>
      <c r="F35" s="105"/>
    </row>
    <row r="36" spans="1:8" x14ac:dyDescent="0.2">
      <c r="A36" s="271" t="s">
        <v>8</v>
      </c>
      <c r="B36" s="272"/>
      <c r="C36" s="290"/>
      <c r="D36" s="106" t="s">
        <v>7</v>
      </c>
      <c r="E36" s="107"/>
      <c r="F36" s="105"/>
    </row>
    <row r="37" spans="1:8" x14ac:dyDescent="0.2">
      <c r="A37" s="271" t="s">
        <v>9</v>
      </c>
      <c r="B37" s="272"/>
      <c r="C37" s="290"/>
      <c r="D37" s="106" t="s">
        <v>7</v>
      </c>
      <c r="E37" s="107"/>
      <c r="F37" s="105"/>
    </row>
    <row r="38" spans="1:8" x14ac:dyDescent="0.2">
      <c r="A38" s="271" t="s">
        <v>10</v>
      </c>
      <c r="B38" s="272"/>
      <c r="C38" s="290"/>
      <c r="D38" s="107" t="s">
        <v>7</v>
      </c>
      <c r="E38" s="107"/>
      <c r="F38" s="105"/>
    </row>
    <row r="39" spans="1:8" x14ac:dyDescent="0.2">
      <c r="B39" s="109"/>
      <c r="C39" s="109"/>
      <c r="D39" s="109"/>
      <c r="E39" s="109"/>
      <c r="F39" s="109"/>
    </row>
    <row r="40" spans="1:8" x14ac:dyDescent="0.2">
      <c r="B40" s="110" t="s">
        <v>22</v>
      </c>
      <c r="C40" s="110" t="s">
        <v>28</v>
      </c>
      <c r="D40" s="110"/>
      <c r="E40" s="110"/>
      <c r="F40" s="110"/>
    </row>
    <row r="41" spans="1:8" ht="23.25" customHeight="1" x14ac:dyDescent="0.2">
      <c r="B41" s="111"/>
      <c r="C41" s="268" t="s">
        <v>219</v>
      </c>
      <c r="D41" s="268"/>
      <c r="E41" s="268"/>
      <c r="F41" s="268"/>
    </row>
    <row r="42" spans="1:8" ht="27" customHeight="1" x14ac:dyDescent="0.2">
      <c r="B42" s="112" t="s">
        <v>16</v>
      </c>
      <c r="C42" s="263" t="s">
        <v>163</v>
      </c>
      <c r="D42" s="263"/>
      <c r="E42" s="263"/>
      <c r="F42" s="263"/>
      <c r="G42" s="35"/>
      <c r="H42" s="35"/>
    </row>
  </sheetData>
  <mergeCells count="32">
    <mergeCell ref="A38:C38"/>
    <mergeCell ref="A33:B33"/>
    <mergeCell ref="A34:C34"/>
    <mergeCell ref="A35:C35"/>
    <mergeCell ref="A36:C36"/>
    <mergeCell ref="A37:C37"/>
    <mergeCell ref="C42:F42"/>
    <mergeCell ref="E4:F4"/>
    <mergeCell ref="E5:F5"/>
    <mergeCell ref="B20:C20"/>
    <mergeCell ref="C41:F41"/>
    <mergeCell ref="B21:D21"/>
    <mergeCell ref="B28:E28"/>
    <mergeCell ref="B23:C23"/>
    <mergeCell ref="B32:D32"/>
    <mergeCell ref="B7:C7"/>
    <mergeCell ref="B8:C8"/>
    <mergeCell ref="B9:C9"/>
    <mergeCell ref="B10:C10"/>
    <mergeCell ref="B11:C11"/>
    <mergeCell ref="B12:C12"/>
    <mergeCell ref="B13:C13"/>
    <mergeCell ref="D34:E34"/>
    <mergeCell ref="A1:F1"/>
    <mergeCell ref="A2:F2"/>
    <mergeCell ref="A3:B3"/>
    <mergeCell ref="A4:B4"/>
    <mergeCell ref="B25:C25"/>
    <mergeCell ref="B14:C14"/>
    <mergeCell ref="B15:C15"/>
    <mergeCell ref="B16:C16"/>
    <mergeCell ref="B17:C17"/>
  </mergeCells>
  <phoneticPr fontId="0" type="noConversion"/>
  <printOptions horizontalCentered="1"/>
  <pageMargins left="0.47244094488188981" right="0.27559055118110237" top="0.39370078740157483" bottom="0.51181102362204722" header="0.35433070866141736" footer="0.19685039370078741"/>
  <pageSetup paperSize="9" scale="99" orientation="portrait" r:id="rId1"/>
  <headerFooter alignWithMargins="0">
    <oddFooter>&amp;L&amp;K01+000Pre-Implementation Fu&amp;K000000nding Application&amp;C&amp;P/&amp;N&amp;RPrinted Date: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G60"/>
  <sheetViews>
    <sheetView showGridLines="0" zoomScaleNormal="100" workbookViewId="0">
      <selection sqref="A1:E1"/>
    </sheetView>
  </sheetViews>
  <sheetFormatPr defaultColWidth="9.140625" defaultRowHeight="12.75" x14ac:dyDescent="0.2"/>
  <cols>
    <col min="1" max="1" width="5.85546875" style="3" customWidth="1"/>
    <col min="2" max="2" width="50.42578125" style="2" customWidth="1"/>
    <col min="3" max="3" width="15" style="2" customWidth="1"/>
    <col min="4" max="4" width="15.140625" style="2" customWidth="1"/>
    <col min="5" max="5" width="13.7109375" style="2" customWidth="1"/>
    <col min="6" max="6" width="6.28515625" style="2" customWidth="1"/>
    <col min="7" max="16384" width="9.140625" style="2"/>
  </cols>
  <sheetData>
    <row r="1" spans="1:7" ht="28.5" customHeight="1" x14ac:dyDescent="0.4">
      <c r="A1" s="259" t="s">
        <v>59</v>
      </c>
      <c r="B1" s="260"/>
      <c r="C1" s="260"/>
      <c r="D1" s="260"/>
      <c r="E1" s="274"/>
    </row>
    <row r="2" spans="1:7" s="4" customFormat="1" ht="30" customHeight="1" x14ac:dyDescent="0.4">
      <c r="A2" s="259" t="s">
        <v>130</v>
      </c>
      <c r="B2" s="260"/>
      <c r="C2" s="260"/>
      <c r="D2" s="260"/>
      <c r="E2" s="260"/>
      <c r="F2" s="2"/>
      <c r="G2" s="2"/>
    </row>
    <row r="3" spans="1:7" s="4" customFormat="1" ht="12.75" customHeight="1" x14ac:dyDescent="0.2">
      <c r="A3" s="10" t="s">
        <v>16</v>
      </c>
      <c r="B3" s="7" t="s">
        <v>16</v>
      </c>
      <c r="C3" s="7"/>
      <c r="D3" s="7"/>
      <c r="E3" s="11"/>
      <c r="F3" s="2"/>
      <c r="G3" s="2"/>
    </row>
    <row r="4" spans="1:7" s="4" customFormat="1" ht="12" customHeight="1" x14ac:dyDescent="0.2">
      <c r="A4" s="10"/>
      <c r="B4" s="7" t="s">
        <v>16</v>
      </c>
      <c r="C4" s="7" t="s">
        <v>16</v>
      </c>
      <c r="D4" s="264" t="s">
        <v>23</v>
      </c>
      <c r="E4" s="265"/>
      <c r="F4" s="2"/>
      <c r="G4" s="2"/>
    </row>
    <row r="5" spans="1:7" s="4" customFormat="1" ht="20.25" customHeight="1" x14ac:dyDescent="0.2">
      <c r="A5" s="204" t="s">
        <v>11</v>
      </c>
      <c r="B5" s="7"/>
      <c r="C5" s="7"/>
      <c r="D5" s="266"/>
      <c r="E5" s="267"/>
      <c r="F5" s="2"/>
      <c r="G5" s="2"/>
    </row>
    <row r="6" spans="1:7" s="4" customFormat="1" ht="27.75" customHeight="1" x14ac:dyDescent="0.2">
      <c r="A6" s="12" t="s">
        <v>0</v>
      </c>
      <c r="B6" s="13" t="s">
        <v>1</v>
      </c>
      <c r="C6" s="15" t="s">
        <v>5</v>
      </c>
      <c r="D6" s="14" t="s">
        <v>14</v>
      </c>
      <c r="E6" s="14" t="s">
        <v>12</v>
      </c>
    </row>
    <row r="7" spans="1:7" s="4" customFormat="1" ht="12.75" customHeight="1" x14ac:dyDescent="0.2">
      <c r="A7" s="154">
        <v>1</v>
      </c>
      <c r="B7" s="155" t="s">
        <v>75</v>
      </c>
      <c r="C7" s="156" t="s">
        <v>16</v>
      </c>
      <c r="D7" s="138" t="s">
        <v>16</v>
      </c>
      <c r="E7" s="138" t="s">
        <v>16</v>
      </c>
    </row>
    <row r="8" spans="1:7" s="4" customFormat="1" ht="12.75" customHeight="1" x14ac:dyDescent="0.2">
      <c r="A8" s="157">
        <v>1.1000000000000001</v>
      </c>
      <c r="B8" s="158" t="s">
        <v>76</v>
      </c>
      <c r="C8" s="159"/>
      <c r="D8" s="160"/>
      <c r="E8" s="160"/>
    </row>
    <row r="9" spans="1:7" s="4" customFormat="1" ht="12" customHeight="1" x14ac:dyDescent="0.2">
      <c r="A9" s="157">
        <v>1.2</v>
      </c>
      <c r="B9" s="158" t="s">
        <v>2</v>
      </c>
      <c r="C9" s="134"/>
      <c r="D9" s="135"/>
      <c r="E9" s="135"/>
    </row>
    <row r="10" spans="1:7" s="4" customFormat="1" ht="12.75" customHeight="1" x14ac:dyDescent="0.2">
      <c r="A10" s="157">
        <v>1.3</v>
      </c>
      <c r="B10" s="158" t="s">
        <v>77</v>
      </c>
      <c r="C10" s="134"/>
      <c r="D10" s="135"/>
      <c r="E10" s="135"/>
    </row>
    <row r="11" spans="1:7" s="4" customFormat="1" ht="12.75" customHeight="1" x14ac:dyDescent="0.2">
      <c r="A11" s="157">
        <v>1.4</v>
      </c>
      <c r="B11" s="158" t="s">
        <v>3</v>
      </c>
      <c r="C11" s="134"/>
      <c r="D11" s="135"/>
      <c r="E11" s="135"/>
    </row>
    <row r="12" spans="1:7" s="4" customFormat="1" ht="12.75" customHeight="1" x14ac:dyDescent="0.2">
      <c r="A12" s="157">
        <v>1.5</v>
      </c>
      <c r="B12" s="158" t="s">
        <v>78</v>
      </c>
      <c r="C12" s="134"/>
      <c r="D12" s="135"/>
      <c r="E12" s="135"/>
    </row>
    <row r="13" spans="1:7" s="4" customFormat="1" ht="12.75" customHeight="1" x14ac:dyDescent="0.2">
      <c r="A13" s="157">
        <v>1.6</v>
      </c>
      <c r="B13" s="158" t="s">
        <v>4</v>
      </c>
      <c r="C13" s="134"/>
      <c r="D13" s="135"/>
      <c r="E13" s="135"/>
      <c r="G13" s="79" t="s">
        <v>63</v>
      </c>
    </row>
    <row r="14" spans="1:7" s="4" customFormat="1" ht="12.75" customHeight="1" x14ac:dyDescent="0.2">
      <c r="A14" s="157">
        <v>1.7</v>
      </c>
      <c r="B14" s="158" t="s">
        <v>79</v>
      </c>
      <c r="C14" s="134"/>
      <c r="D14" s="135"/>
      <c r="E14" s="135"/>
    </row>
    <row r="15" spans="1:7" s="4" customFormat="1" ht="12.75" customHeight="1" x14ac:dyDescent="0.2">
      <c r="A15" s="157">
        <v>1.8</v>
      </c>
      <c r="B15" s="158" t="s">
        <v>80</v>
      </c>
      <c r="C15" s="134"/>
      <c r="D15" s="135"/>
      <c r="E15" s="135"/>
    </row>
    <row r="16" spans="1:7" s="4" customFormat="1" ht="12.75" customHeight="1" x14ac:dyDescent="0.2">
      <c r="A16" s="157">
        <v>1.9</v>
      </c>
      <c r="B16" s="158" t="s">
        <v>187</v>
      </c>
      <c r="C16" s="134"/>
      <c r="D16" s="135"/>
      <c r="E16" s="135"/>
    </row>
    <row r="17" spans="1:5" s="4" customFormat="1" ht="12.75" customHeight="1" x14ac:dyDescent="0.2">
      <c r="A17" s="161" t="s">
        <v>81</v>
      </c>
      <c r="B17" s="158" t="s">
        <v>19</v>
      </c>
      <c r="C17" s="134"/>
      <c r="D17" s="135"/>
      <c r="E17" s="135"/>
    </row>
    <row r="18" spans="1:5" s="4" customFormat="1" ht="15.6" customHeight="1" x14ac:dyDescent="0.2">
      <c r="A18" s="157">
        <v>1.1100000000000001</v>
      </c>
      <c r="B18" s="158" t="s">
        <v>188</v>
      </c>
      <c r="C18" s="134"/>
      <c r="D18" s="135"/>
      <c r="E18" s="135"/>
    </row>
    <row r="19" spans="1:5" s="4" customFormat="1" ht="12.75" customHeight="1" x14ac:dyDescent="0.2">
      <c r="A19" s="157">
        <v>1.1200000000000001</v>
      </c>
      <c r="B19" s="158" t="s">
        <v>82</v>
      </c>
      <c r="C19" s="134"/>
      <c r="D19" s="135"/>
      <c r="E19" s="135"/>
    </row>
    <row r="20" spans="1:5" s="4" customFormat="1" ht="12.75" customHeight="1" x14ac:dyDescent="0.2">
      <c r="A20" s="157">
        <v>1.1299999999999999</v>
      </c>
      <c r="B20" s="158" t="s">
        <v>83</v>
      </c>
      <c r="C20" s="134"/>
      <c r="D20" s="135"/>
      <c r="E20" s="135"/>
    </row>
    <row r="21" spans="1:5" s="4" customFormat="1" ht="12.75" customHeight="1" x14ac:dyDescent="0.2">
      <c r="A21" s="157">
        <v>1.1399999999999999</v>
      </c>
      <c r="B21" s="158" t="s">
        <v>125</v>
      </c>
      <c r="C21" s="134"/>
      <c r="D21" s="135"/>
      <c r="E21" s="135"/>
    </row>
    <row r="22" spans="1:5" s="4" customFormat="1" ht="12.75" customHeight="1" x14ac:dyDescent="0.2">
      <c r="A22" s="157">
        <v>1.1499999999999999</v>
      </c>
      <c r="B22" s="158" t="s">
        <v>126</v>
      </c>
      <c r="C22" s="134"/>
      <c r="D22" s="135"/>
      <c r="E22" s="135"/>
    </row>
    <row r="23" spans="1:5" s="4" customFormat="1" ht="22.5" customHeight="1" x14ac:dyDescent="0.2">
      <c r="A23" s="162" t="s">
        <v>15</v>
      </c>
      <c r="B23" s="163" t="s">
        <v>189</v>
      </c>
      <c r="C23" s="164"/>
      <c r="D23" s="137"/>
      <c r="E23" s="138"/>
    </row>
    <row r="24" spans="1:5" s="4" customFormat="1" ht="14.25" customHeight="1" x14ac:dyDescent="0.2">
      <c r="A24" s="165" t="s">
        <v>17</v>
      </c>
      <c r="B24" s="178" t="s">
        <v>84</v>
      </c>
      <c r="C24" s="201"/>
      <c r="D24" s="166"/>
      <c r="E24" s="133"/>
    </row>
    <row r="25" spans="1:5" s="4" customFormat="1" ht="13.5" customHeight="1" x14ac:dyDescent="0.2">
      <c r="A25" s="167" t="s">
        <v>18</v>
      </c>
      <c r="B25" s="200" t="s">
        <v>58</v>
      </c>
      <c r="C25" s="201"/>
      <c r="D25" s="168"/>
      <c r="E25" s="133"/>
    </row>
    <row r="26" spans="1:5" ht="24" customHeight="1" x14ac:dyDescent="0.2">
      <c r="A26" s="169" t="s">
        <v>20</v>
      </c>
      <c r="B26" s="87" t="s">
        <v>204</v>
      </c>
      <c r="C26" s="170" t="s">
        <v>195</v>
      </c>
      <c r="D26" s="136"/>
      <c r="E26" s="132"/>
    </row>
    <row r="27" spans="1:5" s="34" customFormat="1" x14ac:dyDescent="0.2">
      <c r="A27" s="203">
        <v>2</v>
      </c>
      <c r="B27" s="172" t="s">
        <v>29</v>
      </c>
      <c r="C27" s="173"/>
      <c r="D27" s="174"/>
      <c r="E27" s="174"/>
    </row>
    <row r="28" spans="1:5" s="34" customFormat="1" x14ac:dyDescent="0.2">
      <c r="A28" s="189">
        <v>2.1</v>
      </c>
      <c r="B28" s="190" t="s">
        <v>200</v>
      </c>
      <c r="C28" s="191"/>
      <c r="D28" s="174"/>
      <c r="E28" s="174"/>
    </row>
    <row r="29" spans="1:5" s="34" customFormat="1" x14ac:dyDescent="0.2">
      <c r="A29" s="189">
        <v>2.2000000000000002</v>
      </c>
      <c r="B29" s="190" t="s">
        <v>201</v>
      </c>
      <c r="C29" s="191"/>
      <c r="D29" s="174"/>
      <c r="E29" s="174"/>
    </row>
    <row r="30" spans="1:5" s="34" customFormat="1" x14ac:dyDescent="0.2">
      <c r="A30" s="189">
        <v>2.2999999999999998</v>
      </c>
      <c r="B30" s="190" t="s">
        <v>202</v>
      </c>
      <c r="C30" s="191"/>
      <c r="D30" s="174"/>
      <c r="E30" s="174"/>
    </row>
    <row r="31" spans="1:5" s="34" customFormat="1" x14ac:dyDescent="0.2">
      <c r="A31" s="189">
        <v>2.4</v>
      </c>
      <c r="B31" s="190" t="s">
        <v>203</v>
      </c>
      <c r="C31" s="191"/>
      <c r="D31" s="174"/>
      <c r="E31" s="174"/>
    </row>
    <row r="32" spans="1:5" s="34" customFormat="1" x14ac:dyDescent="0.2">
      <c r="A32" s="189">
        <v>2.5</v>
      </c>
      <c r="B32" s="190" t="s">
        <v>62</v>
      </c>
      <c r="C32" s="191"/>
      <c r="D32" s="174"/>
      <c r="E32" s="174"/>
    </row>
    <row r="33" spans="1:6" s="34" customFormat="1" ht="25.5" x14ac:dyDescent="0.2">
      <c r="A33" s="192" t="s">
        <v>139</v>
      </c>
      <c r="B33" s="177" t="s">
        <v>180</v>
      </c>
      <c r="C33" s="193"/>
      <c r="D33" s="174"/>
      <c r="E33" s="174"/>
    </row>
    <row r="34" spans="1:6" s="34" customFormat="1" x14ac:dyDescent="0.2">
      <c r="A34" s="171" t="s">
        <v>140</v>
      </c>
      <c r="B34" s="172" t="s">
        <v>205</v>
      </c>
      <c r="C34" s="173"/>
      <c r="D34" s="174"/>
      <c r="E34" s="174"/>
    </row>
    <row r="35" spans="1:6" s="4" customFormat="1" ht="30.75" customHeight="1" x14ac:dyDescent="0.2">
      <c r="A35" s="175" t="s">
        <v>21</v>
      </c>
      <c r="B35" s="176" t="s">
        <v>206</v>
      </c>
      <c r="C35" s="202"/>
      <c r="D35" s="140"/>
      <c r="E35" s="138"/>
    </row>
    <row r="36" spans="1:6" ht="30" customHeight="1" x14ac:dyDescent="0.2">
      <c r="A36" s="195" t="s">
        <v>141</v>
      </c>
      <c r="B36" s="298" t="s">
        <v>207</v>
      </c>
      <c r="C36" s="299"/>
      <c r="D36" s="159"/>
      <c r="E36" s="81"/>
    </row>
    <row r="37" spans="1:6" ht="30" customHeight="1" x14ac:dyDescent="0.2">
      <c r="A37" s="195" t="s">
        <v>142</v>
      </c>
      <c r="B37" s="298" t="s">
        <v>208</v>
      </c>
      <c r="C37" s="299"/>
      <c r="D37" s="159"/>
      <c r="E37" s="81"/>
    </row>
    <row r="38" spans="1:6" ht="12.75" customHeight="1" x14ac:dyDescent="0.2">
      <c r="A38" s="196" t="s">
        <v>143</v>
      </c>
      <c r="B38" s="300" t="s">
        <v>186</v>
      </c>
      <c r="C38" s="301"/>
      <c r="D38" s="134"/>
      <c r="E38" s="80"/>
    </row>
    <row r="39" spans="1:6" ht="25.5" x14ac:dyDescent="0.2">
      <c r="A39" s="194" t="s">
        <v>144</v>
      </c>
      <c r="B39" s="177" t="s">
        <v>194</v>
      </c>
      <c r="C39" s="78" t="s">
        <v>211</v>
      </c>
      <c r="D39" s="136"/>
      <c r="E39" s="89"/>
    </row>
    <row r="40" spans="1:6" ht="24" customHeight="1" x14ac:dyDescent="0.2">
      <c r="A40" s="169" t="s">
        <v>145</v>
      </c>
      <c r="B40" s="87" t="s">
        <v>85</v>
      </c>
      <c r="C40" s="78" t="s">
        <v>212</v>
      </c>
      <c r="D40" s="136"/>
      <c r="E40" s="89"/>
    </row>
    <row r="41" spans="1:6" ht="39" customHeight="1" x14ac:dyDescent="0.2">
      <c r="A41" s="169" t="s">
        <v>146</v>
      </c>
      <c r="B41" s="87" t="s">
        <v>86</v>
      </c>
      <c r="C41" s="78" t="s">
        <v>213</v>
      </c>
      <c r="D41" s="136"/>
      <c r="E41" s="89"/>
    </row>
    <row r="42" spans="1:6" ht="14.25" customHeight="1" x14ac:dyDescent="0.2">
      <c r="A42" s="165" t="s">
        <v>147</v>
      </c>
      <c r="B42" s="178" t="s">
        <v>87</v>
      </c>
      <c r="C42" s="179"/>
      <c r="D42" s="180"/>
      <c r="E42" s="139"/>
      <c r="F42" s="8"/>
    </row>
    <row r="43" spans="1:6" ht="14.25" customHeight="1" x14ac:dyDescent="0.2">
      <c r="A43" s="197" t="s">
        <v>148</v>
      </c>
      <c r="B43" s="181" t="s">
        <v>58</v>
      </c>
      <c r="C43" s="182"/>
      <c r="D43" s="183"/>
      <c r="E43" s="168"/>
      <c r="F43" s="8"/>
    </row>
    <row r="44" spans="1:6" ht="24" customHeight="1" x14ac:dyDescent="0.2">
      <c r="A44" s="169" t="s">
        <v>149</v>
      </c>
      <c r="B44" s="87" t="s">
        <v>88</v>
      </c>
      <c r="C44" s="94"/>
      <c r="D44" s="184" t="s">
        <v>214</v>
      </c>
      <c r="E44" s="136"/>
      <c r="F44" s="6"/>
    </row>
    <row r="45" spans="1:6" ht="28.5" customHeight="1" x14ac:dyDescent="0.2">
      <c r="A45" s="198" t="s">
        <v>190</v>
      </c>
      <c r="B45" s="292" t="s">
        <v>196</v>
      </c>
      <c r="C45" s="293"/>
      <c r="D45" s="294"/>
      <c r="E45" s="159"/>
      <c r="F45" s="8"/>
    </row>
    <row r="46" spans="1:6" x14ac:dyDescent="0.2">
      <c r="A46" s="199" t="s">
        <v>191</v>
      </c>
      <c r="B46" s="295" t="s">
        <v>197</v>
      </c>
      <c r="C46" s="296"/>
      <c r="D46" s="297"/>
      <c r="E46" s="168"/>
      <c r="F46" s="8"/>
    </row>
    <row r="47" spans="1:6" ht="24" customHeight="1" x14ac:dyDescent="0.2">
      <c r="A47" s="194" t="s">
        <v>192</v>
      </c>
      <c r="B47" s="276" t="s">
        <v>198</v>
      </c>
      <c r="C47" s="277"/>
      <c r="D47" s="185" t="s">
        <v>215</v>
      </c>
      <c r="E47" s="136"/>
      <c r="F47" s="6"/>
    </row>
    <row r="48" spans="1:6" ht="24" customHeight="1" x14ac:dyDescent="0.2">
      <c r="A48" s="169" t="s">
        <v>193</v>
      </c>
      <c r="B48" s="276" t="s">
        <v>89</v>
      </c>
      <c r="C48" s="277"/>
      <c r="D48" s="184" t="s">
        <v>216</v>
      </c>
      <c r="E48" s="136"/>
      <c r="F48" s="6"/>
    </row>
    <row r="49" spans="1:6" ht="24.75" customHeight="1" x14ac:dyDescent="0.2">
      <c r="A49" s="169" t="s">
        <v>209</v>
      </c>
      <c r="B49" s="276" t="s">
        <v>199</v>
      </c>
      <c r="C49" s="277"/>
      <c r="D49" s="78" t="s">
        <v>210</v>
      </c>
      <c r="E49" s="136"/>
    </row>
    <row r="50" spans="1:6" s="34" customFormat="1" ht="24.75" customHeight="1" x14ac:dyDescent="0.2">
      <c r="A50" s="95"/>
      <c r="B50" s="96"/>
      <c r="C50" s="97"/>
      <c r="D50" s="186"/>
      <c r="E50" s="187"/>
    </row>
    <row r="51" spans="1:6" s="4" customFormat="1" ht="21" customHeight="1" x14ac:dyDescent="0.2">
      <c r="A51" s="234" t="s">
        <v>240</v>
      </c>
      <c r="B51" s="104"/>
      <c r="C51" s="234" t="s">
        <v>237</v>
      </c>
      <c r="D51" s="234"/>
      <c r="E51" s="105"/>
    </row>
    <row r="52" spans="1:6" ht="21" customHeight="1" x14ac:dyDescent="0.2">
      <c r="A52" s="103" t="s">
        <v>6</v>
      </c>
      <c r="B52" s="104"/>
      <c r="C52" s="106" t="s">
        <v>7</v>
      </c>
      <c r="D52" s="107"/>
      <c r="E52" s="105"/>
    </row>
    <row r="53" spans="1:6" ht="21" customHeight="1" x14ac:dyDescent="0.2">
      <c r="A53" s="103" t="s">
        <v>8</v>
      </c>
      <c r="B53" s="104"/>
      <c r="C53" s="106" t="s">
        <v>7</v>
      </c>
      <c r="D53" s="107"/>
      <c r="E53" s="105"/>
    </row>
    <row r="54" spans="1:6" ht="21" customHeight="1" x14ac:dyDescent="0.2">
      <c r="A54" s="103" t="s">
        <v>9</v>
      </c>
      <c r="B54" s="104"/>
      <c r="C54" s="106" t="s">
        <v>7</v>
      </c>
      <c r="D54" s="107"/>
      <c r="E54" s="105"/>
    </row>
    <row r="55" spans="1:6" ht="21" customHeight="1" x14ac:dyDescent="0.2">
      <c r="A55" s="103" t="s">
        <v>10</v>
      </c>
      <c r="B55" s="108"/>
      <c r="C55" s="107" t="s">
        <v>7</v>
      </c>
      <c r="D55" s="107"/>
      <c r="E55" s="105"/>
    </row>
    <row r="56" spans="1:6" x14ac:dyDescent="0.2">
      <c r="A56" s="109"/>
      <c r="B56" s="109"/>
      <c r="C56" s="109"/>
      <c r="D56" s="109"/>
      <c r="E56" s="109"/>
    </row>
    <row r="57" spans="1:6" x14ac:dyDescent="0.2">
      <c r="A57" s="110" t="s">
        <v>22</v>
      </c>
      <c r="B57" s="110" t="s">
        <v>28</v>
      </c>
      <c r="C57" s="110"/>
      <c r="D57" s="110"/>
      <c r="E57" s="110"/>
    </row>
    <row r="58" spans="1:6" ht="12" customHeight="1" x14ac:dyDescent="0.2">
      <c r="A58" s="111"/>
      <c r="B58" s="268" t="s">
        <v>217</v>
      </c>
      <c r="C58" s="268"/>
      <c r="D58" s="268"/>
      <c r="E58" s="268"/>
    </row>
    <row r="59" spans="1:6" ht="25.5" customHeight="1" x14ac:dyDescent="0.2">
      <c r="A59" s="112" t="s">
        <v>16</v>
      </c>
      <c r="B59" s="268" t="s">
        <v>218</v>
      </c>
      <c r="C59" s="268"/>
      <c r="D59" s="268"/>
      <c r="E59" s="268"/>
    </row>
    <row r="60" spans="1:6" ht="24.75" customHeight="1" x14ac:dyDescent="0.2">
      <c r="A60" s="188"/>
      <c r="B60" s="263" t="s">
        <v>163</v>
      </c>
      <c r="C60" s="263"/>
      <c r="D60" s="263"/>
      <c r="E60" s="263"/>
      <c r="F60" s="35"/>
    </row>
  </sheetData>
  <mergeCells count="15">
    <mergeCell ref="B49:C49"/>
    <mergeCell ref="A1:E1"/>
    <mergeCell ref="A2:E2"/>
    <mergeCell ref="B58:E58"/>
    <mergeCell ref="B60:E60"/>
    <mergeCell ref="D4:E4"/>
    <mergeCell ref="D5:E5"/>
    <mergeCell ref="B59:E59"/>
    <mergeCell ref="B45:D45"/>
    <mergeCell ref="B46:D46"/>
    <mergeCell ref="B37:C37"/>
    <mergeCell ref="B47:C47"/>
    <mergeCell ref="B36:C36"/>
    <mergeCell ref="B38:C38"/>
    <mergeCell ref="B48:C48"/>
  </mergeCells>
  <phoneticPr fontId="0" type="noConversion"/>
  <printOptions horizontalCentered="1"/>
  <pageMargins left="0.51181102362204722" right="0.47244094488188981" top="0.47244094488188981" bottom="0.59055118110236227" header="0.35433070866141736" footer="0.19685039370078741"/>
  <pageSetup paperSize="9" scale="72" orientation="portrait" r:id="rId1"/>
  <headerFooter alignWithMargins="0">
    <oddFooter>&amp;LImplementation Funding Application&amp;C&amp;P/&amp;N&amp;RPrinted Date: &amp;D</oddFooter>
  </headerFooter>
  <ignoredErrors>
    <ignoredError sqref="A17"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EF2F6-9AFA-4915-A78D-B5A40BA71F76}">
  <sheetPr>
    <pageSetUpPr fitToPage="1"/>
  </sheetPr>
  <dimension ref="A1:K29"/>
  <sheetViews>
    <sheetView showGridLines="0" zoomScaleNormal="100" workbookViewId="0">
      <selection sqref="A1:E1"/>
    </sheetView>
  </sheetViews>
  <sheetFormatPr defaultColWidth="9.140625" defaultRowHeight="12.75" x14ac:dyDescent="0.2"/>
  <cols>
    <col min="1" max="1" width="5.85546875" style="71" customWidth="1"/>
    <col min="2" max="2" width="50.42578125" style="39" customWidth="1"/>
    <col min="3" max="3" width="15" style="39" customWidth="1"/>
    <col min="4" max="4" width="15.140625" style="39" customWidth="1"/>
    <col min="5" max="5" width="13.7109375" style="39" customWidth="1"/>
    <col min="6" max="6" width="6.28515625" style="39" customWidth="1"/>
    <col min="7" max="16384" width="9.140625" style="39"/>
  </cols>
  <sheetData>
    <row r="1" spans="1:11" ht="28.5" customHeight="1" x14ac:dyDescent="0.4">
      <c r="A1" s="304" t="s">
        <v>59</v>
      </c>
      <c r="B1" s="305"/>
      <c r="C1" s="305"/>
      <c r="D1" s="305"/>
      <c r="E1" s="306"/>
      <c r="G1" s="70"/>
    </row>
    <row r="2" spans="1:11" s="40" customFormat="1" ht="30" customHeight="1" x14ac:dyDescent="0.4">
      <c r="A2" s="304" t="s">
        <v>127</v>
      </c>
      <c r="B2" s="305"/>
      <c r="C2" s="305"/>
      <c r="D2" s="305"/>
      <c r="E2" s="305"/>
      <c r="F2" s="39"/>
      <c r="G2" s="39"/>
    </row>
    <row r="3" spans="1:11" s="40" customFormat="1" ht="12.75" customHeight="1" x14ac:dyDescent="0.2">
      <c r="A3" s="41" t="s">
        <v>16</v>
      </c>
      <c r="B3" s="42" t="s">
        <v>16</v>
      </c>
      <c r="C3" s="42"/>
      <c r="D3" s="42"/>
      <c r="E3" s="43"/>
      <c r="F3" s="39"/>
      <c r="G3" s="2"/>
    </row>
    <row r="4" spans="1:11" s="40" customFormat="1" ht="15" x14ac:dyDescent="0.2">
      <c r="A4" s="41"/>
      <c r="B4" s="42" t="s">
        <v>16</v>
      </c>
      <c r="C4" s="42" t="s">
        <v>16</v>
      </c>
      <c r="D4" s="307" t="s">
        <v>35</v>
      </c>
      <c r="E4" s="308"/>
      <c r="F4" s="39"/>
      <c r="G4" s="2"/>
    </row>
    <row r="5" spans="1:11" s="40" customFormat="1" ht="20.25" customHeight="1" x14ac:dyDescent="0.2">
      <c r="A5" s="205" t="s">
        <v>11</v>
      </c>
      <c r="B5" s="42"/>
      <c r="C5" s="42"/>
      <c r="D5" s="309"/>
      <c r="E5" s="310"/>
      <c r="F5" s="39"/>
      <c r="G5" s="2"/>
    </row>
    <row r="6" spans="1:11" s="40" customFormat="1" ht="27.75" customHeight="1" x14ac:dyDescent="0.2">
      <c r="A6" s="44" t="s">
        <v>0</v>
      </c>
      <c r="B6" s="45" t="s">
        <v>1</v>
      </c>
      <c r="C6" s="46" t="s">
        <v>5</v>
      </c>
      <c r="D6" s="47" t="s">
        <v>14</v>
      </c>
      <c r="E6" s="47" t="s">
        <v>12</v>
      </c>
      <c r="G6" s="2"/>
    </row>
    <row r="7" spans="1:11" s="40" customFormat="1" ht="30" customHeight="1" x14ac:dyDescent="0.2">
      <c r="A7" s="116">
        <v>1</v>
      </c>
      <c r="B7" s="48" t="s">
        <v>35</v>
      </c>
      <c r="C7" s="143" t="s">
        <v>16</v>
      </c>
      <c r="D7" s="144" t="s">
        <v>16</v>
      </c>
      <c r="E7" s="144" t="s">
        <v>16</v>
      </c>
      <c r="G7" s="4"/>
    </row>
    <row r="8" spans="1:11" s="40" customFormat="1" ht="30" customHeight="1" x14ac:dyDescent="0.2">
      <c r="A8" s="49">
        <v>1.1000000000000001</v>
      </c>
      <c r="B8" s="50" t="s">
        <v>121</v>
      </c>
      <c r="C8" s="145"/>
      <c r="D8" s="206"/>
      <c r="E8" s="206"/>
      <c r="G8" s="4"/>
      <c r="K8" s="50"/>
    </row>
    <row r="9" spans="1:11" s="40" customFormat="1" ht="30" customHeight="1" x14ac:dyDescent="0.2">
      <c r="A9" s="49">
        <v>1.2</v>
      </c>
      <c r="B9" s="50" t="s">
        <v>120</v>
      </c>
      <c r="C9" s="146"/>
      <c r="D9" s="207"/>
      <c r="E9" s="207"/>
      <c r="G9" s="4"/>
    </row>
    <row r="10" spans="1:11" s="40" customFormat="1" ht="30" customHeight="1" x14ac:dyDescent="0.2">
      <c r="A10" s="49">
        <v>1.3</v>
      </c>
      <c r="B10" s="50" t="s">
        <v>119</v>
      </c>
      <c r="C10" s="146"/>
      <c r="D10" s="207"/>
      <c r="E10" s="207"/>
      <c r="G10" s="4"/>
    </row>
    <row r="11" spans="1:11" s="40" customFormat="1" ht="30" customHeight="1" x14ac:dyDescent="0.2">
      <c r="A11" s="49">
        <v>1.4</v>
      </c>
      <c r="B11" s="50" t="s">
        <v>118</v>
      </c>
      <c r="C11" s="146"/>
      <c r="D11" s="207"/>
      <c r="E11" s="207"/>
      <c r="G11" s="4"/>
    </row>
    <row r="12" spans="1:11" s="40" customFormat="1" ht="30" customHeight="1" x14ac:dyDescent="0.2">
      <c r="A12" s="117" t="s">
        <v>15</v>
      </c>
      <c r="B12" s="219" t="s">
        <v>170</v>
      </c>
      <c r="C12" s="152"/>
      <c r="D12" s="147"/>
      <c r="E12" s="144"/>
      <c r="G12" s="4"/>
    </row>
    <row r="13" spans="1:11" s="40" customFormat="1" ht="30" customHeight="1" x14ac:dyDescent="0.2">
      <c r="A13" s="118" t="s">
        <v>17</v>
      </c>
      <c r="B13" s="51" t="s">
        <v>117</v>
      </c>
      <c r="C13" s="148"/>
      <c r="D13" s="150"/>
      <c r="E13" s="149"/>
      <c r="G13" s="4"/>
    </row>
    <row r="14" spans="1:11" ht="30" customHeight="1" x14ac:dyDescent="0.2">
      <c r="A14" s="115" t="s">
        <v>18</v>
      </c>
      <c r="B14" s="52" t="s">
        <v>124</v>
      </c>
      <c r="C14" s="151" t="s">
        <v>164</v>
      </c>
      <c r="D14" s="152"/>
      <c r="E14" s="153"/>
      <c r="G14" s="79"/>
    </row>
    <row r="15" spans="1:11" ht="30" customHeight="1" x14ac:dyDescent="0.2">
      <c r="A15" s="115" t="s">
        <v>20</v>
      </c>
      <c r="B15" s="208" t="s">
        <v>171</v>
      </c>
      <c r="C15" s="170" t="s">
        <v>175</v>
      </c>
      <c r="D15" s="136"/>
      <c r="E15" s="153"/>
      <c r="I15" s="70"/>
    </row>
    <row r="16" spans="1:11" ht="30" customHeight="1" x14ac:dyDescent="0.2">
      <c r="A16" s="119" t="s">
        <v>139</v>
      </c>
      <c r="B16" s="209" t="s">
        <v>122</v>
      </c>
      <c r="C16" s="210"/>
      <c r="D16" s="211"/>
      <c r="E16" s="146"/>
      <c r="F16" s="53"/>
    </row>
    <row r="17" spans="1:6" ht="30" customHeight="1" x14ac:dyDescent="0.2">
      <c r="A17" s="115" t="s">
        <v>140</v>
      </c>
      <c r="B17" s="212" t="s">
        <v>123</v>
      </c>
      <c r="C17" s="213"/>
      <c r="D17" s="214" t="s">
        <v>174</v>
      </c>
      <c r="E17" s="152"/>
      <c r="F17" s="54"/>
    </row>
    <row r="18" spans="1:6" ht="30" customHeight="1" x14ac:dyDescent="0.2">
      <c r="A18" s="115" t="s">
        <v>21</v>
      </c>
      <c r="B18" s="311" t="s">
        <v>172</v>
      </c>
      <c r="C18" s="312"/>
      <c r="D18" s="78" t="s">
        <v>220</v>
      </c>
      <c r="E18" s="152"/>
    </row>
    <row r="19" spans="1:6" ht="24.75" customHeight="1" x14ac:dyDescent="0.2">
      <c r="A19" s="55"/>
      <c r="B19" s="56"/>
      <c r="C19" s="57"/>
      <c r="D19" s="58"/>
      <c r="E19" s="59"/>
    </row>
    <row r="20" spans="1:6" s="40" customFormat="1" ht="21" customHeight="1" x14ac:dyDescent="0.2">
      <c r="A20" s="234" t="s">
        <v>240</v>
      </c>
      <c r="B20" s="61"/>
      <c r="C20" s="63" t="s">
        <v>241</v>
      </c>
      <c r="D20" s="63"/>
      <c r="E20" s="62"/>
    </row>
    <row r="21" spans="1:6" ht="21" customHeight="1" x14ac:dyDescent="0.2">
      <c r="A21" s="60" t="s">
        <v>6</v>
      </c>
      <c r="B21" s="61"/>
      <c r="C21" s="63" t="s">
        <v>7</v>
      </c>
      <c r="D21" s="64"/>
      <c r="E21" s="62"/>
    </row>
    <row r="22" spans="1:6" ht="21" customHeight="1" x14ac:dyDescent="0.2">
      <c r="A22" s="60" t="s">
        <v>8</v>
      </c>
      <c r="B22" s="61"/>
      <c r="C22" s="63" t="s">
        <v>7</v>
      </c>
      <c r="D22" s="64"/>
      <c r="E22" s="62"/>
    </row>
    <row r="23" spans="1:6" ht="21" customHeight="1" x14ac:dyDescent="0.2">
      <c r="A23" s="60" t="s">
        <v>9</v>
      </c>
      <c r="B23" s="61"/>
      <c r="C23" s="63" t="s">
        <v>7</v>
      </c>
      <c r="D23" s="64"/>
      <c r="E23" s="62"/>
    </row>
    <row r="24" spans="1:6" ht="21" customHeight="1" x14ac:dyDescent="0.2">
      <c r="A24" s="60" t="s">
        <v>13</v>
      </c>
      <c r="B24" s="65"/>
      <c r="C24" s="64" t="s">
        <v>7</v>
      </c>
      <c r="D24" s="64"/>
      <c r="E24" s="62"/>
    </row>
    <row r="25" spans="1:6" x14ac:dyDescent="0.2">
      <c r="A25" s="39"/>
    </row>
    <row r="26" spans="1:6" x14ac:dyDescent="0.2">
      <c r="A26" s="66" t="s">
        <v>22</v>
      </c>
      <c r="B26" s="66" t="s">
        <v>28</v>
      </c>
      <c r="C26" s="66"/>
      <c r="D26" s="66"/>
      <c r="E26" s="66"/>
    </row>
    <row r="27" spans="1:6" ht="47.25" customHeight="1" x14ac:dyDescent="0.2">
      <c r="A27" s="67"/>
      <c r="B27" s="302" t="s">
        <v>173</v>
      </c>
      <c r="C27" s="302"/>
      <c r="D27" s="302"/>
      <c r="E27" s="302"/>
    </row>
    <row r="28" spans="1:6" ht="25.5" customHeight="1" x14ac:dyDescent="0.2">
      <c r="A28" s="68" t="s">
        <v>16</v>
      </c>
      <c r="B28" s="302"/>
      <c r="C28" s="302"/>
      <c r="D28" s="302"/>
      <c r="E28" s="302"/>
    </row>
    <row r="29" spans="1:6" ht="24.75" customHeight="1" x14ac:dyDescent="0.2">
      <c r="A29" s="69"/>
      <c r="B29" s="303"/>
      <c r="C29" s="303"/>
      <c r="D29" s="303"/>
      <c r="E29" s="303"/>
      <c r="F29" s="70"/>
    </row>
  </sheetData>
  <mergeCells count="8">
    <mergeCell ref="B27:E27"/>
    <mergeCell ref="B28:E28"/>
    <mergeCell ref="B29:E29"/>
    <mergeCell ref="A1:E1"/>
    <mergeCell ref="A2:E2"/>
    <mergeCell ref="D4:E4"/>
    <mergeCell ref="D5:E5"/>
    <mergeCell ref="B18:C18"/>
  </mergeCells>
  <printOptions horizontalCentered="1"/>
  <pageMargins left="0.51181102362204722" right="0.47244094488188981" top="0.47244094488188981" bottom="0.59055118110236227" header="0.35433070866141736" footer="0.19685039370078741"/>
  <pageSetup paperSize="9" scale="94" orientation="portrait" r:id="rId1"/>
  <headerFooter alignWithMargins="0">
    <oddFooter>&amp;LProperty Funding Application&amp;C&amp;P/&amp;N&amp;RPrinted Date: &amp;D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28"/>
  <sheetViews>
    <sheetView showGridLines="0" zoomScale="90" zoomScaleNormal="90" workbookViewId="0">
      <selection sqref="A1:F1"/>
    </sheetView>
  </sheetViews>
  <sheetFormatPr defaultColWidth="9.140625" defaultRowHeight="12.75" x14ac:dyDescent="0.2"/>
  <cols>
    <col min="1" max="1" width="19.140625" style="2" customWidth="1"/>
    <col min="2" max="2" width="20.28515625" style="2" customWidth="1"/>
    <col min="3" max="3" width="19.5703125" style="2" customWidth="1"/>
    <col min="4" max="4" width="20.42578125" style="2" customWidth="1"/>
    <col min="5" max="5" width="23.28515625" style="2" customWidth="1"/>
    <col min="6" max="6" width="22.7109375" style="2" customWidth="1"/>
    <col min="7" max="16384" width="9.140625" style="2"/>
  </cols>
  <sheetData>
    <row r="1" spans="1:8" ht="42" customHeight="1" x14ac:dyDescent="0.35">
      <c r="A1" s="314" t="s">
        <v>90</v>
      </c>
      <c r="B1" s="315"/>
      <c r="C1" s="315"/>
      <c r="D1" s="315"/>
      <c r="E1" s="315"/>
      <c r="F1" s="315"/>
    </row>
    <row r="2" spans="1:8" ht="40.5" customHeight="1" x14ac:dyDescent="0.4">
      <c r="A2" s="23" t="s">
        <v>11</v>
      </c>
      <c r="B2" s="5"/>
      <c r="C2" s="5"/>
      <c r="D2" s="5"/>
      <c r="E2" s="37"/>
      <c r="F2" s="38" t="s">
        <v>131</v>
      </c>
    </row>
    <row r="3" spans="1:8" ht="26.25" customHeight="1" x14ac:dyDescent="0.75">
      <c r="A3" s="316" t="s">
        <v>237</v>
      </c>
      <c r="B3" s="316"/>
      <c r="C3" s="316"/>
      <c r="D3" s="316"/>
      <c r="E3" s="316"/>
      <c r="F3" s="24"/>
    </row>
    <row r="4" spans="1:8" x14ac:dyDescent="0.2">
      <c r="A4" s="313" t="s">
        <v>16</v>
      </c>
      <c r="B4" s="266"/>
      <c r="C4" s="266"/>
      <c r="D4" s="266"/>
      <c r="E4" s="266"/>
      <c r="F4" s="266"/>
    </row>
    <row r="7" spans="1:8" ht="30" x14ac:dyDescent="0.25">
      <c r="B7" s="317" t="s">
        <v>91</v>
      </c>
      <c r="C7" s="317"/>
      <c r="D7" s="317"/>
      <c r="E7" s="17"/>
      <c r="F7" s="18" t="s">
        <v>36</v>
      </c>
      <c r="G7" s="19"/>
      <c r="H7" s="19"/>
    </row>
    <row r="8" spans="1:8" ht="15" x14ac:dyDescent="0.2">
      <c r="F8" s="16"/>
    </row>
    <row r="9" spans="1:8" ht="30" x14ac:dyDescent="0.25">
      <c r="E9" s="17"/>
      <c r="F9" s="18" t="s">
        <v>25</v>
      </c>
    </row>
    <row r="10" spans="1:8" ht="15" x14ac:dyDescent="0.2">
      <c r="F10" s="16"/>
    </row>
    <row r="11" spans="1:8" ht="23.25" customHeight="1" x14ac:dyDescent="0.25">
      <c r="E11" s="20" t="s">
        <v>16</v>
      </c>
      <c r="F11" s="18" t="s">
        <v>23</v>
      </c>
    </row>
    <row r="15" spans="1:8" ht="39.950000000000003" customHeight="1" x14ac:dyDescent="0.2">
      <c r="A15" s="321" t="s">
        <v>92</v>
      </c>
      <c r="B15" s="321" t="s">
        <v>93</v>
      </c>
      <c r="C15" s="21" t="s">
        <v>14</v>
      </c>
      <c r="D15" s="321" t="s">
        <v>94</v>
      </c>
      <c r="E15" s="21" t="s">
        <v>12</v>
      </c>
      <c r="F15" s="321" t="s">
        <v>95</v>
      </c>
    </row>
    <row r="16" spans="1:8" ht="31.5" customHeight="1" x14ac:dyDescent="0.2">
      <c r="A16" s="322"/>
      <c r="B16" s="322"/>
      <c r="C16" s="21" t="s">
        <v>24</v>
      </c>
      <c r="D16" s="322"/>
      <c r="E16" s="21" t="s">
        <v>24</v>
      </c>
      <c r="F16" s="322"/>
    </row>
    <row r="17" spans="1:6" ht="20.25" customHeight="1" x14ac:dyDescent="0.2">
      <c r="A17" s="321" t="s">
        <v>96</v>
      </c>
      <c r="B17" s="319"/>
      <c r="C17" s="22"/>
      <c r="D17" s="319"/>
      <c r="E17" s="22"/>
      <c r="F17" s="319"/>
    </row>
    <row r="18" spans="1:6" ht="20.25" customHeight="1" x14ac:dyDescent="0.2">
      <c r="A18" s="322"/>
      <c r="B18" s="320"/>
      <c r="C18" s="22"/>
      <c r="D18" s="320"/>
      <c r="E18" s="22"/>
      <c r="F18" s="320"/>
    </row>
    <row r="19" spans="1:6" ht="20.25" customHeight="1" x14ac:dyDescent="0.2">
      <c r="A19" s="321" t="s">
        <v>97</v>
      </c>
      <c r="B19" s="319"/>
      <c r="C19" s="22"/>
      <c r="D19" s="319"/>
      <c r="E19" s="22"/>
      <c r="F19" s="319"/>
    </row>
    <row r="20" spans="1:6" ht="19.5" customHeight="1" x14ac:dyDescent="0.2">
      <c r="A20" s="322"/>
      <c r="B20" s="320"/>
      <c r="C20" s="22"/>
      <c r="D20" s="320"/>
      <c r="E20" s="22"/>
      <c r="F20" s="320"/>
    </row>
    <row r="21" spans="1:6" ht="20.25" customHeight="1" x14ac:dyDescent="0.2">
      <c r="A21" s="321" t="s">
        <v>98</v>
      </c>
      <c r="B21" s="319"/>
      <c r="C21" s="22"/>
      <c r="D21" s="319"/>
      <c r="E21" s="22"/>
      <c r="F21" s="319"/>
    </row>
    <row r="22" spans="1:6" ht="19.5" customHeight="1" x14ac:dyDescent="0.2">
      <c r="A22" s="322"/>
      <c r="B22" s="320"/>
      <c r="C22" s="22"/>
      <c r="D22" s="320"/>
      <c r="E22" s="22"/>
      <c r="F22" s="320"/>
    </row>
    <row r="23" spans="1:6" ht="21.75" customHeight="1" x14ac:dyDescent="0.2">
      <c r="A23" s="321" t="s">
        <v>99</v>
      </c>
      <c r="B23" s="323">
        <f>SUM(B17:B22)</f>
        <v>0</v>
      </c>
      <c r="C23" s="22"/>
      <c r="D23" s="323">
        <f>SUM(D17:D22)</f>
        <v>0</v>
      </c>
      <c r="E23" s="22"/>
      <c r="F23" s="323">
        <f>SUM(F17:F22)</f>
        <v>0</v>
      </c>
    </row>
    <row r="24" spans="1:6" ht="20.25" customHeight="1" x14ac:dyDescent="0.2">
      <c r="A24" s="322"/>
      <c r="B24" s="324"/>
      <c r="C24" s="22"/>
      <c r="D24" s="324"/>
      <c r="E24" s="22"/>
      <c r="F24" s="324"/>
    </row>
    <row r="25" spans="1:6" x14ac:dyDescent="0.2">
      <c r="A25" s="36"/>
      <c r="B25" s="36"/>
      <c r="C25" s="36"/>
      <c r="D25" s="36"/>
      <c r="E25" s="36"/>
      <c r="F25" s="36"/>
    </row>
    <row r="27" spans="1:6" ht="32.25" customHeight="1" x14ac:dyDescent="0.2">
      <c r="A27" s="318" t="s">
        <v>222</v>
      </c>
      <c r="B27" s="318"/>
      <c r="C27" s="318"/>
      <c r="D27" s="318"/>
      <c r="E27" s="318"/>
      <c r="F27" s="318"/>
    </row>
    <row r="28" spans="1:6" ht="15" x14ac:dyDescent="0.2">
      <c r="A28" s="325" t="s">
        <v>221</v>
      </c>
      <c r="B28" s="325"/>
      <c r="C28" s="325"/>
      <c r="D28" s="325"/>
      <c r="E28" s="325"/>
      <c r="F28" s="325"/>
    </row>
  </sheetData>
  <mergeCells count="27">
    <mergeCell ref="A28:F28"/>
    <mergeCell ref="F15:F16"/>
    <mergeCell ref="A17:A18"/>
    <mergeCell ref="A21:A22"/>
    <mergeCell ref="B21:B22"/>
    <mergeCell ref="B15:B16"/>
    <mergeCell ref="A15:A16"/>
    <mergeCell ref="D15:D16"/>
    <mergeCell ref="A19:A20"/>
    <mergeCell ref="D19:D20"/>
    <mergeCell ref="D17:D18"/>
    <mergeCell ref="B17:B18"/>
    <mergeCell ref="B19:B20"/>
    <mergeCell ref="A4:F4"/>
    <mergeCell ref="A1:F1"/>
    <mergeCell ref="C3:E3"/>
    <mergeCell ref="B7:D7"/>
    <mergeCell ref="A27:F27"/>
    <mergeCell ref="D21:D22"/>
    <mergeCell ref="F17:F18"/>
    <mergeCell ref="F19:F20"/>
    <mergeCell ref="F21:F22"/>
    <mergeCell ref="A23:A24"/>
    <mergeCell ref="B23:B24"/>
    <mergeCell ref="D23:D24"/>
    <mergeCell ref="F23:F24"/>
    <mergeCell ref="A3:B3"/>
  </mergeCells>
  <phoneticPr fontId="0" type="noConversion"/>
  <pageMargins left="0.74803149606299213" right="0.74803149606299213" top="0.98425196850393704" bottom="0.98425196850393704" header="0.51181102362204722" footer="0.51181102362204722"/>
  <pageSetup paperSize="9" scale="69" orientation="portrait" horizontalDpi="1200" verticalDpi="1200" r:id="rId1"/>
  <headerFooter alignWithMargins="0">
    <oddFooter>&amp;LProfessional Services Contract Estimate Summary Sheet&amp;C&amp;P/&amp;N&amp;RPrinted Date: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AC07-CE3C-4AA8-AF37-84ADD8DC7590}">
  <dimension ref="A1:V54"/>
  <sheetViews>
    <sheetView showGridLines="0" tabSelected="1" zoomScale="75" zoomScaleNormal="75" workbookViewId="0">
      <pane xSplit="1" ySplit="7" topLeftCell="B8" activePane="bottomRight" state="frozen"/>
      <selection pane="topRight" activeCell="B1" sqref="B1"/>
      <selection pane="bottomLeft" activeCell="A8" sqref="A8"/>
      <selection pane="bottomRight"/>
    </sheetView>
  </sheetViews>
  <sheetFormatPr defaultRowHeight="12.75" x14ac:dyDescent="0.2"/>
  <cols>
    <col min="1" max="1" width="21.5703125" customWidth="1"/>
    <col min="2" max="2" width="24.140625" customWidth="1"/>
    <col min="3" max="3" width="30.42578125" customWidth="1"/>
    <col min="4" max="4" width="5.42578125" customWidth="1"/>
    <col min="5" max="5" width="33.5703125" customWidth="1"/>
    <col min="6" max="6" width="2.5703125" customWidth="1"/>
    <col min="7" max="7" width="13.7109375" customWidth="1"/>
    <col min="8" max="19" width="10.5703125" customWidth="1"/>
    <col min="20" max="20" width="10.7109375" bestFit="1" customWidth="1"/>
    <col min="22" max="22" width="9" customWidth="1"/>
  </cols>
  <sheetData>
    <row r="1" spans="1:22" ht="27" x14ac:dyDescent="0.35">
      <c r="A1" s="216" t="s">
        <v>32</v>
      </c>
      <c r="B1" s="216"/>
      <c r="C1" s="216"/>
      <c r="D1" s="218"/>
      <c r="E1" s="217"/>
      <c r="F1" s="246" t="s">
        <v>132</v>
      </c>
    </row>
    <row r="2" spans="1:22" ht="27" customHeight="1" x14ac:dyDescent="0.35">
      <c r="A2" s="223" t="s">
        <v>235</v>
      </c>
      <c r="B2" s="218"/>
      <c r="C2" s="218"/>
      <c r="D2" s="218"/>
      <c r="E2" s="217"/>
      <c r="F2" s="246"/>
    </row>
    <row r="3" spans="1:22" ht="28.5" customHeight="1" x14ac:dyDescent="0.2">
      <c r="A3" s="224" t="s">
        <v>11</v>
      </c>
      <c r="B3" s="218"/>
      <c r="C3" s="218"/>
      <c r="D3" s="218"/>
      <c r="E3" s="218"/>
      <c r="F3" s="247"/>
    </row>
    <row r="4" spans="1:22" ht="19.5" customHeight="1" x14ac:dyDescent="0.2">
      <c r="A4" s="236" t="s">
        <v>238</v>
      </c>
      <c r="B4" s="337"/>
      <c r="C4" s="338"/>
      <c r="D4" s="338"/>
      <c r="E4" s="338"/>
      <c r="F4" s="339"/>
      <c r="H4" s="31"/>
      <c r="I4" s="31"/>
      <c r="J4" s="31"/>
      <c r="K4" s="31"/>
      <c r="L4" s="31"/>
      <c r="M4" s="31"/>
      <c r="N4" s="31"/>
      <c r="O4" s="31"/>
      <c r="P4" s="31"/>
      <c r="Q4" s="31"/>
      <c r="R4" s="31"/>
      <c r="S4" s="31"/>
      <c r="T4" s="31"/>
    </row>
    <row r="5" spans="1:22" ht="36" customHeight="1" x14ac:dyDescent="0.2">
      <c r="A5" s="340" t="s">
        <v>244</v>
      </c>
      <c r="B5" s="341"/>
      <c r="C5" s="341"/>
      <c r="D5" s="341"/>
      <c r="E5" s="341"/>
      <c r="F5" s="342"/>
      <c r="G5" s="31"/>
      <c r="H5" s="31"/>
      <c r="I5" s="31"/>
      <c r="J5" s="31"/>
      <c r="K5" s="31"/>
      <c r="L5" s="31"/>
      <c r="M5" s="245"/>
      <c r="N5" s="31"/>
      <c r="O5" s="31"/>
      <c r="P5" s="31"/>
      <c r="Q5" s="31"/>
      <c r="R5" s="31"/>
      <c r="S5" s="31"/>
      <c r="T5" s="31"/>
    </row>
    <row r="6" spans="1:22" ht="55.5" customHeight="1" x14ac:dyDescent="0.2">
      <c r="A6" s="253" t="s">
        <v>242</v>
      </c>
      <c r="B6" s="252" t="s">
        <v>239</v>
      </c>
      <c r="C6" s="254" t="s">
        <v>257</v>
      </c>
      <c r="D6" s="332" t="s">
        <v>246</v>
      </c>
      <c r="E6" s="333"/>
      <c r="F6" s="334"/>
      <c r="H6" s="31"/>
      <c r="I6" s="31"/>
      <c r="J6" s="31"/>
      <c r="K6" s="31"/>
      <c r="L6" s="31"/>
      <c r="M6" s="31"/>
      <c r="N6" s="31"/>
      <c r="O6" s="31"/>
      <c r="P6" s="31"/>
      <c r="Q6" s="31"/>
      <c r="R6" s="31"/>
      <c r="S6" s="31"/>
      <c r="T6" s="31"/>
    </row>
    <row r="7" spans="1:22" ht="51.75" customHeight="1" thickBot="1" x14ac:dyDescent="0.25">
      <c r="A7" s="25"/>
      <c r="B7" s="31"/>
      <c r="C7" s="31"/>
      <c r="D7" s="343" t="s">
        <v>33</v>
      </c>
      <c r="E7" s="343"/>
      <c r="F7" s="343"/>
      <c r="G7" s="226" t="s">
        <v>236</v>
      </c>
      <c r="H7" s="226" t="s">
        <v>223</v>
      </c>
      <c r="I7" s="226" t="s">
        <v>224</v>
      </c>
      <c r="J7" s="226" t="s">
        <v>225</v>
      </c>
      <c r="K7" s="226" t="s">
        <v>226</v>
      </c>
      <c r="L7" s="226" t="s">
        <v>227</v>
      </c>
      <c r="M7" s="226" t="s">
        <v>228</v>
      </c>
      <c r="N7" s="226" t="s">
        <v>229</v>
      </c>
      <c r="O7" s="226" t="s">
        <v>230</v>
      </c>
      <c r="P7" s="226" t="s">
        <v>231</v>
      </c>
      <c r="Q7" s="226" t="s">
        <v>232</v>
      </c>
      <c r="R7" s="226" t="s">
        <v>233</v>
      </c>
      <c r="S7" s="226" t="s">
        <v>234</v>
      </c>
      <c r="T7" s="226" t="s">
        <v>34</v>
      </c>
    </row>
    <row r="8" spans="1:22" ht="12.95" customHeight="1" x14ac:dyDescent="0.2">
      <c r="A8" s="348" t="s">
        <v>36</v>
      </c>
      <c r="B8" s="328" t="s">
        <v>37</v>
      </c>
      <c r="C8" s="328"/>
      <c r="D8" s="32" t="s">
        <v>38</v>
      </c>
      <c r="E8" s="351"/>
      <c r="F8" s="351"/>
      <c r="G8" s="227"/>
      <c r="H8" s="227"/>
      <c r="I8" s="227"/>
      <c r="J8" s="227"/>
      <c r="K8" s="227"/>
      <c r="L8" s="227"/>
      <c r="M8" s="227"/>
      <c r="N8" s="227"/>
      <c r="O8" s="227"/>
      <c r="P8" s="227"/>
      <c r="Q8" s="227"/>
      <c r="R8" s="227"/>
      <c r="S8" s="227"/>
      <c r="T8" s="231">
        <f>SUM(G8:S8)</f>
        <v>0</v>
      </c>
    </row>
    <row r="9" spans="1:22" ht="12.95" customHeight="1" x14ac:dyDescent="0.2">
      <c r="A9" s="349"/>
      <c r="B9" s="326" t="s">
        <v>39</v>
      </c>
      <c r="C9" s="326"/>
      <c r="D9" s="27" t="s">
        <v>40</v>
      </c>
      <c r="E9" s="347"/>
      <c r="F9" s="347"/>
      <c r="G9" s="228"/>
      <c r="H9" s="228"/>
      <c r="I9" s="228"/>
      <c r="J9" s="228"/>
      <c r="K9" s="228"/>
      <c r="L9" s="228"/>
      <c r="M9" s="228"/>
      <c r="N9" s="228"/>
      <c r="O9" s="228"/>
      <c r="P9" s="228"/>
      <c r="Q9" s="228"/>
      <c r="R9" s="228"/>
      <c r="S9" s="228"/>
      <c r="T9" s="232">
        <f t="shared" ref="T9:T39" si="0">SUM(G9:S9)</f>
        <v>0</v>
      </c>
    </row>
    <row r="10" spans="1:22" ht="12.95" customHeight="1" x14ac:dyDescent="0.2">
      <c r="A10" s="349"/>
      <c r="B10" s="326" t="s">
        <v>41</v>
      </c>
      <c r="C10" s="326"/>
      <c r="D10" s="27" t="s">
        <v>18</v>
      </c>
      <c r="E10" s="347"/>
      <c r="F10" s="347"/>
      <c r="G10" s="228"/>
      <c r="H10" s="228"/>
      <c r="I10" s="228"/>
      <c r="J10" s="228"/>
      <c r="K10" s="228"/>
      <c r="L10" s="228"/>
      <c r="M10" s="228"/>
      <c r="N10" s="228"/>
      <c r="O10" s="228"/>
      <c r="P10" s="228"/>
      <c r="Q10" s="228"/>
      <c r="R10" s="228"/>
      <c r="S10" s="228"/>
      <c r="T10" s="232">
        <f t="shared" si="0"/>
        <v>0</v>
      </c>
    </row>
    <row r="11" spans="1:22" ht="12.95" customHeight="1" x14ac:dyDescent="0.2">
      <c r="A11" s="349"/>
      <c r="B11" s="326" t="s">
        <v>42</v>
      </c>
      <c r="C11" s="326"/>
      <c r="D11" s="27" t="s">
        <v>20</v>
      </c>
      <c r="E11" s="347"/>
      <c r="F11" s="347"/>
      <c r="G11" s="228"/>
      <c r="H11" s="228"/>
      <c r="I11" s="228"/>
      <c r="J11" s="228"/>
      <c r="K11" s="228"/>
      <c r="L11" s="228"/>
      <c r="M11" s="228"/>
      <c r="N11" s="228"/>
      <c r="O11" s="228"/>
      <c r="P11" s="228"/>
      <c r="Q11" s="228"/>
      <c r="R11" s="228"/>
      <c r="S11" s="228"/>
      <c r="T11" s="232">
        <f t="shared" si="0"/>
        <v>0</v>
      </c>
    </row>
    <row r="12" spans="1:22" ht="12.95" customHeight="1" x14ac:dyDescent="0.2">
      <c r="A12" s="349"/>
      <c r="B12" s="329" t="s">
        <v>153</v>
      </c>
      <c r="C12" s="329"/>
      <c r="D12" s="27" t="s">
        <v>139</v>
      </c>
      <c r="E12" s="347"/>
      <c r="F12" s="347"/>
      <c r="G12" s="229">
        <f>G42*SUM(G8:G11)</f>
        <v>0</v>
      </c>
      <c r="H12" s="229">
        <f t="shared" ref="H12:S12" si="1">H42*SUM(H8:H11)</f>
        <v>0</v>
      </c>
      <c r="I12" s="229">
        <f t="shared" si="1"/>
        <v>0</v>
      </c>
      <c r="J12" s="229">
        <f t="shared" si="1"/>
        <v>0</v>
      </c>
      <c r="K12" s="229">
        <f t="shared" si="1"/>
        <v>0</v>
      </c>
      <c r="L12" s="229">
        <f t="shared" si="1"/>
        <v>0</v>
      </c>
      <c r="M12" s="229">
        <f t="shared" si="1"/>
        <v>0</v>
      </c>
      <c r="N12" s="229">
        <f t="shared" si="1"/>
        <v>0</v>
      </c>
      <c r="O12" s="229">
        <f t="shared" si="1"/>
        <v>0</v>
      </c>
      <c r="P12" s="229">
        <f t="shared" si="1"/>
        <v>0</v>
      </c>
      <c r="Q12" s="229">
        <f t="shared" si="1"/>
        <v>0</v>
      </c>
      <c r="R12" s="229">
        <f t="shared" si="1"/>
        <v>0</v>
      </c>
      <c r="S12" s="229">
        <f t="shared" si="1"/>
        <v>0</v>
      </c>
      <c r="T12" s="232">
        <f t="shared" si="0"/>
        <v>0</v>
      </c>
    </row>
    <row r="13" spans="1:22" ht="12.95" customHeight="1" x14ac:dyDescent="0.2">
      <c r="A13" s="349"/>
      <c r="B13" s="326" t="s">
        <v>43</v>
      </c>
      <c r="C13" s="326"/>
      <c r="D13" s="27" t="s">
        <v>140</v>
      </c>
      <c r="E13" s="347"/>
      <c r="F13" s="347"/>
      <c r="G13" s="228"/>
      <c r="H13" s="228"/>
      <c r="I13" s="228"/>
      <c r="J13" s="228"/>
      <c r="K13" s="228"/>
      <c r="L13" s="228"/>
      <c r="M13" s="228"/>
      <c r="N13" s="228"/>
      <c r="O13" s="228"/>
      <c r="P13" s="228"/>
      <c r="Q13" s="228"/>
      <c r="R13" s="228"/>
      <c r="S13" s="228"/>
      <c r="T13" s="232">
        <f t="shared" si="0"/>
        <v>0</v>
      </c>
    </row>
    <row r="14" spans="1:22" ht="12.95" customHeight="1" x14ac:dyDescent="0.2">
      <c r="A14" s="349"/>
      <c r="B14" s="326" t="s">
        <v>44</v>
      </c>
      <c r="C14" s="326"/>
      <c r="D14" s="27" t="s">
        <v>21</v>
      </c>
      <c r="E14" s="347"/>
      <c r="F14" s="347"/>
      <c r="G14" s="228"/>
      <c r="H14" s="228"/>
      <c r="I14" s="228"/>
      <c r="J14" s="228"/>
      <c r="K14" s="228"/>
      <c r="L14" s="228"/>
      <c r="M14" s="228"/>
      <c r="N14" s="228"/>
      <c r="O14" s="228"/>
      <c r="P14" s="228"/>
      <c r="Q14" s="228"/>
      <c r="R14" s="228"/>
      <c r="S14" s="228"/>
      <c r="T14" s="232">
        <f t="shared" si="0"/>
        <v>0</v>
      </c>
    </row>
    <row r="15" spans="1:22" ht="12.95" customHeight="1" thickBot="1" x14ac:dyDescent="0.25">
      <c r="A15" s="350"/>
      <c r="B15" s="330" t="s">
        <v>178</v>
      </c>
      <c r="C15" s="330"/>
      <c r="D15" s="33" t="s">
        <v>141</v>
      </c>
      <c r="E15" s="352"/>
      <c r="F15" s="352"/>
      <c r="G15" s="248">
        <f>G42*(G13+G14)</f>
        <v>0</v>
      </c>
      <c r="H15" s="248">
        <f t="shared" ref="H15:S15" si="2">H42*(H13+H14)</f>
        <v>0</v>
      </c>
      <c r="I15" s="248">
        <f t="shared" si="2"/>
        <v>0</v>
      </c>
      <c r="J15" s="248">
        <f t="shared" si="2"/>
        <v>0</v>
      </c>
      <c r="K15" s="248">
        <f t="shared" si="2"/>
        <v>0</v>
      </c>
      <c r="L15" s="248">
        <f t="shared" si="2"/>
        <v>0</v>
      </c>
      <c r="M15" s="248">
        <f t="shared" si="2"/>
        <v>0</v>
      </c>
      <c r="N15" s="248">
        <f t="shared" si="2"/>
        <v>0</v>
      </c>
      <c r="O15" s="248">
        <f t="shared" si="2"/>
        <v>0</v>
      </c>
      <c r="P15" s="248">
        <f t="shared" si="2"/>
        <v>0</v>
      </c>
      <c r="Q15" s="248">
        <f t="shared" si="2"/>
        <v>0</v>
      </c>
      <c r="R15" s="248">
        <f t="shared" si="2"/>
        <v>0</v>
      </c>
      <c r="S15" s="248">
        <f t="shared" si="2"/>
        <v>0</v>
      </c>
      <c r="T15" s="233">
        <f t="shared" si="0"/>
        <v>0</v>
      </c>
    </row>
    <row r="16" spans="1:22" s="243" customFormat="1" ht="30" customHeight="1" thickBot="1" x14ac:dyDescent="0.25">
      <c r="A16" s="237"/>
      <c r="B16" s="331" t="s">
        <v>45</v>
      </c>
      <c r="C16" s="331"/>
      <c r="D16" s="238"/>
      <c r="E16" s="335"/>
      <c r="F16" s="335"/>
      <c r="G16" s="240">
        <f t="shared" ref="G16:S16" si="3">SUM(G8:G12)</f>
        <v>0</v>
      </c>
      <c r="H16" s="240">
        <f t="shared" si="3"/>
        <v>0</v>
      </c>
      <c r="I16" s="240">
        <f t="shared" si="3"/>
        <v>0</v>
      </c>
      <c r="J16" s="240">
        <f t="shared" si="3"/>
        <v>0</v>
      </c>
      <c r="K16" s="240">
        <f t="shared" si="3"/>
        <v>0</v>
      </c>
      <c r="L16" s="240">
        <f t="shared" si="3"/>
        <v>0</v>
      </c>
      <c r="M16" s="240">
        <f t="shared" si="3"/>
        <v>0</v>
      </c>
      <c r="N16" s="240">
        <f t="shared" si="3"/>
        <v>0</v>
      </c>
      <c r="O16" s="240">
        <f t="shared" si="3"/>
        <v>0</v>
      </c>
      <c r="P16" s="240">
        <f t="shared" si="3"/>
        <v>0</v>
      </c>
      <c r="Q16" s="240">
        <f t="shared" si="3"/>
        <v>0</v>
      </c>
      <c r="R16" s="240">
        <f t="shared" si="3"/>
        <v>0</v>
      </c>
      <c r="S16" s="240">
        <f t="shared" si="3"/>
        <v>0</v>
      </c>
      <c r="T16" s="241">
        <f>SUM(G16:S16)</f>
        <v>0</v>
      </c>
      <c r="U16" s="2"/>
      <c r="V16" s="242"/>
    </row>
    <row r="17" spans="1:22" ht="12.95" customHeight="1" thickTop="1" x14ac:dyDescent="0.2">
      <c r="A17" s="348" t="s">
        <v>46</v>
      </c>
      <c r="B17" s="327" t="s">
        <v>37</v>
      </c>
      <c r="C17" s="327"/>
      <c r="D17" s="32" t="s">
        <v>47</v>
      </c>
      <c r="E17" s="353"/>
      <c r="F17" s="353"/>
      <c r="G17" s="227"/>
      <c r="H17" s="227"/>
      <c r="I17" s="227"/>
      <c r="J17" s="227"/>
      <c r="K17" s="227"/>
      <c r="L17" s="227"/>
      <c r="M17" s="227"/>
      <c r="N17" s="227"/>
      <c r="O17" s="227"/>
      <c r="P17" s="227"/>
      <c r="Q17" s="227"/>
      <c r="R17" s="227"/>
      <c r="S17" s="227"/>
      <c r="T17" s="231">
        <f t="shared" si="0"/>
        <v>0</v>
      </c>
    </row>
    <row r="18" spans="1:22" ht="12.95" customHeight="1" x14ac:dyDescent="0.2">
      <c r="A18" s="349"/>
      <c r="B18" s="326" t="s">
        <v>39</v>
      </c>
      <c r="C18" s="326"/>
      <c r="D18" s="27" t="s">
        <v>48</v>
      </c>
      <c r="E18" s="347"/>
      <c r="F18" s="347"/>
      <c r="G18" s="228"/>
      <c r="H18" s="228"/>
      <c r="I18" s="228"/>
      <c r="J18" s="228"/>
      <c r="K18" s="228"/>
      <c r="L18" s="228"/>
      <c r="M18" s="228"/>
      <c r="N18" s="228"/>
      <c r="O18" s="228"/>
      <c r="P18" s="228"/>
      <c r="Q18" s="228"/>
      <c r="R18" s="228"/>
      <c r="S18" s="228"/>
      <c r="T18" s="232">
        <f t="shared" si="0"/>
        <v>0</v>
      </c>
    </row>
    <row r="19" spans="1:22" ht="12.95" customHeight="1" x14ac:dyDescent="0.2">
      <c r="A19" s="349"/>
      <c r="B19" s="326" t="s">
        <v>41</v>
      </c>
      <c r="C19" s="326"/>
      <c r="D19" s="27" t="s">
        <v>154</v>
      </c>
      <c r="E19" s="347"/>
      <c r="F19" s="347"/>
      <c r="G19" s="228"/>
      <c r="H19" s="228"/>
      <c r="I19" s="228"/>
      <c r="J19" s="228"/>
      <c r="K19" s="228"/>
      <c r="L19" s="228"/>
      <c r="M19" s="228"/>
      <c r="N19" s="228"/>
      <c r="O19" s="228"/>
      <c r="P19" s="228"/>
      <c r="Q19" s="228"/>
      <c r="R19" s="228"/>
      <c r="S19" s="228"/>
      <c r="T19" s="232">
        <f t="shared" si="0"/>
        <v>0</v>
      </c>
    </row>
    <row r="20" spans="1:22" ht="12.95" customHeight="1" x14ac:dyDescent="0.2">
      <c r="A20" s="349"/>
      <c r="B20" s="326" t="s">
        <v>42</v>
      </c>
      <c r="C20" s="326"/>
      <c r="D20" s="27" t="s">
        <v>155</v>
      </c>
      <c r="E20" s="347"/>
      <c r="F20" s="347"/>
      <c r="G20" s="228"/>
      <c r="H20" s="228"/>
      <c r="I20" s="228"/>
      <c r="J20" s="228"/>
      <c r="K20" s="228"/>
      <c r="L20" s="228"/>
      <c r="M20" s="228"/>
      <c r="N20" s="228"/>
      <c r="O20" s="228"/>
      <c r="P20" s="228"/>
      <c r="Q20" s="228"/>
      <c r="R20" s="228"/>
      <c r="S20" s="228"/>
      <c r="T20" s="232">
        <f t="shared" si="0"/>
        <v>0</v>
      </c>
    </row>
    <row r="21" spans="1:22" ht="12.95" customHeight="1" x14ac:dyDescent="0.2">
      <c r="A21" s="349"/>
      <c r="B21" s="329" t="s">
        <v>153</v>
      </c>
      <c r="C21" s="329"/>
      <c r="D21" s="27" t="s">
        <v>156</v>
      </c>
      <c r="E21" s="347"/>
      <c r="F21" s="347"/>
      <c r="G21" s="229">
        <f>G42*SUM(G17:G20)</f>
        <v>0</v>
      </c>
      <c r="H21" s="229">
        <f t="shared" ref="H21:S21" si="4">H42*SUM(H17:H20)</f>
        <v>0</v>
      </c>
      <c r="I21" s="229">
        <f t="shared" si="4"/>
        <v>0</v>
      </c>
      <c r="J21" s="229">
        <f t="shared" si="4"/>
        <v>0</v>
      </c>
      <c r="K21" s="229">
        <f t="shared" si="4"/>
        <v>0</v>
      </c>
      <c r="L21" s="229">
        <f t="shared" si="4"/>
        <v>0</v>
      </c>
      <c r="M21" s="229">
        <f t="shared" si="4"/>
        <v>0</v>
      </c>
      <c r="N21" s="229">
        <f t="shared" si="4"/>
        <v>0</v>
      </c>
      <c r="O21" s="229">
        <f t="shared" si="4"/>
        <v>0</v>
      </c>
      <c r="P21" s="229">
        <f t="shared" si="4"/>
        <v>0</v>
      </c>
      <c r="Q21" s="229">
        <f t="shared" si="4"/>
        <v>0</v>
      </c>
      <c r="R21" s="229">
        <f t="shared" si="4"/>
        <v>0</v>
      </c>
      <c r="S21" s="229">
        <f t="shared" si="4"/>
        <v>0</v>
      </c>
      <c r="T21" s="232">
        <f t="shared" si="0"/>
        <v>0</v>
      </c>
    </row>
    <row r="22" spans="1:22" ht="12.95" customHeight="1" x14ac:dyDescent="0.2">
      <c r="A22" s="349"/>
      <c r="B22" s="326" t="s">
        <v>43</v>
      </c>
      <c r="C22" s="326"/>
      <c r="D22" s="27" t="s">
        <v>157</v>
      </c>
      <c r="E22" s="347"/>
      <c r="F22" s="347"/>
      <c r="G22" s="228"/>
      <c r="H22" s="228"/>
      <c r="I22" s="228"/>
      <c r="J22" s="228"/>
      <c r="K22" s="228"/>
      <c r="L22" s="228"/>
      <c r="M22" s="228"/>
      <c r="N22" s="228"/>
      <c r="O22" s="228"/>
      <c r="P22" s="228"/>
      <c r="Q22" s="228"/>
      <c r="R22" s="228"/>
      <c r="S22" s="228"/>
      <c r="T22" s="232">
        <f t="shared" si="0"/>
        <v>0</v>
      </c>
    </row>
    <row r="23" spans="1:22" ht="12.95" customHeight="1" x14ac:dyDescent="0.2">
      <c r="A23" s="349"/>
      <c r="B23" s="326" t="s">
        <v>44</v>
      </c>
      <c r="C23" s="326"/>
      <c r="D23" s="27" t="s">
        <v>27</v>
      </c>
      <c r="E23" s="347"/>
      <c r="F23" s="347"/>
      <c r="G23" s="228"/>
      <c r="H23" s="228"/>
      <c r="I23" s="228"/>
      <c r="J23" s="228"/>
      <c r="K23" s="228"/>
      <c r="L23" s="228"/>
      <c r="M23" s="228"/>
      <c r="N23" s="228"/>
      <c r="O23" s="228"/>
      <c r="P23" s="228"/>
      <c r="Q23" s="228"/>
      <c r="R23" s="228"/>
      <c r="S23" s="228"/>
      <c r="T23" s="232">
        <f t="shared" si="0"/>
        <v>0</v>
      </c>
    </row>
    <row r="24" spans="1:22" ht="12.95" customHeight="1" thickBot="1" x14ac:dyDescent="0.25">
      <c r="A24" s="350"/>
      <c r="B24" s="330" t="s">
        <v>178</v>
      </c>
      <c r="C24" s="330"/>
      <c r="D24" s="33" t="s">
        <v>158</v>
      </c>
      <c r="E24" s="354"/>
      <c r="F24" s="354"/>
      <c r="G24" s="248">
        <f>G42*(G22+G23)</f>
        <v>0</v>
      </c>
      <c r="H24" s="248">
        <f t="shared" ref="H24:S24" si="5">H42*(H22+H23)</f>
        <v>0</v>
      </c>
      <c r="I24" s="248">
        <f t="shared" si="5"/>
        <v>0</v>
      </c>
      <c r="J24" s="248">
        <f t="shared" si="5"/>
        <v>0</v>
      </c>
      <c r="K24" s="248">
        <f t="shared" si="5"/>
        <v>0</v>
      </c>
      <c r="L24" s="248">
        <f t="shared" si="5"/>
        <v>0</v>
      </c>
      <c r="M24" s="248">
        <f t="shared" si="5"/>
        <v>0</v>
      </c>
      <c r="N24" s="248">
        <f t="shared" si="5"/>
        <v>0</v>
      </c>
      <c r="O24" s="248">
        <f t="shared" si="5"/>
        <v>0</v>
      </c>
      <c r="P24" s="248">
        <f t="shared" si="5"/>
        <v>0</v>
      </c>
      <c r="Q24" s="248">
        <f t="shared" si="5"/>
        <v>0</v>
      </c>
      <c r="R24" s="248">
        <f t="shared" si="5"/>
        <v>0</v>
      </c>
      <c r="S24" s="248">
        <f t="shared" si="5"/>
        <v>0</v>
      </c>
      <c r="T24" s="233">
        <f t="shared" si="0"/>
        <v>0</v>
      </c>
    </row>
    <row r="25" spans="1:22" s="243" customFormat="1" ht="30" customHeight="1" thickBot="1" x14ac:dyDescent="0.25">
      <c r="A25" s="237"/>
      <c r="B25" s="331" t="s">
        <v>49</v>
      </c>
      <c r="C25" s="331"/>
      <c r="D25" s="238"/>
      <c r="E25" s="346"/>
      <c r="F25" s="346"/>
      <c r="G25" s="239">
        <f t="shared" ref="G25:S25" si="6">SUM(G17:G21)</f>
        <v>0</v>
      </c>
      <c r="H25" s="240">
        <f t="shared" si="6"/>
        <v>0</v>
      </c>
      <c r="I25" s="240">
        <f t="shared" si="6"/>
        <v>0</v>
      </c>
      <c r="J25" s="240">
        <f t="shared" si="6"/>
        <v>0</v>
      </c>
      <c r="K25" s="240">
        <f t="shared" si="6"/>
        <v>0</v>
      </c>
      <c r="L25" s="240">
        <f t="shared" si="6"/>
        <v>0</v>
      </c>
      <c r="M25" s="240">
        <f t="shared" si="6"/>
        <v>0</v>
      </c>
      <c r="N25" s="240">
        <f t="shared" si="6"/>
        <v>0</v>
      </c>
      <c r="O25" s="240">
        <f t="shared" si="6"/>
        <v>0</v>
      </c>
      <c r="P25" s="240">
        <f t="shared" si="6"/>
        <v>0</v>
      </c>
      <c r="Q25" s="240">
        <f t="shared" si="6"/>
        <v>0</v>
      </c>
      <c r="R25" s="240">
        <f t="shared" si="6"/>
        <v>0</v>
      </c>
      <c r="S25" s="240">
        <f t="shared" si="6"/>
        <v>0</v>
      </c>
      <c r="T25" s="241">
        <f>SUM(G25:S25)</f>
        <v>0</v>
      </c>
      <c r="U25" s="2"/>
      <c r="V25" s="242"/>
    </row>
    <row r="26" spans="1:22" ht="12.95" customHeight="1" thickTop="1" x14ac:dyDescent="0.2">
      <c r="A26" s="348" t="s">
        <v>23</v>
      </c>
      <c r="B26" s="327" t="s">
        <v>50</v>
      </c>
      <c r="C26" s="327"/>
      <c r="D26" s="32" t="s">
        <v>51</v>
      </c>
      <c r="E26" s="345"/>
      <c r="F26" s="345"/>
      <c r="G26" s="227"/>
      <c r="H26" s="227"/>
      <c r="I26" s="227"/>
      <c r="J26" s="227"/>
      <c r="K26" s="227"/>
      <c r="L26" s="227"/>
      <c r="M26" s="227"/>
      <c r="N26" s="227"/>
      <c r="O26" s="227"/>
      <c r="P26" s="227"/>
      <c r="Q26" s="227"/>
      <c r="R26" s="227"/>
      <c r="S26" s="227"/>
      <c r="T26" s="231">
        <f t="shared" si="0"/>
        <v>0</v>
      </c>
    </row>
    <row r="27" spans="1:22" ht="12.95" customHeight="1" x14ac:dyDescent="0.2">
      <c r="A27" s="349"/>
      <c r="B27" s="326" t="s">
        <v>52</v>
      </c>
      <c r="C27" s="326"/>
      <c r="D27" s="27" t="s">
        <v>53</v>
      </c>
      <c r="E27" s="347"/>
      <c r="F27" s="347"/>
      <c r="G27" s="228"/>
      <c r="H27" s="228"/>
      <c r="I27" s="228"/>
      <c r="J27" s="228"/>
      <c r="K27" s="228"/>
      <c r="L27" s="228"/>
      <c r="M27" s="228"/>
      <c r="N27" s="228"/>
      <c r="O27" s="228"/>
      <c r="P27" s="228"/>
      <c r="Q27" s="228"/>
      <c r="R27" s="228"/>
      <c r="S27" s="228"/>
      <c r="T27" s="232">
        <f t="shared" si="0"/>
        <v>0</v>
      </c>
    </row>
    <row r="28" spans="1:22" ht="12.95" customHeight="1" x14ac:dyDescent="0.2">
      <c r="A28" s="349"/>
      <c r="B28" s="336" t="s">
        <v>54</v>
      </c>
      <c r="C28" s="336"/>
      <c r="D28" s="27" t="s">
        <v>55</v>
      </c>
      <c r="E28" s="347"/>
      <c r="F28" s="347"/>
      <c r="G28" s="230">
        <f>G43*(G26+G27)</f>
        <v>0</v>
      </c>
      <c r="H28" s="230">
        <f t="shared" ref="H28:S28" si="7">H43*(H26+H27)</f>
        <v>0</v>
      </c>
      <c r="I28" s="230">
        <f t="shared" si="7"/>
        <v>0</v>
      </c>
      <c r="J28" s="230">
        <f t="shared" si="7"/>
        <v>0</v>
      </c>
      <c r="K28" s="230">
        <f t="shared" si="7"/>
        <v>0</v>
      </c>
      <c r="L28" s="230">
        <f t="shared" si="7"/>
        <v>0</v>
      </c>
      <c r="M28" s="230">
        <f t="shared" si="7"/>
        <v>0</v>
      </c>
      <c r="N28" s="230">
        <f t="shared" si="7"/>
        <v>0</v>
      </c>
      <c r="O28" s="230">
        <f t="shared" si="7"/>
        <v>0</v>
      </c>
      <c r="P28" s="230">
        <f t="shared" si="7"/>
        <v>0</v>
      </c>
      <c r="Q28" s="230">
        <f t="shared" si="7"/>
        <v>0</v>
      </c>
      <c r="R28" s="230">
        <f t="shared" si="7"/>
        <v>0</v>
      </c>
      <c r="S28" s="230">
        <f t="shared" si="7"/>
        <v>0</v>
      </c>
      <c r="T28" s="232">
        <f t="shared" si="0"/>
        <v>0</v>
      </c>
    </row>
    <row r="29" spans="1:22" ht="12.95" customHeight="1" x14ac:dyDescent="0.2">
      <c r="A29" s="349"/>
      <c r="B29" s="326" t="s">
        <v>37</v>
      </c>
      <c r="C29" s="326"/>
      <c r="D29" s="26"/>
      <c r="E29" s="347"/>
      <c r="F29" s="347"/>
      <c r="G29" s="228"/>
      <c r="H29" s="228"/>
      <c r="I29" s="228"/>
      <c r="J29" s="228"/>
      <c r="K29" s="228"/>
      <c r="L29" s="228"/>
      <c r="M29" s="228"/>
      <c r="N29" s="228"/>
      <c r="O29" s="228"/>
      <c r="P29" s="228"/>
      <c r="Q29" s="228"/>
      <c r="R29" s="228"/>
      <c r="S29" s="228"/>
      <c r="T29" s="232">
        <f t="shared" si="0"/>
        <v>0</v>
      </c>
    </row>
    <row r="30" spans="1:22" ht="12.95" customHeight="1" x14ac:dyDescent="0.2">
      <c r="A30" s="349"/>
      <c r="B30" s="326" t="s">
        <v>39</v>
      </c>
      <c r="C30" s="326"/>
      <c r="D30" s="26"/>
      <c r="E30" s="347"/>
      <c r="F30" s="347"/>
      <c r="G30" s="228"/>
      <c r="H30" s="228"/>
      <c r="I30" s="228"/>
      <c r="J30" s="228"/>
      <c r="K30" s="228"/>
      <c r="L30" s="228"/>
      <c r="M30" s="228"/>
      <c r="N30" s="228"/>
      <c r="O30" s="228"/>
      <c r="P30" s="228"/>
      <c r="Q30" s="228"/>
      <c r="R30" s="228"/>
      <c r="S30" s="228"/>
      <c r="T30" s="232">
        <f t="shared" si="0"/>
        <v>0</v>
      </c>
    </row>
    <row r="31" spans="1:22" ht="12.95" customHeight="1" x14ac:dyDescent="0.2">
      <c r="A31" s="349"/>
      <c r="B31" s="326" t="s">
        <v>41</v>
      </c>
      <c r="C31" s="326"/>
      <c r="D31" s="26"/>
      <c r="E31" s="347"/>
      <c r="F31" s="347"/>
      <c r="G31" s="228"/>
      <c r="H31" s="228"/>
      <c r="I31" s="228"/>
      <c r="J31" s="228"/>
      <c r="K31" s="228"/>
      <c r="L31" s="228"/>
      <c r="M31" s="228"/>
      <c r="N31" s="228"/>
      <c r="O31" s="228"/>
      <c r="P31" s="228"/>
      <c r="Q31" s="228"/>
      <c r="R31" s="228"/>
      <c r="S31" s="228"/>
      <c r="T31" s="232">
        <f t="shared" si="0"/>
        <v>0</v>
      </c>
    </row>
    <row r="32" spans="1:22" ht="12.95" customHeight="1" x14ac:dyDescent="0.2">
      <c r="A32" s="349"/>
      <c r="B32" s="326" t="s">
        <v>42</v>
      </c>
      <c r="C32" s="326"/>
      <c r="D32" s="26"/>
      <c r="E32" s="347"/>
      <c r="F32" s="347"/>
      <c r="G32" s="228"/>
      <c r="H32" s="228"/>
      <c r="I32" s="228"/>
      <c r="J32" s="228"/>
      <c r="K32" s="228"/>
      <c r="L32" s="228"/>
      <c r="M32" s="228"/>
      <c r="N32" s="228"/>
      <c r="O32" s="228"/>
      <c r="P32" s="228"/>
      <c r="Q32" s="228"/>
      <c r="R32" s="228"/>
      <c r="S32" s="228"/>
      <c r="T32" s="232">
        <f t="shared" si="0"/>
        <v>0</v>
      </c>
    </row>
    <row r="33" spans="1:22" ht="12.95" customHeight="1" x14ac:dyDescent="0.2">
      <c r="A33" s="349"/>
      <c r="B33" s="329" t="s">
        <v>249</v>
      </c>
      <c r="C33" s="329"/>
      <c r="D33" s="26"/>
      <c r="E33" s="347"/>
      <c r="F33" s="347"/>
      <c r="G33" s="229">
        <f>G42*SUM(G29:G32)</f>
        <v>0</v>
      </c>
      <c r="H33" s="229">
        <f t="shared" ref="H33:S33" si="8">H42*SUM(H29:H32)</f>
        <v>0</v>
      </c>
      <c r="I33" s="229">
        <f t="shared" si="8"/>
        <v>0</v>
      </c>
      <c r="J33" s="229">
        <f t="shared" si="8"/>
        <v>0</v>
      </c>
      <c r="K33" s="229">
        <f t="shared" si="8"/>
        <v>0</v>
      </c>
      <c r="L33" s="229">
        <f t="shared" si="8"/>
        <v>0</v>
      </c>
      <c r="M33" s="229">
        <f t="shared" si="8"/>
        <v>0</v>
      </c>
      <c r="N33" s="229">
        <f t="shared" si="8"/>
        <v>0</v>
      </c>
      <c r="O33" s="229">
        <f t="shared" si="8"/>
        <v>0</v>
      </c>
      <c r="P33" s="229">
        <f t="shared" si="8"/>
        <v>0</v>
      </c>
      <c r="Q33" s="229">
        <f t="shared" si="8"/>
        <v>0</v>
      </c>
      <c r="R33" s="229">
        <f t="shared" si="8"/>
        <v>0</v>
      </c>
      <c r="S33" s="229">
        <f t="shared" si="8"/>
        <v>0</v>
      </c>
      <c r="T33" s="232">
        <f t="shared" si="0"/>
        <v>0</v>
      </c>
    </row>
    <row r="34" spans="1:22" ht="12.95" customHeight="1" x14ac:dyDescent="0.2">
      <c r="A34" s="349"/>
      <c r="B34" s="326" t="s">
        <v>56</v>
      </c>
      <c r="C34" s="326"/>
      <c r="D34" s="26"/>
      <c r="E34" s="347"/>
      <c r="F34" s="347"/>
      <c r="G34" s="228"/>
      <c r="H34" s="228"/>
      <c r="I34" s="228"/>
      <c r="J34" s="228"/>
      <c r="K34" s="228"/>
      <c r="L34" s="228"/>
      <c r="M34" s="228"/>
      <c r="N34" s="228"/>
      <c r="O34" s="228"/>
      <c r="P34" s="228"/>
      <c r="Q34" s="228"/>
      <c r="R34" s="228"/>
      <c r="S34" s="228"/>
      <c r="T34" s="232">
        <f t="shared" si="0"/>
        <v>0</v>
      </c>
    </row>
    <row r="35" spans="1:22" ht="12.95" customHeight="1" x14ac:dyDescent="0.2">
      <c r="A35" s="349"/>
      <c r="B35" s="336" t="s">
        <v>250</v>
      </c>
      <c r="C35" s="336"/>
      <c r="D35" s="26"/>
      <c r="E35" s="347"/>
      <c r="F35" s="347"/>
      <c r="G35" s="230">
        <f>G43*G34</f>
        <v>0</v>
      </c>
      <c r="H35" s="230">
        <f t="shared" ref="H35:S35" si="9">H43*H34</f>
        <v>0</v>
      </c>
      <c r="I35" s="230">
        <f t="shared" si="9"/>
        <v>0</v>
      </c>
      <c r="J35" s="230">
        <f t="shared" si="9"/>
        <v>0</v>
      </c>
      <c r="K35" s="230">
        <f t="shared" si="9"/>
        <v>0</v>
      </c>
      <c r="L35" s="230">
        <f t="shared" si="9"/>
        <v>0</v>
      </c>
      <c r="M35" s="230">
        <f t="shared" si="9"/>
        <v>0</v>
      </c>
      <c r="N35" s="230">
        <f t="shared" si="9"/>
        <v>0</v>
      </c>
      <c r="O35" s="230">
        <f t="shared" si="9"/>
        <v>0</v>
      </c>
      <c r="P35" s="230">
        <f t="shared" si="9"/>
        <v>0</v>
      </c>
      <c r="Q35" s="230">
        <f t="shared" si="9"/>
        <v>0</v>
      </c>
      <c r="R35" s="230">
        <f t="shared" si="9"/>
        <v>0</v>
      </c>
      <c r="S35" s="230">
        <f t="shared" si="9"/>
        <v>0</v>
      </c>
      <c r="T35" s="232">
        <f t="shared" si="0"/>
        <v>0</v>
      </c>
    </row>
    <row r="36" spans="1:22" ht="12.95" customHeight="1" x14ac:dyDescent="0.2">
      <c r="A36" s="349"/>
      <c r="B36" s="326" t="s">
        <v>43</v>
      </c>
      <c r="C36" s="326"/>
      <c r="D36" s="26"/>
      <c r="E36" s="347"/>
      <c r="F36" s="347"/>
      <c r="G36" s="228"/>
      <c r="H36" s="228"/>
      <c r="I36" s="228"/>
      <c r="J36" s="228"/>
      <c r="K36" s="228"/>
      <c r="L36" s="228"/>
      <c r="M36" s="228"/>
      <c r="N36" s="228"/>
      <c r="O36" s="228"/>
      <c r="P36" s="228"/>
      <c r="Q36" s="228"/>
      <c r="R36" s="228"/>
      <c r="S36" s="228"/>
      <c r="T36" s="232">
        <f t="shared" si="0"/>
        <v>0</v>
      </c>
    </row>
    <row r="37" spans="1:22" ht="12.95" customHeight="1" x14ac:dyDescent="0.2">
      <c r="A37" s="349"/>
      <c r="B37" s="329" t="s">
        <v>251</v>
      </c>
      <c r="C37" s="329"/>
      <c r="D37" s="26"/>
      <c r="E37" s="347"/>
      <c r="F37" s="347"/>
      <c r="G37" s="229">
        <f>G42*G36</f>
        <v>0</v>
      </c>
      <c r="H37" s="229">
        <f t="shared" ref="H37:S37" si="10">H42*H36</f>
        <v>0</v>
      </c>
      <c r="I37" s="229">
        <f t="shared" si="10"/>
        <v>0</v>
      </c>
      <c r="J37" s="229">
        <f t="shared" si="10"/>
        <v>0</v>
      </c>
      <c r="K37" s="229">
        <f t="shared" si="10"/>
        <v>0</v>
      </c>
      <c r="L37" s="229">
        <f t="shared" si="10"/>
        <v>0</v>
      </c>
      <c r="M37" s="229">
        <f t="shared" si="10"/>
        <v>0</v>
      </c>
      <c r="N37" s="229">
        <f t="shared" si="10"/>
        <v>0</v>
      </c>
      <c r="O37" s="229">
        <f t="shared" si="10"/>
        <v>0</v>
      </c>
      <c r="P37" s="229">
        <f t="shared" si="10"/>
        <v>0</v>
      </c>
      <c r="Q37" s="229">
        <f t="shared" si="10"/>
        <v>0</v>
      </c>
      <c r="R37" s="229">
        <f t="shared" si="10"/>
        <v>0</v>
      </c>
      <c r="S37" s="229">
        <f t="shared" si="10"/>
        <v>0</v>
      </c>
      <c r="T37" s="232">
        <f t="shared" si="0"/>
        <v>0</v>
      </c>
    </row>
    <row r="38" spans="1:22" ht="12.95" customHeight="1" x14ac:dyDescent="0.2">
      <c r="A38" s="349"/>
      <c r="B38" s="326" t="s">
        <v>44</v>
      </c>
      <c r="C38" s="326"/>
      <c r="D38" s="26"/>
      <c r="E38" s="347"/>
      <c r="F38" s="347"/>
      <c r="G38" s="228"/>
      <c r="H38" s="228"/>
      <c r="I38" s="228"/>
      <c r="J38" s="228"/>
      <c r="K38" s="228"/>
      <c r="L38" s="228"/>
      <c r="M38" s="228"/>
      <c r="N38" s="228"/>
      <c r="O38" s="228"/>
      <c r="P38" s="228"/>
      <c r="Q38" s="228"/>
      <c r="R38" s="228"/>
      <c r="S38" s="228"/>
      <c r="T38" s="232">
        <f t="shared" si="0"/>
        <v>0</v>
      </c>
    </row>
    <row r="39" spans="1:22" ht="12.95" customHeight="1" thickBot="1" x14ac:dyDescent="0.25">
      <c r="A39" s="350"/>
      <c r="B39" s="330" t="s">
        <v>252</v>
      </c>
      <c r="C39" s="330"/>
      <c r="D39" s="225"/>
      <c r="E39" s="352"/>
      <c r="F39" s="352"/>
      <c r="G39" s="248">
        <f>G42*G38</f>
        <v>0</v>
      </c>
      <c r="H39" s="248">
        <f t="shared" ref="H39:S39" si="11">H42*H38</f>
        <v>0</v>
      </c>
      <c r="I39" s="248">
        <f t="shared" si="11"/>
        <v>0</v>
      </c>
      <c r="J39" s="248">
        <f t="shared" si="11"/>
        <v>0</v>
      </c>
      <c r="K39" s="248">
        <f t="shared" si="11"/>
        <v>0</v>
      </c>
      <c r="L39" s="248">
        <f t="shared" si="11"/>
        <v>0</v>
      </c>
      <c r="M39" s="248">
        <f t="shared" si="11"/>
        <v>0</v>
      </c>
      <c r="N39" s="248">
        <f t="shared" si="11"/>
        <v>0</v>
      </c>
      <c r="O39" s="248">
        <f t="shared" si="11"/>
        <v>0</v>
      </c>
      <c r="P39" s="248">
        <f t="shared" si="11"/>
        <v>0</v>
      </c>
      <c r="Q39" s="248">
        <f t="shared" si="11"/>
        <v>0</v>
      </c>
      <c r="R39" s="248">
        <f t="shared" si="11"/>
        <v>0</v>
      </c>
      <c r="S39" s="248">
        <f t="shared" si="11"/>
        <v>0</v>
      </c>
      <c r="T39" s="233">
        <f t="shared" si="0"/>
        <v>0</v>
      </c>
    </row>
    <row r="40" spans="1:22" s="243" customFormat="1" ht="30" customHeight="1" thickBot="1" x14ac:dyDescent="0.25">
      <c r="A40" s="237"/>
      <c r="B40" s="335" t="s">
        <v>57</v>
      </c>
      <c r="C40" s="335"/>
      <c r="D40" s="244"/>
      <c r="E40" s="251"/>
      <c r="F40" s="244"/>
      <c r="G40" s="240">
        <f t="shared" ref="G40:N40" si="12">SUM(G26:G33)</f>
        <v>0</v>
      </c>
      <c r="H40" s="240">
        <f t="shared" si="12"/>
        <v>0</v>
      </c>
      <c r="I40" s="240">
        <f t="shared" si="12"/>
        <v>0</v>
      </c>
      <c r="J40" s="240">
        <f t="shared" si="12"/>
        <v>0</v>
      </c>
      <c r="K40" s="240">
        <f t="shared" si="12"/>
        <v>0</v>
      </c>
      <c r="L40" s="240">
        <f t="shared" si="12"/>
        <v>0</v>
      </c>
      <c r="M40" s="240">
        <f t="shared" si="12"/>
        <v>0</v>
      </c>
      <c r="N40" s="240">
        <f t="shared" si="12"/>
        <v>0</v>
      </c>
      <c r="O40" s="240">
        <f>SUM(O26:O33)</f>
        <v>0</v>
      </c>
      <c r="P40" s="240">
        <f>SUM(P26:P33)</f>
        <v>0</v>
      </c>
      <c r="Q40" s="240">
        <f>SUM(Q26:Q33)</f>
        <v>0</v>
      </c>
      <c r="R40" s="240">
        <f>SUM(R26:R33)</f>
        <v>0</v>
      </c>
      <c r="S40" s="240">
        <f>SUM(S26:S33)</f>
        <v>0</v>
      </c>
      <c r="T40" s="241">
        <f>SUM(G40:S40)</f>
        <v>0</v>
      </c>
      <c r="U40" s="2"/>
      <c r="V40" s="242"/>
    </row>
    <row r="41" spans="1:22" ht="33" customHeight="1" thickTop="1" x14ac:dyDescent="0.2">
      <c r="A41" s="344" t="s">
        <v>248</v>
      </c>
      <c r="B41" s="344"/>
      <c r="C41" s="344"/>
      <c r="D41" s="344"/>
      <c r="E41" s="344"/>
      <c r="F41" s="344"/>
      <c r="G41" s="28"/>
      <c r="H41" s="28"/>
      <c r="J41" s="28"/>
      <c r="K41" s="28"/>
      <c r="L41" s="28"/>
      <c r="M41" s="28"/>
      <c r="N41" s="28"/>
      <c r="O41" s="28"/>
      <c r="P41" s="28"/>
      <c r="Q41" s="28"/>
      <c r="R41" s="28"/>
      <c r="S41" s="28"/>
      <c r="T41" s="29"/>
    </row>
    <row r="42" spans="1:22" ht="30" customHeight="1" x14ac:dyDescent="0.2">
      <c r="A42" s="358" t="s">
        <v>254</v>
      </c>
      <c r="B42" s="358"/>
      <c r="C42" s="358"/>
      <c r="D42" s="358"/>
      <c r="E42" s="358"/>
      <c r="F42" s="358"/>
      <c r="G42" s="222">
        <v>0</v>
      </c>
      <c r="H42" s="222">
        <v>2.0000000000000018E-2</v>
      </c>
      <c r="I42" s="222">
        <v>4.0399999999999991E-2</v>
      </c>
      <c r="J42" s="222">
        <v>6.1207999999999929E-2</v>
      </c>
      <c r="K42" s="222">
        <v>8.2432159999999977E-2</v>
      </c>
      <c r="L42" s="222">
        <v>0.10408080320000002</v>
      </c>
      <c r="M42" s="222">
        <v>0.12616241926400007</v>
      </c>
      <c r="N42" s="222">
        <v>0.14868566764927982</v>
      </c>
      <c r="O42" s="222">
        <v>0.17165938100226552</v>
      </c>
      <c r="P42" s="222">
        <v>0.19509256862231084</v>
      </c>
      <c r="Q42" s="222">
        <v>0.21899441999475711</v>
      </c>
      <c r="R42" s="222">
        <v>0.24337430839465202</v>
      </c>
      <c r="S42" s="222">
        <v>0.26824179456254527</v>
      </c>
      <c r="T42" s="30"/>
    </row>
    <row r="43" spans="1:22" ht="30" customHeight="1" x14ac:dyDescent="0.2">
      <c r="A43" s="359" t="s">
        <v>253</v>
      </c>
      <c r="B43" s="359"/>
      <c r="C43" s="359"/>
      <c r="D43" s="359"/>
      <c r="E43" s="359"/>
      <c r="F43" s="359"/>
      <c r="G43" s="221"/>
      <c r="H43" s="221"/>
      <c r="I43" s="221"/>
      <c r="J43" s="221"/>
      <c r="K43" s="221"/>
      <c r="L43" s="221"/>
      <c r="M43" s="221"/>
      <c r="N43" s="221"/>
      <c r="O43" s="221"/>
      <c r="P43" s="221"/>
      <c r="Q43" s="221"/>
      <c r="R43" s="221"/>
      <c r="S43" s="221"/>
      <c r="T43" s="249"/>
    </row>
    <row r="44" spans="1:22" x14ac:dyDescent="0.2">
      <c r="A44" s="31"/>
      <c r="B44" s="31"/>
      <c r="C44" s="31"/>
      <c r="D44" s="31"/>
      <c r="E44" s="250"/>
      <c r="F44" s="31"/>
      <c r="G44" s="31"/>
      <c r="H44" s="31"/>
      <c r="I44" s="31"/>
      <c r="J44" s="31"/>
      <c r="K44" s="31"/>
      <c r="L44" s="31"/>
      <c r="M44" s="31"/>
      <c r="N44" s="31"/>
      <c r="O44" s="31"/>
      <c r="P44" s="31"/>
      <c r="Q44" s="31"/>
      <c r="R44" s="31"/>
      <c r="S44" s="31"/>
      <c r="T44" s="31"/>
    </row>
    <row r="45" spans="1:22" s="2" customFormat="1" ht="25.5" customHeight="1" x14ac:dyDescent="0.2">
      <c r="A45" s="357" t="s">
        <v>245</v>
      </c>
      <c r="B45" s="357"/>
      <c r="C45" s="357"/>
      <c r="D45" s="357"/>
      <c r="E45" s="357"/>
      <c r="F45" s="357"/>
    </row>
    <row r="46" spans="1:22" s="2" customFormat="1" ht="35.25" customHeight="1" x14ac:dyDescent="0.2">
      <c r="A46" s="357" t="s">
        <v>247</v>
      </c>
      <c r="B46" s="357"/>
      <c r="C46" s="357"/>
      <c r="D46" s="357"/>
      <c r="E46" s="357"/>
      <c r="F46" s="357"/>
    </row>
    <row r="47" spans="1:22" s="2" customFormat="1" ht="73.5" customHeight="1" x14ac:dyDescent="0.2">
      <c r="A47" s="357" t="s">
        <v>255</v>
      </c>
      <c r="B47" s="357"/>
      <c r="C47" s="357"/>
      <c r="D47" s="357"/>
      <c r="E47" s="357"/>
      <c r="F47" s="357"/>
    </row>
    <row r="48" spans="1:22" s="4" customFormat="1" ht="25.5" customHeight="1" x14ac:dyDescent="0.2">
      <c r="A48" s="355" t="s">
        <v>243</v>
      </c>
      <c r="B48" s="355"/>
      <c r="C48" s="355"/>
      <c r="D48" s="355"/>
      <c r="E48" s="355"/>
      <c r="F48" s="355"/>
    </row>
    <row r="49" spans="1:20" s="2" customFormat="1" ht="48" customHeight="1" x14ac:dyDescent="0.2">
      <c r="A49" s="356" t="s">
        <v>256</v>
      </c>
      <c r="B49" s="356"/>
      <c r="C49" s="356"/>
      <c r="D49" s="356"/>
      <c r="E49" s="356"/>
      <c r="F49" s="356"/>
    </row>
    <row r="50" spans="1:20" x14ac:dyDescent="0.2">
      <c r="A50" s="2"/>
      <c r="B50" s="31"/>
      <c r="C50" s="31"/>
      <c r="D50" s="31"/>
      <c r="E50" s="31"/>
      <c r="F50" s="31"/>
      <c r="G50" s="31"/>
      <c r="H50" s="31"/>
      <c r="I50" s="31"/>
      <c r="J50" s="31"/>
      <c r="K50" s="31"/>
      <c r="L50" s="31"/>
      <c r="M50" s="31"/>
      <c r="N50" s="31"/>
      <c r="O50" s="31"/>
      <c r="P50" s="31"/>
      <c r="Q50" s="31"/>
      <c r="R50" s="31"/>
      <c r="S50" s="31"/>
      <c r="T50" s="31"/>
    </row>
    <row r="54" spans="1:20" x14ac:dyDescent="0.2">
      <c r="A54" s="220"/>
    </row>
  </sheetData>
  <mergeCells count="80">
    <mergeCell ref="E36:F36"/>
    <mergeCell ref="E37:F37"/>
    <mergeCell ref="A48:F48"/>
    <mergeCell ref="A49:F49"/>
    <mergeCell ref="E38:F38"/>
    <mergeCell ref="E39:F39"/>
    <mergeCell ref="A45:F45"/>
    <mergeCell ref="A46:F46"/>
    <mergeCell ref="A47:F47"/>
    <mergeCell ref="A42:F42"/>
    <mergeCell ref="A43:F43"/>
    <mergeCell ref="E31:F31"/>
    <mergeCell ref="E32:F32"/>
    <mergeCell ref="E33:F33"/>
    <mergeCell ref="E34:F34"/>
    <mergeCell ref="E35:F35"/>
    <mergeCell ref="A17:A24"/>
    <mergeCell ref="A26:A39"/>
    <mergeCell ref="E8:F8"/>
    <mergeCell ref="E9:F9"/>
    <mergeCell ref="E10:F10"/>
    <mergeCell ref="E11:F11"/>
    <mergeCell ref="E12:F12"/>
    <mergeCell ref="E13:F13"/>
    <mergeCell ref="E14:F14"/>
    <mergeCell ref="E15:F15"/>
    <mergeCell ref="E17:F17"/>
    <mergeCell ref="E18:F18"/>
    <mergeCell ref="E24:F24"/>
    <mergeCell ref="B25:C25"/>
    <mergeCell ref="B24:C24"/>
    <mergeCell ref="E30:F30"/>
    <mergeCell ref="B4:F4"/>
    <mergeCell ref="A5:F5"/>
    <mergeCell ref="D7:F7"/>
    <mergeCell ref="A41:F41"/>
    <mergeCell ref="E26:F26"/>
    <mergeCell ref="E16:F16"/>
    <mergeCell ref="E25:F25"/>
    <mergeCell ref="E27:F27"/>
    <mergeCell ref="E19:F19"/>
    <mergeCell ref="E20:F20"/>
    <mergeCell ref="E21:F21"/>
    <mergeCell ref="E22:F22"/>
    <mergeCell ref="E23:F23"/>
    <mergeCell ref="E28:F28"/>
    <mergeCell ref="E29:F29"/>
    <mergeCell ref="A8:A15"/>
    <mergeCell ref="D6:F6"/>
    <mergeCell ref="B40:C40"/>
    <mergeCell ref="B39:C39"/>
    <mergeCell ref="B38:C38"/>
    <mergeCell ref="B37:C37"/>
    <mergeCell ref="B36:C36"/>
    <mergeCell ref="B35:C35"/>
    <mergeCell ref="B34:C34"/>
    <mergeCell ref="B33:C33"/>
    <mergeCell ref="B32:C32"/>
    <mergeCell ref="B31:C31"/>
    <mergeCell ref="B30:C30"/>
    <mergeCell ref="B29:C29"/>
    <mergeCell ref="B28:C28"/>
    <mergeCell ref="B27:C27"/>
    <mergeCell ref="B26:C26"/>
    <mergeCell ref="B23:C23"/>
    <mergeCell ref="B22:C22"/>
    <mergeCell ref="B21:C21"/>
    <mergeCell ref="B20:C20"/>
    <mergeCell ref="B19:C19"/>
    <mergeCell ref="B18:C18"/>
    <mergeCell ref="B17:C17"/>
    <mergeCell ref="B8:C8"/>
    <mergeCell ref="B9:C9"/>
    <mergeCell ref="B10:C10"/>
    <mergeCell ref="B11:C11"/>
    <mergeCell ref="B12:C12"/>
    <mergeCell ref="B13:C13"/>
    <mergeCell ref="B14:C14"/>
    <mergeCell ref="B15:C15"/>
    <mergeCell ref="B16:C16"/>
  </mergeCells>
  <hyperlinks>
    <hyperlink ref="A48" r:id="rId1" location="infrastructure  " display="https://www.nzta.govt.nz/resources/procurement-manual/procurement-tools/#infrastructure  " xr:uid="{DB738E82-4ACA-4D1A-8B86-81AC1E78FC49}"/>
    <hyperlink ref="A48:D48" r:id="rId2" display="Escalation annual factors" xr:uid="{64513DD7-965A-4869-A1AB-8BE503B76535}"/>
  </hyperlinks>
  <pageMargins left="0.7" right="0.7" top="0.75" bottom="0.75" header="0.3" footer="0.3"/>
  <pageSetup orientation="portrait" r:id="rId3"/>
  <headerFooter>
    <oddHeader>&amp;L&amp;16&amp;F&amp;R&amp;G</oddHeader>
  </headerFooter>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D10"/>
  <sheetViews>
    <sheetView workbookViewId="0">
      <selection activeCell="B10" sqref="B10"/>
    </sheetView>
  </sheetViews>
  <sheetFormatPr defaultRowHeight="12.75" x14ac:dyDescent="0.2"/>
  <cols>
    <col min="1" max="1" width="13" bestFit="1" customWidth="1"/>
    <col min="3" max="3" width="15.5703125" bestFit="1" customWidth="1"/>
  </cols>
  <sheetData>
    <row r="1" spans="1:4" x14ac:dyDescent="0.2">
      <c r="A1" t="s">
        <v>100</v>
      </c>
      <c r="B1" t="e">
        <f>COUNTIF(ROC1_full_list,"&lt;&gt;orangutan")</f>
        <v>#REF!</v>
      </c>
    </row>
    <row r="2" spans="1:4" x14ac:dyDescent="0.2">
      <c r="A2" t="s">
        <v>101</v>
      </c>
      <c r="B2" t="e">
        <f>COUNTIF(ROC2_full_list,"&lt;&gt;orangutan")</f>
        <v>#REF!</v>
      </c>
      <c r="C2" s="1" t="s">
        <v>102</v>
      </c>
      <c r="D2" t="e">
        <f>ROC1Count-ROC2Count</f>
        <v>#REF!</v>
      </c>
    </row>
    <row r="3" spans="1:4" x14ac:dyDescent="0.2">
      <c r="A3" t="s">
        <v>103</v>
      </c>
      <c r="B3" t="e">
        <f>COUNTIF(PAC1_full_list,"&lt;&gt;orangutan")</f>
        <v>#REF!</v>
      </c>
      <c r="C3" s="1" t="s">
        <v>104</v>
      </c>
      <c r="D3" t="e">
        <f>(ROC2Count*2)-PAC1Count</f>
        <v>#REF!</v>
      </c>
    </row>
    <row r="4" spans="1:4" x14ac:dyDescent="0.2">
      <c r="A4" t="s">
        <v>105</v>
      </c>
      <c r="B4" t="e">
        <f>COUNTIF(PAC2_full_list,"&lt;&gt;orangutan")</f>
        <v>#REF!</v>
      </c>
      <c r="C4" s="1" t="s">
        <v>106</v>
      </c>
      <c r="D4" t="e">
        <f>PAC1Count-PAC2Count</f>
        <v>#REF!</v>
      </c>
    </row>
    <row r="5" spans="1:4" x14ac:dyDescent="0.2">
      <c r="A5" t="s">
        <v>107</v>
      </c>
      <c r="B5" t="e">
        <f>COUNTIF(FEC1_full_list,"&lt;&gt;orangutan")</f>
        <v>#REF!</v>
      </c>
      <c r="C5" s="1" t="s">
        <v>108</v>
      </c>
      <c r="D5" t="e">
        <f>PAC2Count-FEC1Count</f>
        <v>#REF!</v>
      </c>
    </row>
    <row r="6" spans="1:4" x14ac:dyDescent="0.2">
      <c r="A6" t="s">
        <v>109</v>
      </c>
      <c r="B6" t="e">
        <f>COUNTIF(FEC2_full_list,"&lt;&gt;orangutan")</f>
        <v>#REF!</v>
      </c>
      <c r="C6" s="1" t="s">
        <v>110</v>
      </c>
      <c r="D6" t="e">
        <f>(FEC1Count*5)-(FEC2Count*6)</f>
        <v>#REF!</v>
      </c>
    </row>
    <row r="7" spans="1:4" x14ac:dyDescent="0.2">
      <c r="A7" t="s">
        <v>111</v>
      </c>
      <c r="B7" t="e">
        <f>COUNTIF(Land2_Partial_list,"&lt;&gt;orangutan")</f>
        <v>#REF!</v>
      </c>
    </row>
    <row r="8" spans="1:4" x14ac:dyDescent="0.2">
      <c r="A8" t="s">
        <v>112</v>
      </c>
      <c r="B8" t="e">
        <f>COUNTIF(Land3_Partial_list,"&lt;&gt;orangutan")</f>
        <v>#REF!</v>
      </c>
      <c r="C8" t="s">
        <v>113</v>
      </c>
      <c r="D8" t="e">
        <f>Land2Count-Land3Count</f>
        <v>#REF!</v>
      </c>
    </row>
    <row r="9" spans="1:4" x14ac:dyDescent="0.2">
      <c r="A9" t="s">
        <v>114</v>
      </c>
      <c r="B9" t="e">
        <f>COUNTIF(FEC2_item_list,"&lt;&gt;orangutan")</f>
        <v>#REF!</v>
      </c>
    </row>
    <row r="10" spans="1:4" x14ac:dyDescent="0.2">
      <c r="A10" t="s">
        <v>115</v>
      </c>
      <c r="B10" t="e">
        <f>COUNTIF(Report1_Item_List,"&lt;&gt;orangutan")</f>
        <v>#REF!</v>
      </c>
      <c r="C10" t="s">
        <v>116</v>
      </c>
      <c r="D10" t="e">
        <f>FEC2ItemCount-Report1Count</f>
        <v>#REF!</v>
      </c>
    </row>
  </sheetData>
  <phoneticPr fontId="0" type="noConversion"/>
  <pageMargins left="0.75" right="0.75" top="1" bottom="1" header="0.5" footer="0.5"/>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1 Project Development</vt:lpstr>
      <vt:lpstr>2 Pre-implementation</vt:lpstr>
      <vt:lpstr>3 Implementation</vt:lpstr>
      <vt:lpstr>4 Property</vt:lpstr>
      <vt:lpstr>5 Summary Sheet (Prof Serv)</vt:lpstr>
      <vt:lpstr>6 Escalation</vt:lpstr>
      <vt:lpstr>Macro Data</vt:lpstr>
      <vt:lpstr>Diff_FEC1_PAC2</vt:lpstr>
      <vt:lpstr>Diff_FEC2_FEC1</vt:lpstr>
      <vt:lpstr>Diff_Land3_Land2</vt:lpstr>
      <vt:lpstr>Diff_PAC1_ROC2</vt:lpstr>
      <vt:lpstr>Diff_PAC2_PAC1</vt:lpstr>
      <vt:lpstr>Diff_Report1_FEC2</vt:lpstr>
      <vt:lpstr>Diff_ROC2_ROC1</vt:lpstr>
      <vt:lpstr>Difference</vt:lpstr>
      <vt:lpstr>FEC1Count</vt:lpstr>
      <vt:lpstr>FEC2Count</vt:lpstr>
      <vt:lpstr>FEC2ItemCount</vt:lpstr>
      <vt:lpstr>Land2Count</vt:lpstr>
      <vt:lpstr>Land3Count</vt:lpstr>
      <vt:lpstr>PAC1Count</vt:lpstr>
      <vt:lpstr>PAC2Count</vt:lpstr>
      <vt:lpstr>'1 Project Development'!Print_Area</vt:lpstr>
      <vt:lpstr>'2 Pre-implementation'!Print_Area</vt:lpstr>
      <vt:lpstr>'3 Implementation'!Print_Area</vt:lpstr>
      <vt:lpstr>'4 Property'!Print_Area</vt:lpstr>
      <vt:lpstr>'5 Summary Sheet (Prof Serv)'!Print_Area</vt:lpstr>
      <vt:lpstr>Report1Count</vt:lpstr>
      <vt:lpstr>ROC1Count</vt:lpstr>
      <vt:lpstr>ROC2Count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2023-08-21T04:34:44Z</dcterms:created>
  <dcterms:modified xsi:type="dcterms:W3CDTF">2023-08-21T04:34:54Z</dcterms:modified>
  <cp:category/>
  <cp:contentStatus/>
</cp:coreProperties>
</file>