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https://nztransportagency-my.sharepoint.com/personal/kim_laurenson_nzta_govt_nz/Documents/CoPTTM/Conference/2015/02 TTM Conference Taupo July 2015/Shown Presentations 2/"/>
    </mc:Choice>
  </mc:AlternateContent>
  <xr:revisionPtr revIDLastSave="0" documentId="8_{396B0596-8F90-4D72-AB7A-8CDF706A1EB0}" xr6:coauthVersionLast="41" xr6:coauthVersionMax="41" xr10:uidLastSave="{00000000-0000-0000-0000-000000000000}"/>
  <bookViews>
    <workbookView xWindow="-110" yWindow="-110" windowWidth="19420" windowHeight="10420" xr2:uid="{00000000-000D-0000-FFFF-FFFF00000000}"/>
  </bookViews>
  <sheets>
    <sheet name="Ed 4 Site Condition Rating Form" sheetId="4" r:id="rId1"/>
    <sheet name="Company List" sheetId="5" r:id="rId2"/>
    <sheet name="Reference List" sheetId="3" r:id="rId3"/>
  </sheets>
  <definedNames>
    <definedName name="_xlnm.Print_Area" localSheetId="0">'Ed 4 Site Condition Rating Form'!$A$1:$M$59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4" l="1"/>
  <c r="L45" i="4" l="1"/>
  <c r="Q26" i="4"/>
  <c r="Q25" i="4" l="1"/>
  <c r="E38" i="4"/>
  <c r="F37" i="4"/>
  <c r="F36" i="4"/>
  <c r="F35" i="4"/>
  <c r="F34" i="4"/>
  <c r="F33" i="4"/>
  <c r="F32" i="4"/>
  <c r="F31" i="4"/>
  <c r="F30" i="4"/>
  <c r="F29" i="4"/>
  <c r="F28" i="4"/>
  <c r="F26" i="4"/>
  <c r="F25" i="4"/>
  <c r="F22" i="4"/>
  <c r="M21" i="4"/>
  <c r="F21" i="4"/>
  <c r="M20" i="4"/>
  <c r="F20" i="4"/>
  <c r="M19" i="4"/>
  <c r="F19" i="4"/>
  <c r="M18" i="4"/>
  <c r="M17" i="4"/>
  <c r="F17" i="4"/>
  <c r="M16" i="4"/>
  <c r="F16" i="4"/>
  <c r="M15" i="4"/>
  <c r="F15" i="4"/>
  <c r="M14" i="4"/>
  <c r="F14" i="4"/>
  <c r="M13" i="4"/>
  <c r="F13" i="4"/>
  <c r="M12" i="4"/>
  <c r="F12" i="4"/>
  <c r="M11" i="4"/>
  <c r="F11" i="4"/>
  <c r="M10" i="4"/>
  <c r="F10" i="4"/>
  <c r="Q16" i="4" l="1"/>
  <c r="B38" i="4" s="1"/>
  <c r="Q27" i="4" l="1"/>
  <c r="Q28" i="4" l="1"/>
  <c r="Q29" i="4" s="1"/>
  <c r="H33" i="4" l="1"/>
  <c r="M45" i="4" s="1"/>
  <c r="P31" i="4"/>
  <c r="K45" i="4" l="1"/>
  <c r="G46" i="4"/>
  <c r="H35" i="4"/>
  <c r="P36" i="4" l="1"/>
  <c r="P35" i="4" s="1"/>
</calcChain>
</file>

<file path=xl/sharedStrings.xml><?xml version="1.0" encoding="utf-8"?>
<sst xmlns="http://schemas.openxmlformats.org/spreadsheetml/2006/main" count="373" uniqueCount="301">
  <si>
    <t>Qualifications</t>
  </si>
  <si>
    <t>Tally Box</t>
  </si>
  <si>
    <t>Total</t>
  </si>
  <si>
    <t>Condition unacceptable</t>
  </si>
  <si>
    <t>Unapproved sign used / too small</t>
  </si>
  <si>
    <t>Wrong sign</t>
  </si>
  <si>
    <t>Missing (including side road)</t>
  </si>
  <si>
    <t>Spacing in taper</t>
  </si>
  <si>
    <t>Using non-approved device</t>
  </si>
  <si>
    <t>Weighting</t>
  </si>
  <si>
    <t>Sign</t>
  </si>
  <si>
    <t>Occasion</t>
  </si>
  <si>
    <t>Support</t>
  </si>
  <si>
    <t>Device</t>
  </si>
  <si>
    <t>Road marking incorrect at Long Term Level 2 or 3 roads</t>
  </si>
  <si>
    <t>Site</t>
  </si>
  <si>
    <t>Vehicle</t>
  </si>
  <si>
    <t>Individual</t>
  </si>
  <si>
    <t>Feature</t>
  </si>
  <si>
    <t>Barrier defects (Missing or Incorrect components)</t>
  </si>
  <si>
    <t>Component</t>
  </si>
  <si>
    <t>Lead pilot vehicle omitted or incorrect location</t>
  </si>
  <si>
    <t>Shadow Vehicle omitted or incorrect location</t>
  </si>
  <si>
    <t>TMA</t>
  </si>
  <si>
    <t>TTM SITE CONDITION RATING FORM</t>
  </si>
  <si>
    <t>SIGNS</t>
  </si>
  <si>
    <t>MISCELLANEOUS</t>
  </si>
  <si>
    <t>MOBILE &amp; SEMI STATIC</t>
  </si>
  <si>
    <t>Client / Principal</t>
  </si>
  <si>
    <t>Road Name</t>
  </si>
  <si>
    <t>Signature</t>
  </si>
  <si>
    <t>SITE DETAILS</t>
  </si>
  <si>
    <t>OPERATION DETAILS</t>
  </si>
  <si>
    <t>Suburb</t>
  </si>
  <si>
    <t>Unsafe and illegal parking of plant/equip.</t>
  </si>
  <si>
    <t>Access</t>
  </si>
  <si>
    <t>TMA missing or non compliant</t>
  </si>
  <si>
    <t>A1</t>
  </si>
  <si>
    <t>A2</t>
  </si>
  <si>
    <t>A3</t>
  </si>
  <si>
    <t>A4</t>
  </si>
  <si>
    <t>A5</t>
  </si>
  <si>
    <t>A6</t>
  </si>
  <si>
    <t>A7</t>
  </si>
  <si>
    <t>A8</t>
  </si>
  <si>
    <t>B1</t>
  </si>
  <si>
    <t>B2</t>
  </si>
  <si>
    <t>B3</t>
  </si>
  <si>
    <t>B4</t>
  </si>
  <si>
    <t>C1</t>
  </si>
  <si>
    <t>C2</t>
  </si>
  <si>
    <t>D1</t>
  </si>
  <si>
    <t>D2</t>
  </si>
  <si>
    <t>D3</t>
  </si>
  <si>
    <t>D4</t>
  </si>
  <si>
    <t>D5</t>
  </si>
  <si>
    <t>D6</t>
  </si>
  <si>
    <t>D7</t>
  </si>
  <si>
    <t>D8</t>
  </si>
  <si>
    <t>D9</t>
  </si>
  <si>
    <t>D10</t>
  </si>
  <si>
    <t>E1</t>
  </si>
  <si>
    <t>E2</t>
  </si>
  <si>
    <t>E3</t>
  </si>
  <si>
    <t>E4</t>
  </si>
  <si>
    <t>E5</t>
  </si>
  <si>
    <t>E6</t>
  </si>
  <si>
    <t>E7</t>
  </si>
  <si>
    <t>E8</t>
  </si>
  <si>
    <t>E10</t>
  </si>
  <si>
    <t>E11</t>
  </si>
  <si>
    <t>Missing or Ineffective delineation along lanes</t>
  </si>
  <si>
    <t>Leading Taper</t>
  </si>
  <si>
    <t>Trailing Taper</t>
  </si>
  <si>
    <t>G1</t>
  </si>
  <si>
    <t>G2</t>
  </si>
  <si>
    <t>G3</t>
  </si>
  <si>
    <t>G4</t>
  </si>
  <si>
    <t>TTM Level</t>
  </si>
  <si>
    <t>STMS Name</t>
  </si>
  <si>
    <t>STMS Contact Details</t>
  </si>
  <si>
    <t>Activity Description</t>
  </si>
  <si>
    <t>TTM Method</t>
  </si>
  <si>
    <t>Inadequate Site Access</t>
  </si>
  <si>
    <t>Unsafe or Redundant TTM</t>
  </si>
  <si>
    <t>Equipment</t>
  </si>
  <si>
    <t>Taper too short or missing</t>
  </si>
  <si>
    <t>Tapers too short</t>
  </si>
  <si>
    <t>STMS</t>
  </si>
  <si>
    <t>Non-STMS</t>
  </si>
  <si>
    <t>ACTIONS TAKEN BY STMS</t>
  </si>
  <si>
    <t>NZTA ID No.</t>
  </si>
  <si>
    <t>OTHER CHECKS</t>
  </si>
  <si>
    <t>YES</t>
  </si>
  <si>
    <t>NO</t>
  </si>
  <si>
    <t>Date/Time</t>
  </si>
  <si>
    <t>TOTAL SCR</t>
  </si>
  <si>
    <t>ACTIONS TO BE TAKEN</t>
  </si>
  <si>
    <t>Audit ID</t>
  </si>
  <si>
    <t>Audit Planned/Unplanned</t>
  </si>
  <si>
    <t>Please enter the following information:</t>
  </si>
  <si>
    <t>Planned</t>
  </si>
  <si>
    <t>Unplanned</t>
  </si>
  <si>
    <t>The information above is required for data filtering purposes and will not show on the audit.
The codes used for the Audit ID are as follows:
0 = Standard Full Audit
Further codes will be advised at a later date
Please also ensure that the Audit Planned/Unplanned field is filled out - this field identified when you have audited a site that you had planned to visit (Planned) or whether you came across the audit on your travels (Unplanned)</t>
  </si>
  <si>
    <t>N/A</t>
  </si>
  <si>
    <t>AT Auditor</t>
  </si>
  <si>
    <t>Not Required</t>
  </si>
  <si>
    <t>G7</t>
  </si>
  <si>
    <t>Contractor</t>
  </si>
  <si>
    <t>Y</t>
  </si>
  <si>
    <t>N</t>
  </si>
  <si>
    <t>ROAD USER FLOW ACCEPTABLE</t>
  </si>
  <si>
    <t>Not visible/Fallen Over</t>
  </si>
  <si>
    <t>AWVMS or Arrowboard</t>
  </si>
  <si>
    <t>Delineation Section</t>
  </si>
  <si>
    <t>SITE FIXED?</t>
  </si>
  <si>
    <t>Tail pilot vehicle / AWVMS omitted or incorrect location</t>
  </si>
  <si>
    <t>Parking / stopping features not relocated</t>
  </si>
  <si>
    <t>Flashing beacons / hazard lights not used or ineffective</t>
  </si>
  <si>
    <t>Non-compliant support / sign too low</t>
  </si>
  <si>
    <t xml:space="preserve">PEDESTRIANS / CYCLISTS </t>
  </si>
  <si>
    <t>Spacing in Lanes</t>
  </si>
  <si>
    <t>Per 100m Delineation</t>
  </si>
  <si>
    <t>E9</t>
  </si>
  <si>
    <t>Unacceptable surface condition (peds, cyclists or carriageway)</t>
  </si>
  <si>
    <t>Inadequate provision for cyclists</t>
  </si>
  <si>
    <t>Inadequate provision for pedestrians</t>
  </si>
  <si>
    <t>G8</t>
  </si>
  <si>
    <t>APPROVED TMP APPLICABLE?</t>
  </si>
  <si>
    <t>TMP APPROVED?</t>
  </si>
  <si>
    <t>[FORM MUST INCLUDE STMS AUTHORITY, 2 HOURLY CHECKS AND TSL IMPLEMENTATION]</t>
  </si>
  <si>
    <t>APPROVED TMP SIGHTED?</t>
  </si>
  <si>
    <t>Permanent sign</t>
  </si>
  <si>
    <t>Taper</t>
  </si>
  <si>
    <t>Missing or ineffective Taper</t>
  </si>
  <si>
    <t>Missing traffic controller</t>
  </si>
  <si>
    <t>E12</t>
  </si>
  <si>
    <t>Working in Live lanes</t>
  </si>
  <si>
    <t>Safety zone compromised</t>
  </si>
  <si>
    <t>Marginal surface condition (carriageway only)</t>
  </si>
  <si>
    <t>High visibility garment not acceptable</t>
  </si>
  <si>
    <r>
      <t>SITE INDUCTION GOOD?</t>
    </r>
    <r>
      <rPr>
        <sz val="9"/>
        <color theme="1"/>
        <rFont val="Arial"/>
        <family val="2"/>
        <scheme val="minor"/>
      </rPr>
      <t xml:space="preserve"> [DOES NOT AFFECT SCORE]</t>
    </r>
  </si>
  <si>
    <t>SITE ACTIVITY CEASED BY</t>
  </si>
  <si>
    <t>TTM IN ACCORDANCE WITH APPROVED TMP?</t>
  </si>
  <si>
    <r>
      <t>NOTIFICATIONS (AT/ATOC/PT)</t>
    </r>
    <r>
      <rPr>
        <sz val="9"/>
        <color theme="1"/>
        <rFont val="Arial"/>
        <family val="2"/>
        <scheme val="minor"/>
      </rPr>
      <t xml:space="preserve"> [DOES NOT AFFECT SCORE]</t>
    </r>
  </si>
  <si>
    <t>G5</t>
  </si>
  <si>
    <t>G6</t>
  </si>
  <si>
    <t>Note that this score does not appear on the final printout</t>
  </si>
  <si>
    <t>TTM</t>
  </si>
  <si>
    <t>MAIN</t>
  </si>
  <si>
    <t>KEEP BLANK</t>
  </si>
  <si>
    <t>FINAL RESULT</t>
  </si>
  <si>
    <t>KEY POINTS</t>
  </si>
  <si>
    <t>REVIEWED BY</t>
  </si>
  <si>
    <t>STMS DETAILS</t>
  </si>
  <si>
    <t>RECEIVED BY / SIGNED</t>
  </si>
  <si>
    <t>In submitting this form, the reviewer specified above agrees that they have explained the significant issues and proposed remedies to the relevant parties specified above and have handed these parties a physical copy of the audit (does not apply for unattended sites).</t>
  </si>
  <si>
    <t>SCR OVERRIDE</t>
  </si>
  <si>
    <t>QUALIFIED PERSON ON SITE  [REFER TO A5 OF COPTTM]</t>
  </si>
  <si>
    <t>TSL APPROPRIATE [REFER TO C4 OF COPTTM]</t>
  </si>
  <si>
    <t>Does the site feel safe for road users?</t>
  </si>
  <si>
    <t>Any single SCR column with a weighting of 20 or over is blank?</t>
  </si>
  <si>
    <t>The SCR does not exceed 150 points?</t>
  </si>
  <si>
    <t>IS THE OVERRIDE REQUIRED?</t>
  </si>
  <si>
    <t>The site passes all areas of Other Checks? [NOT G4]</t>
  </si>
  <si>
    <t>SITE DID NOT CEASE</t>
  </si>
  <si>
    <t>This function can only be used if certain criteria below are not met (and only if required):</t>
  </si>
  <si>
    <t>Standard Organisation Names</t>
  </si>
  <si>
    <t>(STMS / TTM employer)</t>
  </si>
  <si>
    <t>(Note this is to be the main contractor)</t>
  </si>
  <si>
    <t>(Private for non company principals)</t>
  </si>
  <si>
    <t>TTM Companies</t>
  </si>
  <si>
    <t>Contractors</t>
  </si>
  <si>
    <t>Principals</t>
  </si>
  <si>
    <t>Absolute Traffic Solutions Ltd</t>
  </si>
  <si>
    <t>Asplundh</t>
  </si>
  <si>
    <t>Auckland Council</t>
  </si>
  <si>
    <t>Action Traffic Control Ltd</t>
  </si>
  <si>
    <t>Auckland Transport</t>
  </si>
  <si>
    <t>Arrow International (NZ) Ltd</t>
  </si>
  <si>
    <t>City Care Ltd</t>
  </si>
  <si>
    <t>Chorus</t>
  </si>
  <si>
    <t>City Contractors Ltd</t>
  </si>
  <si>
    <t>Counties Power</t>
  </si>
  <si>
    <t>Community Asset Management NZ Ltd</t>
  </si>
  <si>
    <t>Housing NZ / Creating Communities Ltd</t>
  </si>
  <si>
    <t>Auckland Motorway Alliance</t>
  </si>
  <si>
    <t>Counties Power Ltd</t>
  </si>
  <si>
    <t>KiwiRail</t>
  </si>
  <si>
    <t>Beesafe Traffic Control Ltd</t>
  </si>
  <si>
    <t>DDS Ltd</t>
  </si>
  <si>
    <t>NZTA</t>
  </si>
  <si>
    <t>Bryce Traffic Solutions Ltd</t>
  </si>
  <si>
    <t>Dempsey Wood Traffic Ltd</t>
  </si>
  <si>
    <t>Phantom Bill Stickers Ltd</t>
  </si>
  <si>
    <t>Camhut Ltd</t>
  </si>
  <si>
    <t>Downer EDI Ltd</t>
  </si>
  <si>
    <t>Private</t>
  </si>
  <si>
    <t>CEW Ltd</t>
  </si>
  <si>
    <t>Drill Tech (Holdings) Ltd</t>
  </si>
  <si>
    <t>Rose Gardens Apartments</t>
  </si>
  <si>
    <t>Chevron Traffic Solutions Ltd</t>
  </si>
  <si>
    <t>Electrix Ltd</t>
  </si>
  <si>
    <t>Unknown</t>
  </si>
  <si>
    <t>Fulton Hogan Ltd</t>
  </si>
  <si>
    <t>Vector Gas</t>
  </si>
  <si>
    <t>GB Civil &amp; Roading Contractors Ltd</t>
  </si>
  <si>
    <t>Vector Power</t>
  </si>
  <si>
    <t>HEB Contractors Ltd</t>
  </si>
  <si>
    <t>Vodafone</t>
  </si>
  <si>
    <t>Higgins Contractors Ltd</t>
  </si>
  <si>
    <t>WaterCare Services Ltd</t>
  </si>
  <si>
    <t>Highway Stabilizers Ltd</t>
  </si>
  <si>
    <t>Infrastructure &amp; Civilworks Ltd</t>
  </si>
  <si>
    <t>DK Signs Ltd</t>
  </si>
  <si>
    <t>JB Civil</t>
  </si>
  <si>
    <t>JCW Construction Ltd</t>
  </si>
  <si>
    <t>Jet Trac Drilling Ltd</t>
  </si>
  <si>
    <t>John Fillmore Contracting Ltd</t>
  </si>
  <si>
    <t>K.C. Wong Ltd</t>
  </si>
  <si>
    <t>Liveable Streets</t>
  </si>
  <si>
    <t>GNC Traffic Ltd</t>
  </si>
  <si>
    <t>Maka Civil Contracting Ltd</t>
  </si>
  <si>
    <t>Gorrie Traffic Management Ltd</t>
  </si>
  <si>
    <t>Mc Kenzie &amp; Parma Ltd</t>
  </si>
  <si>
    <t>Naylor Contracting Ltd</t>
  </si>
  <si>
    <t>North Harbour Paving And Construction Ltd</t>
  </si>
  <si>
    <t>NZ Bore Ltd</t>
  </si>
  <si>
    <t>Independent Traffic Control Ltd</t>
  </si>
  <si>
    <t>OT Contractors Ltd</t>
  </si>
  <si>
    <t>ISS Ltd</t>
  </si>
  <si>
    <t>Scott Thrust Ltd</t>
  </si>
  <si>
    <t>Streetworx Ltd</t>
  </si>
  <si>
    <t>TEBO Services Ltd</t>
  </si>
  <si>
    <t>Total Infrastructure Ltd</t>
  </si>
  <si>
    <t>Traffic Systems Ltd</t>
  </si>
  <si>
    <t>Transfield Services (New Zealand) Ltd</t>
  </si>
  <si>
    <t>Tree Scape Ltd</t>
  </si>
  <si>
    <t>Visionstream Pty Ltd</t>
  </si>
  <si>
    <t>Watercare Services Ltd</t>
  </si>
  <si>
    <t>Watts &amp; Hughes Ltd</t>
  </si>
  <si>
    <t>None</t>
  </si>
  <si>
    <t>NZ Traffic Ltd</t>
  </si>
  <si>
    <t>Pro-tect (Auck) Ltd</t>
  </si>
  <si>
    <t>Reliable Traffic Control</t>
  </si>
  <si>
    <t>T8 Traffic Control Ltd</t>
  </si>
  <si>
    <t>Temporary Traffic Control Ltd</t>
  </si>
  <si>
    <t>Tiger Traffic Ltd</t>
  </si>
  <si>
    <t>Traffic Management NZ Ltd</t>
  </si>
  <si>
    <t>Traffix Ltd</t>
  </si>
  <si>
    <t>Could the SCR Change?</t>
  </si>
  <si>
    <t xml:space="preserve"> </t>
  </si>
  <si>
    <t>Reviewer Name</t>
  </si>
  <si>
    <t>Reviewer Contact Details</t>
  </si>
  <si>
    <t>B5</t>
  </si>
  <si>
    <t>AWVMS/Arrow Board non compliant</t>
  </si>
  <si>
    <t>Road Closure</t>
  </si>
  <si>
    <t>Shoulder Closure</t>
  </si>
  <si>
    <t>Partial Road Closure</t>
  </si>
  <si>
    <t>Contraflow</t>
  </si>
  <si>
    <t>Stop/Go</t>
  </si>
  <si>
    <t>Lane Closure</t>
  </si>
  <si>
    <t>Footpath Closure</t>
  </si>
  <si>
    <t>Bus/Transit Lane Closure</t>
  </si>
  <si>
    <t>Berm Closure</t>
  </si>
  <si>
    <t>Priority Control</t>
  </si>
  <si>
    <t>Mobile Closure</t>
  </si>
  <si>
    <t>Semi-Static Closure</t>
  </si>
  <si>
    <t>Special Mobile</t>
  </si>
  <si>
    <t>Inspection</t>
  </si>
  <si>
    <t>Cycle Lane Closure</t>
  </si>
  <si>
    <t>Temporary Signals</t>
  </si>
  <si>
    <t>TSL</t>
  </si>
  <si>
    <t>Nothing</t>
  </si>
  <si>
    <t>Lane Shift</t>
  </si>
  <si>
    <t>Warning Only</t>
  </si>
  <si>
    <t>Pilot Vehicle Static</t>
  </si>
  <si>
    <t>CAR Number</t>
  </si>
  <si>
    <t>Attended</t>
  </si>
  <si>
    <t>Unattended</t>
  </si>
  <si>
    <t>VMS message incorrect or Inappropriate</t>
  </si>
  <si>
    <t>DELINEATION</t>
  </si>
  <si>
    <t>Marchcato</t>
  </si>
  <si>
    <t>J&amp;R Civil</t>
  </si>
  <si>
    <t>Stockman General</t>
  </si>
  <si>
    <t>Rec Services</t>
  </si>
  <si>
    <t>Smiths Underground Services Pty</t>
  </si>
  <si>
    <t>Home Fibre Soultions</t>
  </si>
  <si>
    <t>Sen Ventures</t>
  </si>
  <si>
    <t>Outsource Communications Ltd</t>
  </si>
  <si>
    <t>Ace</t>
  </si>
  <si>
    <t>Kirby</t>
  </si>
  <si>
    <t>Direction NZ</t>
  </si>
  <si>
    <t>Coast Line</t>
  </si>
  <si>
    <t>Pipeline Civil</t>
  </si>
  <si>
    <t>Transpower</t>
  </si>
  <si>
    <t>V18</t>
  </si>
  <si>
    <t>ON-SITE RECORD</t>
  </si>
  <si>
    <t>Position</t>
  </si>
  <si>
    <t>PLANNED / UNPLANNED?</t>
  </si>
  <si>
    <t>SITE ACTIVITY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</si>
</sst>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dd\ dd\ mmm\ yy\,\ hh:mm\ AM/PM"/>
  </numFmts>
  <fonts count="35" x14ac:knownFonts="1">
    <font>
      <sz val="11"/>
      <color theme="1"/>
      <name val="Arial"/>
      <family val="2"/>
      <scheme val="minor"/>
    </font>
    <font>
      <b/>
      <sz val="11"/>
      <color theme="1"/>
      <name val="Arial"/>
      <family val="2"/>
      <scheme val="minor"/>
    </font>
    <font>
      <b/>
      <sz val="10"/>
      <color theme="1"/>
      <name val="Arial"/>
      <family val="2"/>
      <scheme val="minor"/>
    </font>
    <font>
      <sz val="10"/>
      <color theme="1"/>
      <name val="Arial"/>
      <family val="2"/>
      <scheme val="minor"/>
    </font>
    <font>
      <b/>
      <sz val="10"/>
      <color theme="0"/>
      <name val="Arial"/>
      <family val="2"/>
      <scheme val="minor"/>
    </font>
    <font>
      <b/>
      <sz val="28"/>
      <color theme="0"/>
      <name val="Arial"/>
      <family val="2"/>
      <scheme val="minor"/>
    </font>
    <font>
      <b/>
      <sz val="20"/>
      <color theme="0"/>
      <name val="Arial"/>
      <family val="2"/>
      <scheme val="minor"/>
    </font>
    <font>
      <sz val="9"/>
      <color theme="1"/>
      <name val="Arial"/>
      <family val="2"/>
      <scheme val="minor"/>
    </font>
    <font>
      <sz val="12"/>
      <color theme="1"/>
      <name val="Arial"/>
      <family val="2"/>
      <scheme val="minor"/>
    </font>
    <font>
      <sz val="11"/>
      <color rgb="FF1F497D"/>
      <name val="Calibri"/>
      <family val="2"/>
    </font>
    <font>
      <b/>
      <sz val="36"/>
      <color theme="0"/>
      <name val="Arial"/>
      <family val="2"/>
      <scheme val="minor"/>
    </font>
    <font>
      <b/>
      <sz val="14"/>
      <color theme="0"/>
      <name val="Arial"/>
      <family val="2"/>
      <scheme val="minor"/>
    </font>
    <font>
      <sz val="11"/>
      <color theme="1"/>
      <name val="Arial"/>
      <family val="2"/>
      <scheme val="minor"/>
    </font>
    <font>
      <sz val="11"/>
      <color theme="0"/>
      <name val="Arial"/>
      <family val="2"/>
      <scheme val="minor"/>
    </font>
    <font>
      <b/>
      <sz val="10"/>
      <color theme="0" tint="-0.14999847407452621"/>
      <name val="Arial"/>
      <family val="2"/>
      <scheme val="minor"/>
    </font>
    <font>
      <b/>
      <sz val="16"/>
      <color theme="1"/>
      <name val="Arial"/>
      <family val="2"/>
      <scheme val="minor"/>
    </font>
    <font>
      <b/>
      <sz val="14"/>
      <color theme="1"/>
      <name val="Arial"/>
      <family val="2"/>
      <scheme val="minor"/>
    </font>
    <font>
      <b/>
      <sz val="14"/>
      <name val="Arial"/>
      <family val="2"/>
      <scheme val="minor"/>
    </font>
    <font>
      <b/>
      <sz val="12"/>
      <name val="Arial"/>
      <family val="2"/>
      <scheme val="minor"/>
    </font>
    <font>
      <sz val="11"/>
      <name val="Arial"/>
      <family val="2"/>
      <scheme val="minor"/>
    </font>
    <font>
      <sz val="10"/>
      <name val="Arial"/>
      <family val="2"/>
      <scheme val="minor"/>
    </font>
    <font>
      <u/>
      <sz val="11"/>
      <color theme="10"/>
      <name val="Arial"/>
      <family val="2"/>
      <scheme val="minor"/>
    </font>
    <font>
      <b/>
      <sz val="24"/>
      <color theme="0"/>
      <name val="Arial"/>
      <family val="2"/>
      <scheme val="minor"/>
    </font>
    <font>
      <b/>
      <sz val="28"/>
      <color theme="1"/>
      <name val="Arial"/>
      <family val="2"/>
      <scheme val="minor"/>
    </font>
    <font>
      <b/>
      <sz val="25"/>
      <color theme="1"/>
      <name val="Arial"/>
      <family val="2"/>
      <scheme val="minor"/>
    </font>
    <font>
      <b/>
      <sz val="11"/>
      <color theme="0"/>
      <name val="Arial"/>
      <family val="2"/>
      <scheme val="minor"/>
    </font>
    <font>
      <b/>
      <sz val="18"/>
      <color theme="1"/>
      <name val="Arial"/>
      <family val="2"/>
      <scheme val="minor"/>
    </font>
    <font>
      <b/>
      <sz val="20"/>
      <color theme="1"/>
      <name val="Arial"/>
      <family val="2"/>
      <scheme val="minor"/>
    </font>
    <font>
      <sz val="10"/>
      <color theme="0"/>
      <name val="Arial"/>
      <family val="2"/>
      <scheme val="minor"/>
    </font>
    <font>
      <sz val="8"/>
      <color theme="0"/>
      <name val="Arial"/>
      <family val="2"/>
      <scheme val="minor"/>
    </font>
    <font>
      <b/>
      <u/>
      <sz val="48"/>
      <color theme="1"/>
      <name val="Arial"/>
      <family val="2"/>
      <scheme val="minor"/>
    </font>
    <font>
      <b/>
      <u/>
      <sz val="16"/>
      <color theme="1"/>
      <name val="Arial"/>
      <family val="2"/>
      <scheme val="minor"/>
    </font>
    <font>
      <sz val="11"/>
      <color theme="1"/>
      <name val="Calibri"/>
      <family val="2"/>
    </font>
    <font>
      <b/>
      <sz val="11"/>
      <name val="Arial"/>
      <family val="2"/>
      <scheme val="minor"/>
    </font>
    <font>
      <b/>
      <sz val="10"/>
      <name val="Arial"/>
      <family val="2"/>
      <scheme val="minor"/>
    </font>
  </fonts>
  <fills count="4">
    <fill>
      <patternFill patternType="none"/>
    </fill>
    <fill>
      <patternFill patternType="gray125"/>
    </fill>
    <fill>
      <patternFill patternType="solid">
        <fgColor theme="1" tint="0.249977111117893"/>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43" fontId="12" fillId="0" borderId="0" applyFont="0" applyFill="0" applyBorder="0" applyAlignment="0" applyProtection="0"/>
    <xf numFmtId="0" fontId="21" fillId="0" borderId="0" applyNumberFormat="0" applyFill="0" applyBorder="0" applyAlignment="0" applyProtection="0"/>
    <xf numFmtId="43" fontId="12" fillId="0" borderId="0" applyFont="0" applyFill="0" applyBorder="0" applyAlignment="0" applyProtection="0"/>
  </cellStyleXfs>
  <cellXfs count="253">
    <xf numFmtId="0" fontId="0" fillId="0" borderId="0" xfId="0"/>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3" fillId="0" borderId="28" xfId="0" applyFont="1" applyBorder="1" applyAlignment="1">
      <alignment horizontal="left" vertical="center" wrapText="1"/>
    </xf>
    <xf numFmtId="0" fontId="3" fillId="0" borderId="10" xfId="0" applyFont="1" applyBorder="1" applyAlignment="1">
      <alignment horizontal="left" vertical="center" wrapText="1"/>
    </xf>
    <xf numFmtId="0" fontId="9" fillId="0" borderId="0" xfId="0" applyFont="1" applyAlignment="1">
      <alignment vertical="center" wrapText="1"/>
    </xf>
    <xf numFmtId="0" fontId="0" fillId="0" borderId="0" xfId="0" applyAlignment="1">
      <alignment vertical="center"/>
    </xf>
    <xf numFmtId="0" fontId="0" fillId="0" borderId="0" xfId="0" applyFill="1" applyBorder="1" applyAlignment="1">
      <alignment vertical="center"/>
    </xf>
    <xf numFmtId="0" fontId="3" fillId="0" borderId="1" xfId="0" applyFont="1" applyBorder="1" applyAlignment="1" applyProtection="1">
      <alignment horizontal="center" vertical="center"/>
      <protection locked="0"/>
    </xf>
    <xf numFmtId="0" fontId="14" fillId="0" borderId="18" xfId="0" applyFont="1" applyBorder="1" applyAlignment="1" applyProtection="1">
      <alignment horizontal="center" vertical="center" wrapText="1"/>
      <protection locked="0"/>
    </xf>
    <xf numFmtId="0" fontId="1" fillId="0" borderId="0" xfId="0" applyFont="1" applyAlignment="1">
      <alignment vertical="center" wrapText="1"/>
    </xf>
    <xf numFmtId="0" fontId="0" fillId="0" borderId="0" xfId="0"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6"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vertical="center" wrapText="1"/>
    </xf>
    <xf numFmtId="0" fontId="5" fillId="0" borderId="0" xfId="0" applyFont="1" applyFill="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vertical="center" wrapText="1"/>
    </xf>
    <xf numFmtId="0" fontId="4" fillId="2" borderId="2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7" fillId="0" borderId="2"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164" fontId="19" fillId="0" borderId="6"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Border="1" applyAlignment="1">
      <alignment vertical="center" wrapText="1"/>
    </xf>
    <xf numFmtId="0" fontId="20" fillId="0" borderId="1" xfId="0" applyFont="1" applyBorder="1" applyAlignment="1" applyProtection="1">
      <alignment horizontal="center" vertical="center" wrapText="1"/>
      <protection locked="0"/>
    </xf>
    <xf numFmtId="0" fontId="7" fillId="0" borderId="36"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3" fillId="0" borderId="28" xfId="0" applyFont="1" applyBorder="1" applyAlignment="1">
      <alignment horizontal="center" vertical="center" wrapText="1"/>
    </xf>
    <xf numFmtId="0" fontId="19" fillId="0" borderId="28"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7" fillId="0" borderId="7" xfId="0" applyFont="1" applyBorder="1" applyAlignment="1">
      <alignment horizontal="center" vertical="center" wrapText="1"/>
    </xf>
    <xf numFmtId="164" fontId="19" fillId="0" borderId="9" xfId="0" applyNumberFormat="1" applyFont="1" applyBorder="1" applyAlignment="1">
      <alignment horizontal="center" vertical="center" wrapText="1"/>
    </xf>
    <xf numFmtId="0" fontId="0" fillId="0" borderId="0" xfId="0" applyFill="1" applyAlignment="1">
      <alignment vertical="center" wrapText="1"/>
    </xf>
    <xf numFmtId="0" fontId="7" fillId="0" borderId="50" xfId="0" applyFont="1" applyBorder="1" applyAlignment="1">
      <alignment horizontal="center" vertical="center" wrapText="1"/>
    </xf>
    <xf numFmtId="164" fontId="19" fillId="0" borderId="51" xfId="0" applyNumberFormat="1" applyFont="1" applyBorder="1" applyAlignment="1">
      <alignment horizontal="center" vertical="center" wrapText="1"/>
    </xf>
    <xf numFmtId="0" fontId="7" fillId="0" borderId="36" xfId="0" applyFont="1" applyBorder="1" applyAlignment="1">
      <alignment horizontal="center" vertical="center" wrapText="1"/>
    </xf>
    <xf numFmtId="0" fontId="19" fillId="0" borderId="10" xfId="0" applyFont="1" applyBorder="1" applyAlignment="1" applyProtection="1">
      <alignment horizontal="center" vertical="center" wrapText="1"/>
      <protection locked="0"/>
    </xf>
    <xf numFmtId="164" fontId="19" fillId="0" borderId="11" xfId="0" applyNumberFormat="1" applyFont="1" applyBorder="1" applyAlignment="1">
      <alignment horizontal="center" vertical="center" wrapText="1"/>
    </xf>
    <xf numFmtId="0" fontId="8" fillId="0" borderId="6" xfId="0" applyFont="1" applyBorder="1" applyAlignment="1" applyProtection="1">
      <alignment horizontal="center" vertical="center" wrapText="1"/>
      <protection locked="0"/>
    </xf>
    <xf numFmtId="0" fontId="3" fillId="0" borderId="8" xfId="0" applyFont="1" applyBorder="1" applyAlignment="1">
      <alignment vertical="center" wrapText="1"/>
    </xf>
    <xf numFmtId="0" fontId="20" fillId="0" borderId="8" xfId="0" applyFont="1" applyBorder="1" applyAlignment="1" applyProtection="1">
      <alignment horizontal="center" vertical="center" wrapText="1"/>
      <protection locked="0"/>
    </xf>
    <xf numFmtId="0" fontId="0" fillId="0" borderId="0" xfId="0" applyFill="1" applyBorder="1" applyAlignment="1">
      <alignment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16" fillId="0" borderId="6" xfId="0" applyFont="1" applyBorder="1" applyAlignment="1" applyProtection="1">
      <alignment horizontal="center" vertical="center" wrapText="1"/>
      <protection locked="0"/>
    </xf>
    <xf numFmtId="0" fontId="2" fillId="0" borderId="0" xfId="0" applyFont="1" applyBorder="1" applyAlignment="1">
      <alignment vertical="center" wrapText="1"/>
    </xf>
    <xf numFmtId="1" fontId="19" fillId="0" borderId="3" xfId="0" applyNumberFormat="1" applyFont="1" applyBorder="1" applyAlignment="1" applyProtection="1">
      <alignment horizontal="center" vertical="center" wrapText="1"/>
      <protection locked="0"/>
    </xf>
    <xf numFmtId="164" fontId="19" fillId="0" borderId="6" xfId="1" applyNumberFormat="1" applyFont="1" applyBorder="1" applyAlignment="1">
      <alignment horizontal="center" vertical="center" wrapText="1"/>
    </xf>
    <xf numFmtId="164" fontId="19" fillId="0" borderId="9" xfId="1"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xf>
    <xf numFmtId="0" fontId="3" fillId="0" borderId="8" xfId="0" applyFont="1" applyBorder="1" applyAlignment="1" applyProtection="1">
      <alignment horizontal="center" vertical="center"/>
      <protection locked="0"/>
    </xf>
    <xf numFmtId="0" fontId="4" fillId="2" borderId="49"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64" fontId="19" fillId="0" borderId="4" xfId="1" applyNumberFormat="1" applyFont="1" applyBorder="1" applyAlignment="1">
      <alignment horizontal="center" vertical="center" wrapText="1"/>
    </xf>
    <xf numFmtId="0" fontId="7" fillId="0" borderId="43" xfId="0" applyFont="1" applyBorder="1" applyAlignment="1">
      <alignment horizontal="center" vertical="center" wrapText="1"/>
    </xf>
    <xf numFmtId="0" fontId="4" fillId="2" borderId="5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8" fillId="0" borderId="4" xfId="0" applyFont="1" applyBorder="1" applyAlignment="1" applyProtection="1">
      <alignment horizontal="center" vertical="center" wrapText="1"/>
      <protection locked="0"/>
    </xf>
    <xf numFmtId="0" fontId="13" fillId="0" borderId="0" xfId="0" applyFont="1" applyFill="1" applyBorder="1" applyAlignment="1">
      <alignment vertical="center" wrapText="1"/>
    </xf>
    <xf numFmtId="0" fontId="0" fillId="0" borderId="9" xfId="0" applyBorder="1" applyAlignment="1" applyProtection="1">
      <alignment horizontal="center" vertical="center"/>
      <protection locked="0"/>
    </xf>
    <xf numFmtId="0" fontId="1" fillId="0" borderId="12" xfId="0" applyFont="1" applyFill="1" applyBorder="1" applyAlignment="1" applyProtection="1">
      <alignment horizontal="center" vertical="center" wrapText="1"/>
      <protection locked="0"/>
    </xf>
    <xf numFmtId="0" fontId="5" fillId="2" borderId="20" xfId="0" applyFont="1" applyFill="1" applyBorder="1" applyAlignment="1">
      <alignment vertical="center" wrapText="1"/>
    </xf>
    <xf numFmtId="164" fontId="23" fillId="0" borderId="56" xfId="0" applyNumberFormat="1" applyFont="1" applyBorder="1" applyAlignment="1">
      <alignment horizontal="center" vertical="center" wrapText="1"/>
    </xf>
    <xf numFmtId="0" fontId="0" fillId="0" borderId="4" xfId="0" applyBorder="1" applyAlignment="1" applyProtection="1">
      <alignment horizontal="center" vertical="center"/>
      <protection locked="0"/>
    </xf>
    <xf numFmtId="164" fontId="19" fillId="0" borderId="4" xfId="0" applyNumberFormat="1" applyFont="1" applyBorder="1" applyAlignment="1">
      <alignment horizontal="center" vertical="center" wrapText="1"/>
    </xf>
    <xf numFmtId="0" fontId="22" fillId="2" borderId="21" xfId="0" applyFont="1" applyFill="1" applyBorder="1" applyAlignment="1">
      <alignment vertical="center" wrapText="1"/>
    </xf>
    <xf numFmtId="0" fontId="11" fillId="2" borderId="21" xfId="0" applyFont="1" applyFill="1" applyBorder="1" applyAlignment="1">
      <alignment vertical="center" wrapText="1"/>
    </xf>
    <xf numFmtId="0" fontId="13" fillId="0" borderId="0" xfId="0" applyFont="1" applyFill="1" applyBorder="1" applyAlignment="1">
      <alignment vertical="center"/>
    </xf>
    <xf numFmtId="164" fontId="13" fillId="0" borderId="0" xfId="0" applyNumberFormat="1" applyFont="1" applyFill="1" applyBorder="1" applyAlignment="1">
      <alignment vertical="center"/>
    </xf>
    <xf numFmtId="0" fontId="25" fillId="0" borderId="0" xfId="0" applyFont="1" applyFill="1" applyBorder="1" applyAlignment="1">
      <alignment vertical="center" wrapText="1"/>
    </xf>
    <xf numFmtId="0" fontId="0" fillId="0" borderId="5" xfId="0" applyFill="1" applyBorder="1" applyAlignment="1">
      <alignment vertical="center" wrapText="1"/>
    </xf>
    <xf numFmtId="0" fontId="16" fillId="0" borderId="15" xfId="0" applyFont="1" applyBorder="1" applyAlignment="1" applyProtection="1">
      <alignment horizontal="center" vertical="center" wrapText="1"/>
      <protection locked="0"/>
    </xf>
    <xf numFmtId="0" fontId="16" fillId="0" borderId="0" xfId="0" applyFont="1" applyBorder="1" applyAlignment="1">
      <alignment vertical="center" wrapText="1"/>
    </xf>
    <xf numFmtId="0" fontId="0" fillId="0" borderId="36" xfId="0" applyFill="1" applyBorder="1" applyAlignment="1">
      <alignment vertical="center" wrapText="1"/>
    </xf>
    <xf numFmtId="0" fontId="0" fillId="0" borderId="36" xfId="0" applyBorder="1" applyAlignment="1">
      <alignment vertical="center"/>
    </xf>
    <xf numFmtId="0" fontId="28" fillId="0" borderId="0" xfId="0" applyFont="1" applyBorder="1" applyAlignment="1">
      <alignment vertical="center" wrapText="1"/>
    </xf>
    <xf numFmtId="0" fontId="0" fillId="0" borderId="50" xfId="0" applyBorder="1" applyAlignment="1">
      <alignment vertical="center"/>
    </xf>
    <xf numFmtId="0" fontId="8" fillId="0" borderId="51" xfId="0" applyFont="1" applyBorder="1" applyAlignment="1" applyProtection="1">
      <alignment horizontal="center" vertical="center" wrapText="1"/>
      <protection locked="0"/>
    </xf>
    <xf numFmtId="0" fontId="29" fillId="0" borderId="0" xfId="0" applyFont="1" applyBorder="1" applyAlignment="1">
      <alignment vertical="center" wrapText="1"/>
    </xf>
    <xf numFmtId="0" fontId="30" fillId="0" borderId="0" xfId="0" applyFont="1"/>
    <xf numFmtId="0" fontId="31" fillId="0" borderId="0" xfId="0" applyFont="1"/>
    <xf numFmtId="0" fontId="0" fillId="0" borderId="0" xfId="0" applyAlignment="1">
      <alignment horizontal="left"/>
    </xf>
    <xf numFmtId="0" fontId="0" fillId="0" borderId="0" xfId="0" applyFill="1" applyAlignment="1">
      <alignment vertical="top"/>
    </xf>
    <xf numFmtId="0" fontId="0" fillId="0" borderId="0" xfId="0" applyFill="1"/>
    <xf numFmtId="0" fontId="2" fillId="0" borderId="13" xfId="0" applyFont="1" applyBorder="1" applyAlignment="1">
      <alignment horizontal="left" vertical="center" wrapText="1"/>
    </xf>
    <xf numFmtId="0" fontId="32" fillId="0" borderId="0" xfId="0" applyFont="1" applyAlignment="1">
      <alignment horizontal="center" vertical="center"/>
    </xf>
    <xf numFmtId="0" fontId="32" fillId="0" borderId="0" xfId="0" applyFont="1" applyAlignment="1">
      <alignment vertical="center" wrapText="1"/>
    </xf>
    <xf numFmtId="0" fontId="32" fillId="0" borderId="0" xfId="0" applyFont="1" applyAlignment="1">
      <alignment horizontal="center" vertical="center" wrapText="1"/>
    </xf>
    <xf numFmtId="0" fontId="32" fillId="0" borderId="0" xfId="0" applyFont="1" applyAlignment="1">
      <alignment vertical="center"/>
    </xf>
    <xf numFmtId="0" fontId="19" fillId="0" borderId="3"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32" fillId="0" borderId="0" xfId="0" applyFont="1" applyAlignment="1">
      <alignment horizontal="left" vertical="center"/>
    </xf>
    <xf numFmtId="0" fontId="3" fillId="0" borderId="1" xfId="0" applyFont="1" applyBorder="1" applyAlignment="1">
      <alignment vertical="center"/>
    </xf>
    <xf numFmtId="0" fontId="34" fillId="0" borderId="2" xfId="0" applyFont="1" applyFill="1" applyBorder="1" applyAlignment="1">
      <alignment vertical="center" wrapText="1"/>
    </xf>
    <xf numFmtId="0" fontId="34" fillId="0" borderId="7" xfId="0" applyFont="1" applyFill="1" applyBorder="1" applyAlignment="1">
      <alignment vertical="center" wrapText="1"/>
    </xf>
    <xf numFmtId="0" fontId="33" fillId="0" borderId="4" xfId="0" applyFont="1" applyFill="1" applyBorder="1" applyAlignment="1" applyProtection="1">
      <alignment vertical="center" wrapText="1"/>
      <protection locked="0"/>
    </xf>
    <xf numFmtId="0" fontId="33" fillId="0" borderId="9" xfId="0" applyFont="1" applyFill="1" applyBorder="1" applyAlignment="1" applyProtection="1">
      <alignment vertical="center" wrapText="1"/>
      <protection locked="0"/>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6" fillId="0" borderId="32"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 fillId="0" borderId="27" xfId="0" applyFont="1" applyBorder="1" applyAlignment="1">
      <alignment horizontal="left" vertical="center" wrapText="1"/>
    </xf>
    <xf numFmtId="0" fontId="1" fillId="0" borderId="48" xfId="0" applyFont="1" applyBorder="1" applyAlignment="1">
      <alignment horizontal="left" vertical="center" wrapText="1"/>
    </xf>
    <xf numFmtId="0" fontId="17" fillId="0" borderId="32"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0" fontId="7" fillId="0" borderId="14" xfId="0" applyFont="1" applyBorder="1" applyAlignment="1">
      <alignment horizontal="center" vertical="center" wrapText="1"/>
    </xf>
    <xf numFmtId="0" fontId="7" fillId="0" borderId="35" xfId="0" applyFont="1" applyBorder="1" applyAlignment="1">
      <alignment horizontal="center"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6" fillId="0" borderId="16"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1" fillId="0" borderId="40" xfId="0" applyFont="1" applyBorder="1" applyAlignment="1">
      <alignment horizontal="left" vertical="center" wrapText="1"/>
    </xf>
    <xf numFmtId="0" fontId="1" fillId="0" borderId="34" xfId="0" applyFont="1" applyBorder="1" applyAlignment="1">
      <alignment horizontal="left" vertical="center" wrapText="1"/>
    </xf>
    <xf numFmtId="0" fontId="17" fillId="0" borderId="13"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35" xfId="0" applyFont="1" applyBorder="1" applyAlignment="1">
      <alignment horizontal="left" vertical="center" wrapText="1"/>
    </xf>
    <xf numFmtId="0" fontId="2" fillId="0" borderId="32" xfId="0" applyFont="1" applyBorder="1" applyAlignment="1">
      <alignment horizontal="left" vertical="center" wrapText="1"/>
    </xf>
    <xf numFmtId="0" fontId="2" fillId="0" borderId="23" xfId="0" applyFont="1" applyBorder="1" applyAlignment="1">
      <alignment horizontal="left" vertical="center" wrapText="1"/>
    </xf>
    <xf numFmtId="0" fontId="2" fillId="0" borderId="48"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165" fontId="16" fillId="0" borderId="19" xfId="0" applyNumberFormat="1" applyFont="1" applyBorder="1" applyAlignment="1" applyProtection="1">
      <alignment horizontal="center" vertical="center" wrapText="1"/>
      <protection locked="0"/>
    </xf>
    <xf numFmtId="165" fontId="16" fillId="0" borderId="25" xfId="0" applyNumberFormat="1" applyFont="1" applyBorder="1" applyAlignment="1" applyProtection="1">
      <alignment horizontal="center" vertical="center" wrapText="1"/>
      <protection locked="0"/>
    </xf>
    <xf numFmtId="165" fontId="16" fillId="0" borderId="26" xfId="0" applyNumberFormat="1"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17" fillId="0" borderId="26" xfId="0" applyFont="1" applyBorder="1" applyAlignment="1" applyProtection="1">
      <alignment horizontal="center" vertical="center" wrapText="1"/>
      <protection locked="0"/>
    </xf>
    <xf numFmtId="0" fontId="6" fillId="2" borderId="31" xfId="0" applyFont="1" applyFill="1" applyBorder="1" applyAlignment="1">
      <alignment horizontal="left" vertical="center" wrapText="1"/>
    </xf>
    <xf numFmtId="0" fontId="6" fillId="2" borderId="45"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1" fillId="0" borderId="0" xfId="0" applyFont="1" applyBorder="1" applyAlignment="1">
      <alignment horizontal="center" vertical="center"/>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22" fillId="2" borderId="45" xfId="0" applyFont="1" applyFill="1" applyBorder="1" applyAlignment="1">
      <alignment horizontal="left" vertical="center" wrapText="1"/>
    </xf>
    <xf numFmtId="0" fontId="22" fillId="2" borderId="46" xfId="0" applyFont="1" applyFill="1" applyBorder="1" applyAlignment="1">
      <alignment horizontal="left" vertical="center" wrapText="1"/>
    </xf>
    <xf numFmtId="0" fontId="22" fillId="2" borderId="41"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55" xfId="0" applyFont="1" applyBorder="1" applyAlignment="1">
      <alignment horizontal="left"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39" xfId="0" applyFont="1" applyBorder="1" applyAlignment="1">
      <alignment horizontal="center" vertical="center" wrapText="1"/>
    </xf>
    <xf numFmtId="0" fontId="1" fillId="0" borderId="45" xfId="0" applyFont="1" applyFill="1" applyBorder="1" applyAlignment="1" applyProtection="1">
      <alignment horizontal="left" vertical="center" wrapText="1"/>
      <protection locked="0"/>
    </xf>
    <xf numFmtId="0" fontId="1" fillId="0" borderId="4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47"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wrapText="1"/>
      <protection locked="0"/>
    </xf>
    <xf numFmtId="0" fontId="1" fillId="0" borderId="42" xfId="0" applyFont="1" applyFill="1" applyBorder="1" applyAlignment="1" applyProtection="1">
      <alignment horizontal="left" vertical="center" wrapText="1"/>
      <protection locked="0"/>
    </xf>
    <xf numFmtId="0" fontId="1" fillId="0" borderId="38" xfId="0" applyFont="1" applyFill="1" applyBorder="1" applyAlignment="1" applyProtection="1">
      <alignment horizontal="left" vertical="center" wrapText="1"/>
      <protection locked="0"/>
    </xf>
    <xf numFmtId="0" fontId="1" fillId="0" borderId="39" xfId="0" applyFont="1" applyFill="1" applyBorder="1" applyAlignment="1" applyProtection="1">
      <alignment horizontal="left" vertical="center" wrapText="1"/>
      <protection locked="0"/>
    </xf>
    <xf numFmtId="0" fontId="2" fillId="0" borderId="0" xfId="0" applyFont="1" applyAlignment="1">
      <alignment horizontal="center" vertical="center" wrapText="1"/>
    </xf>
    <xf numFmtId="0" fontId="2" fillId="0" borderId="33" xfId="0" applyFont="1" applyBorder="1" applyAlignment="1">
      <alignment horizontal="left" vertical="center" wrapText="1"/>
    </xf>
    <xf numFmtId="0" fontId="16" fillId="0" borderId="14"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22" fillId="2" borderId="20" xfId="0" applyFont="1" applyFill="1" applyBorder="1" applyAlignment="1">
      <alignment horizontal="left" vertical="center" wrapText="1"/>
    </xf>
    <xf numFmtId="0" fontId="22" fillId="2" borderId="21" xfId="0" applyFont="1" applyFill="1" applyBorder="1" applyAlignment="1">
      <alignment horizontal="left" vertical="center" wrapText="1"/>
    </xf>
    <xf numFmtId="0" fontId="2" fillId="0" borderId="43" xfId="0" applyFont="1" applyBorder="1" applyAlignment="1">
      <alignment horizontal="left" vertical="center" wrapText="1"/>
    </xf>
    <xf numFmtId="0" fontId="2" fillId="0" borderId="30" xfId="0" applyFont="1" applyBorder="1" applyAlignment="1">
      <alignment horizontal="left" vertical="center" wrapText="1"/>
    </xf>
    <xf numFmtId="0" fontId="21" fillId="0" borderId="44" xfId="2"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41"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1" fillId="0" borderId="38" xfId="0" applyFont="1" applyBorder="1" applyAlignment="1" applyProtection="1">
      <alignment horizontal="left" vertical="center" wrapText="1"/>
      <protection locked="0"/>
    </xf>
    <xf numFmtId="0" fontId="1" fillId="0" borderId="39" xfId="0" applyFont="1" applyBorder="1" applyAlignment="1" applyProtection="1">
      <alignment horizontal="left" vertical="center" wrapText="1"/>
      <protection locked="0"/>
    </xf>
    <xf numFmtId="0" fontId="2" fillId="0" borderId="27" xfId="0" applyFont="1" applyBorder="1" applyAlignment="1">
      <alignment horizontal="left" vertical="center" wrapText="1"/>
    </xf>
    <xf numFmtId="0" fontId="2" fillId="0" borderId="40" xfId="0" applyFont="1" applyBorder="1" applyAlignment="1">
      <alignment horizontal="left" vertical="center" wrapText="1"/>
    </xf>
    <xf numFmtId="0" fontId="2" fillId="0" borderId="34" xfId="0" applyFont="1" applyBorder="1" applyAlignment="1">
      <alignment horizontal="left" vertical="center" wrapText="1"/>
    </xf>
    <xf numFmtId="0" fontId="16" fillId="0" borderId="34" xfId="0" applyFont="1" applyBorder="1" applyAlignment="1" applyProtection="1">
      <alignment horizontal="center" vertical="center" wrapText="1"/>
      <protection locked="0"/>
    </xf>
    <xf numFmtId="0" fontId="16" fillId="0" borderId="46" xfId="0" applyFont="1" applyBorder="1" applyAlignment="1">
      <alignment horizontal="center" vertical="center" wrapText="1"/>
    </xf>
    <xf numFmtId="0" fontId="16" fillId="0" borderId="0" xfId="0" applyFont="1" applyBorder="1" applyAlignment="1">
      <alignment horizontal="center" vertical="center" wrapText="1"/>
    </xf>
    <xf numFmtId="0" fontId="26" fillId="0" borderId="0" xfId="0" applyFont="1" applyFill="1" applyAlignment="1">
      <alignment horizontal="center"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0" fillId="0" borderId="45" xfId="0" applyBorder="1" applyAlignment="1">
      <alignment horizontal="left" vertical="center" wrapText="1"/>
    </xf>
    <xf numFmtId="0" fontId="0" fillId="0" borderId="47" xfId="0" applyBorder="1" applyAlignment="1">
      <alignment horizontal="left" vertical="center" wrapText="1"/>
    </xf>
    <xf numFmtId="0" fontId="0" fillId="0" borderId="41" xfId="0" applyBorder="1" applyAlignment="1">
      <alignment horizontal="left" vertical="center" wrapText="1"/>
    </xf>
    <xf numFmtId="0" fontId="0" fillId="0" borderId="37" xfId="0" applyBorder="1" applyAlignment="1">
      <alignment horizontal="left" vertical="center" wrapText="1"/>
    </xf>
    <xf numFmtId="0" fontId="0" fillId="0" borderId="42" xfId="0" applyBorder="1" applyAlignment="1">
      <alignment horizontal="left" vertical="center" wrapText="1"/>
    </xf>
    <xf numFmtId="0" fontId="0" fillId="0" borderId="39" xfId="0" applyBorder="1" applyAlignment="1">
      <alignment horizontal="left" vertical="center" wrapText="1"/>
    </xf>
    <xf numFmtId="0" fontId="0" fillId="0" borderId="46" xfId="0" applyBorder="1" applyAlignment="1">
      <alignment horizontal="center" vertical="center" wrapText="1"/>
    </xf>
    <xf numFmtId="0" fontId="6" fillId="2" borderId="47" xfId="0" applyFont="1" applyFill="1" applyBorder="1" applyAlignment="1">
      <alignment horizontal="left" vertical="center" wrapText="1"/>
    </xf>
    <xf numFmtId="0" fontId="1" fillId="0" borderId="45"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6" fillId="0" borderId="58" xfId="0" applyFont="1" applyFill="1" applyBorder="1" applyAlignment="1" applyProtection="1">
      <alignment horizontal="center" vertical="center" wrapText="1"/>
    </xf>
    <xf numFmtId="0" fontId="16" fillId="0" borderId="57" xfId="0" applyFont="1" applyFill="1" applyBorder="1" applyAlignment="1" applyProtection="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27" fillId="0" borderId="0" xfId="0" applyFont="1" applyFill="1" applyAlignment="1">
      <alignment horizontal="center"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1" fillId="0" borderId="2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3" borderId="20" xfId="0" applyFont="1" applyFill="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0" fontId="1" fillId="3" borderId="22" xfId="0" applyFont="1" applyFill="1" applyBorder="1" applyAlignment="1" applyProtection="1">
      <alignment horizontal="center" vertical="center" wrapText="1"/>
      <protection locked="0"/>
    </xf>
  </cellXfs>
  <cellStyles count="4">
    <cellStyle name="Comma" xfId="1" builtinId="3"/>
    <cellStyle name="Comma 2" xfId="3" xr:uid="{00000000-0005-0000-0000-000001000000}"/>
    <cellStyle name="Hyperlink" xfId="2" builtinId="8"/>
    <cellStyle name="Normal" xfId="0" builtinId="0"/>
  </cellStyles>
  <dxfs count="3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auto="1"/>
      </font>
      <fill>
        <patternFill>
          <bgColor rgb="FFFFC000"/>
        </patternFill>
      </fill>
    </dxf>
    <dxf>
      <font>
        <b/>
        <i val="0"/>
        <color theme="0"/>
      </font>
      <fill>
        <patternFill>
          <bgColor rgb="FF00B050"/>
        </patternFill>
      </fill>
    </dxf>
    <dxf>
      <font>
        <b/>
        <i val="0"/>
        <color theme="0"/>
      </font>
      <fill>
        <patternFill>
          <bgColor rgb="FF00B050"/>
        </patternFill>
      </fill>
    </dxf>
    <dxf>
      <font>
        <b/>
        <i val="0"/>
        <color auto="1"/>
      </font>
      <fill>
        <patternFill>
          <bgColor rgb="FFFFC000"/>
        </patternFill>
      </fill>
    </dxf>
    <dxf>
      <font>
        <b/>
        <i val="0"/>
        <color theme="0"/>
      </font>
      <fill>
        <patternFill>
          <bgColor rgb="FF00B050"/>
        </patternFill>
      </fill>
    </dxf>
    <dxf>
      <font>
        <b/>
        <i val="0"/>
        <color auto="1"/>
      </font>
      <fill>
        <patternFill>
          <bgColor rgb="FFFFC000"/>
        </patternFill>
      </fill>
    </dxf>
    <dxf>
      <font>
        <b/>
        <i val="0"/>
        <color auto="1"/>
      </font>
      <fill>
        <patternFill>
          <bgColor rgb="FFFFC000"/>
        </patternFill>
      </fill>
      <border>
        <left style="thin">
          <color auto="1"/>
        </left>
        <right style="thin">
          <color auto="1"/>
        </right>
        <top style="thin">
          <color auto="1"/>
        </top>
        <bottom style="thin">
          <color auto="1"/>
        </bottom>
      </border>
    </dxf>
    <dxf>
      <font>
        <b/>
        <i val="0"/>
        <color theme="0"/>
      </font>
      <fill>
        <patternFill>
          <bgColor rgb="FF7030A0"/>
        </patternFill>
      </fill>
      <border>
        <left style="thin">
          <color auto="1"/>
        </left>
        <right style="thin">
          <color auto="1"/>
        </right>
        <top style="thin">
          <color auto="1"/>
        </top>
        <bottom style="thin">
          <color auto="1"/>
        </bottom>
        <vertical/>
        <horizontal/>
      </border>
    </dxf>
    <dxf>
      <font>
        <b/>
        <i val="0"/>
        <color theme="0"/>
      </font>
      <fill>
        <patternFill>
          <bgColor theme="1"/>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dxf>
    <dxf>
      <font>
        <b/>
        <i val="0"/>
        <color theme="0"/>
      </font>
      <fill>
        <patternFill>
          <bgColor rgb="FF7030A0"/>
        </patternFill>
      </fill>
    </dxf>
    <dxf>
      <font>
        <color theme="0"/>
      </font>
      <fill>
        <patternFill>
          <bgColor rgb="FFFF0000"/>
        </patternFill>
      </fill>
    </dxf>
    <dxf>
      <font>
        <strike val="0"/>
        <color theme="0"/>
      </font>
    </dxf>
    <dxf>
      <font>
        <b/>
        <i val="0"/>
        <color theme="0"/>
      </font>
      <fill>
        <patternFill patternType="solid">
          <fgColor rgb="FFC00000"/>
          <bgColor rgb="FFC00000"/>
        </patternFill>
      </fill>
      <border>
        <left style="thin">
          <color auto="1"/>
        </left>
        <right style="thin">
          <color auto="1"/>
        </right>
        <top style="thin">
          <color auto="1"/>
        </top>
        <bottom style="thin">
          <color auto="1"/>
        </bottom>
        <vertical/>
        <horizontal/>
      </border>
    </dxf>
    <dxf>
      <font>
        <b/>
        <i val="0"/>
        <color theme="0"/>
      </font>
      <fill>
        <patternFill>
          <bgColor theme="4"/>
        </patternFill>
      </fill>
    </dxf>
    <dxf>
      <font>
        <b/>
        <i val="0"/>
      </font>
      <fill>
        <patternFill patternType="darkUp">
          <fgColor rgb="FFFF0000"/>
          <bgColor theme="5"/>
        </patternFill>
      </fill>
    </dxf>
    <dxf>
      <font>
        <color rgb="FF9C0006"/>
      </font>
      <fill>
        <patternFill>
          <bgColor rgb="FFFFC7CE"/>
        </patternFill>
      </fill>
    </dxf>
    <dxf>
      <font>
        <color rgb="FF006100"/>
      </font>
      <fill>
        <patternFill>
          <bgColor rgb="FFC6EFCE"/>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CCFFCC"/>
        </patternFill>
      </fill>
    </dxf>
    <dxf>
      <font>
        <b/>
        <i val="0"/>
        <color theme="0"/>
      </font>
      <fill>
        <patternFill>
          <bgColor rgb="FF00B050"/>
        </patternFill>
      </fill>
    </dxf>
    <dxf>
      <font>
        <b/>
        <i val="0"/>
        <color theme="0"/>
      </font>
      <fill>
        <patternFill>
          <bgColor rgb="FFFF0000"/>
        </patternFill>
      </fill>
    </dxf>
    <dxf>
      <font>
        <strike val="0"/>
        <color auto="1"/>
      </font>
    </dxf>
    <dxf>
      <font>
        <strike val="0"/>
        <color auto="1"/>
      </font>
    </dxf>
    <dxf>
      <font>
        <strike val="0"/>
        <color auto="1"/>
      </font>
    </dxf>
    <dxf>
      <font>
        <strike val="0"/>
        <color auto="1"/>
      </font>
    </dxf>
    <dxf>
      <font>
        <strike val="0"/>
        <color auto="1"/>
      </font>
    </dxf>
    <dxf>
      <font>
        <strike val="0"/>
        <color theme="0"/>
      </font>
    </dxf>
  </dxfs>
  <tableStyles count="0" defaultTableStyle="TableStyleMedium2" defaultPivotStyle="PivotStyleLight16"/>
  <colors>
    <mruColors>
      <color rgb="FFCCFFCC"/>
      <color rgb="FFFD6F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11</xdr:col>
      <xdr:colOff>26130</xdr:colOff>
      <xdr:row>0</xdr:row>
      <xdr:rowOff>2722</xdr:rowOff>
    </xdr:from>
    <xdr:to>
      <xdr:col>12</xdr:col>
      <xdr:colOff>880382</xdr:colOff>
      <xdr:row>0</xdr:row>
      <xdr:rowOff>625929</xdr:rowOff>
    </xdr:to>
    <xdr:pic>
      <xdr:nvPicPr>
        <xdr:cNvPr id="6" name="Picture 5" descr="Description: Email-Signature">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68201" y="2722"/>
          <a:ext cx="1888395" cy="623207"/>
        </a:xfrm>
        <a:prstGeom prst="rect">
          <a:avLst/>
        </a:prstGeom>
        <a:noFill/>
        <a:ln>
          <a:noFill/>
        </a:ln>
      </xdr:spPr>
    </xdr:pic>
    <xdr:clientData/>
  </xdr:twoCellAnchor>
</xdr:wsDr>
</file>

<file path=xl/theme/theme1.xml><?xml version="1.0" encoding="utf-8"?>
<a:theme xmlns:a="http://schemas.openxmlformats.org/drawingml/2006/main" name="Transport">
  <a:themeElements>
    <a:clrScheme name="Transport">
      <a:dk1>
        <a:srgbClr val="212121"/>
      </a:dk1>
      <a:lt1>
        <a:sysClr val="window" lastClr="FFFFFF"/>
      </a:lt1>
      <a:dk2>
        <a:srgbClr val="1F497D"/>
      </a:dk2>
      <a:lt2>
        <a:srgbClr val="EEECE1"/>
      </a:lt2>
      <a:accent1>
        <a:srgbClr val="4090C0"/>
      </a:accent1>
      <a:accent2>
        <a:srgbClr val="EE2A28"/>
      </a:accent2>
      <a:accent3>
        <a:srgbClr val="698F3D"/>
      </a:accent3>
      <a:accent4>
        <a:srgbClr val="D2E38C"/>
      </a:accent4>
      <a:accent5>
        <a:srgbClr val="85C7C7"/>
      </a:accent5>
      <a:accent6>
        <a:srgbClr val="F39120"/>
      </a:accent6>
      <a:hlink>
        <a:srgbClr val="0000FF"/>
      </a:hlink>
      <a:folHlink>
        <a:srgbClr val="800080"/>
      </a:folHlink>
    </a:clrScheme>
    <a:fontScheme name="Trans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83"/>
  <sheetViews>
    <sheetView tabSelected="1" zoomScale="80" zoomScaleNormal="80" workbookViewId="0">
      <selection activeCell="C4" sqref="C4:F4"/>
    </sheetView>
  </sheetViews>
  <sheetFormatPr defaultRowHeight="14" x14ac:dyDescent="0.3"/>
  <cols>
    <col min="1" max="1" width="3.5" style="7" customWidth="1"/>
    <col min="2" max="2" width="26" style="7" customWidth="1"/>
    <col min="3" max="3" width="11.25" style="7" customWidth="1"/>
    <col min="4" max="4" width="11.5" style="7" customWidth="1"/>
    <col min="5" max="5" width="13.5" style="7" customWidth="1"/>
    <col min="6" max="6" width="11.5" style="66" customWidth="1"/>
    <col min="7" max="7" width="2.25" style="7" customWidth="1"/>
    <col min="8" max="8" width="3.58203125" style="7" customWidth="1"/>
    <col min="9" max="9" width="25.83203125" style="7" customWidth="1"/>
    <col min="10" max="10" width="11.25" style="7" customWidth="1"/>
    <col min="11" max="11" width="11.5" style="7" customWidth="1"/>
    <col min="12" max="12" width="13.5" style="7" customWidth="1"/>
    <col min="13" max="13" width="11.58203125" style="7" customWidth="1"/>
    <col min="14" max="14" width="4.33203125" customWidth="1"/>
    <col min="15" max="15" width="5.08203125" customWidth="1"/>
    <col min="16" max="16" width="32.5" customWidth="1"/>
    <col min="17" max="17" width="31.25" customWidth="1"/>
  </cols>
  <sheetData>
    <row r="1" spans="1:17" ht="51.75" customHeight="1" thickBot="1" x14ac:dyDescent="0.35">
      <c r="A1" s="120" t="s">
        <v>24</v>
      </c>
      <c r="B1" s="121"/>
      <c r="C1" s="121"/>
      <c r="D1" s="121"/>
      <c r="E1" s="121"/>
      <c r="F1" s="121"/>
      <c r="G1" s="121"/>
      <c r="H1" s="121"/>
      <c r="I1" s="121"/>
      <c r="J1" s="121"/>
      <c r="K1" s="122"/>
      <c r="L1" s="22"/>
      <c r="M1" s="6"/>
      <c r="P1" s="11" t="s">
        <v>296</v>
      </c>
      <c r="Q1" s="11"/>
    </row>
    <row r="2" spans="1:17" ht="12" customHeight="1" thickBot="1" x14ac:dyDescent="0.35">
      <c r="A2" s="12"/>
      <c r="B2" s="12"/>
      <c r="C2" s="12"/>
      <c r="D2" s="12"/>
      <c r="E2" s="12"/>
      <c r="F2" s="64"/>
      <c r="G2" s="12"/>
      <c r="H2" s="23"/>
      <c r="I2" s="21"/>
      <c r="J2" s="21"/>
      <c r="K2" s="21"/>
      <c r="L2" s="21"/>
      <c r="M2" s="21"/>
      <c r="P2" s="12"/>
      <c r="Q2" s="12"/>
    </row>
    <row r="3" spans="1:17" ht="27" customHeight="1" thickBot="1" x14ac:dyDescent="0.35">
      <c r="A3" s="123" t="s">
        <v>31</v>
      </c>
      <c r="B3" s="124"/>
      <c r="C3" s="124"/>
      <c r="D3" s="124"/>
      <c r="E3" s="124"/>
      <c r="F3" s="125"/>
      <c r="G3" s="24"/>
      <c r="H3" s="123" t="s">
        <v>32</v>
      </c>
      <c r="I3" s="124"/>
      <c r="J3" s="124"/>
      <c r="K3" s="124"/>
      <c r="L3" s="124"/>
      <c r="M3" s="125"/>
      <c r="P3" s="225" t="s">
        <v>100</v>
      </c>
      <c r="Q3" s="226"/>
    </row>
    <row r="4" spans="1:17" ht="27" customHeight="1" x14ac:dyDescent="0.3">
      <c r="A4" s="126" t="s">
        <v>29</v>
      </c>
      <c r="B4" s="127"/>
      <c r="C4" s="128"/>
      <c r="D4" s="129"/>
      <c r="E4" s="129"/>
      <c r="F4" s="130"/>
      <c r="G4" s="25"/>
      <c r="H4" s="131" t="s">
        <v>81</v>
      </c>
      <c r="I4" s="132"/>
      <c r="J4" s="133"/>
      <c r="K4" s="134"/>
      <c r="L4" s="134"/>
      <c r="M4" s="135"/>
      <c r="P4" s="13" t="s">
        <v>98</v>
      </c>
      <c r="Q4" s="15"/>
    </row>
    <row r="5" spans="1:17" ht="27" customHeight="1" thickBot="1" x14ac:dyDescent="0.35">
      <c r="A5" s="138" t="s">
        <v>33</v>
      </c>
      <c r="B5" s="139"/>
      <c r="C5" s="140"/>
      <c r="D5" s="141"/>
      <c r="E5" s="141"/>
      <c r="F5" s="142"/>
      <c r="G5" s="25"/>
      <c r="H5" s="143" t="s">
        <v>82</v>
      </c>
      <c r="I5" s="144"/>
      <c r="J5" s="145"/>
      <c r="K5" s="146"/>
      <c r="L5" s="146"/>
      <c r="M5" s="147"/>
      <c r="P5" s="14" t="s">
        <v>99</v>
      </c>
      <c r="Q5" s="16"/>
    </row>
    <row r="6" spans="1:17" ht="27" customHeight="1" x14ac:dyDescent="0.3">
      <c r="A6" s="138" t="s">
        <v>277</v>
      </c>
      <c r="B6" s="139"/>
      <c r="C6" s="148"/>
      <c r="D6" s="149"/>
      <c r="E6" s="26" t="s">
        <v>78</v>
      </c>
      <c r="F6" s="94"/>
      <c r="G6" s="25"/>
      <c r="H6" s="138" t="s">
        <v>108</v>
      </c>
      <c r="I6" s="139"/>
      <c r="J6" s="150" t="s">
        <v>148</v>
      </c>
      <c r="K6" s="151"/>
      <c r="L6" s="151" t="s">
        <v>149</v>
      </c>
      <c r="M6" s="152"/>
      <c r="P6" s="227" t="s">
        <v>103</v>
      </c>
      <c r="Q6" s="228"/>
    </row>
    <row r="7" spans="1:17" ht="27" customHeight="1" thickBot="1" x14ac:dyDescent="0.35">
      <c r="A7" s="159" t="s">
        <v>95</v>
      </c>
      <c r="B7" s="160"/>
      <c r="C7" s="161"/>
      <c r="D7" s="162"/>
      <c r="E7" s="162"/>
      <c r="F7" s="163"/>
      <c r="G7" s="27"/>
      <c r="H7" s="159" t="s">
        <v>28</v>
      </c>
      <c r="I7" s="160"/>
      <c r="J7" s="164"/>
      <c r="K7" s="165"/>
      <c r="L7" s="165"/>
      <c r="M7" s="166"/>
      <c r="P7" s="229"/>
      <c r="Q7" s="230"/>
    </row>
    <row r="8" spans="1:17" ht="12" customHeight="1" thickBot="1" x14ac:dyDescent="0.35">
      <c r="A8" s="12"/>
      <c r="B8" s="12"/>
      <c r="C8" s="12"/>
      <c r="D8" s="12"/>
      <c r="E8" s="12"/>
      <c r="F8" s="64"/>
      <c r="G8" s="12"/>
      <c r="H8" s="23"/>
      <c r="I8" s="21"/>
      <c r="J8" s="21"/>
      <c r="K8" s="21"/>
      <c r="L8" s="21"/>
      <c r="M8" s="21"/>
      <c r="P8" s="229"/>
      <c r="Q8" s="230"/>
    </row>
    <row r="9" spans="1:17" ht="27" customHeight="1" thickBot="1" x14ac:dyDescent="0.35">
      <c r="A9" s="123" t="s">
        <v>25</v>
      </c>
      <c r="B9" s="124"/>
      <c r="C9" s="167"/>
      <c r="D9" s="28" t="s">
        <v>9</v>
      </c>
      <c r="E9" s="28" t="s">
        <v>1</v>
      </c>
      <c r="F9" s="29" t="s">
        <v>2</v>
      </c>
      <c r="G9" s="12"/>
      <c r="H9" s="168" t="s">
        <v>26</v>
      </c>
      <c r="I9" s="169"/>
      <c r="J9" s="170"/>
      <c r="K9" s="77" t="s">
        <v>9</v>
      </c>
      <c r="L9" s="68" t="s">
        <v>1</v>
      </c>
      <c r="M9" s="69" t="s">
        <v>2</v>
      </c>
      <c r="P9" s="229"/>
      <c r="Q9" s="230"/>
    </row>
    <row r="10" spans="1:17" ht="27" customHeight="1" x14ac:dyDescent="0.3">
      <c r="A10" s="30" t="s">
        <v>37</v>
      </c>
      <c r="B10" s="2" t="s">
        <v>6</v>
      </c>
      <c r="C10" s="31" t="s">
        <v>10</v>
      </c>
      <c r="D10" s="19">
        <v>5</v>
      </c>
      <c r="E10" s="61"/>
      <c r="F10" s="33">
        <f t="shared" ref="F10:F17" si="0">E10*D10</f>
        <v>0</v>
      </c>
      <c r="G10" s="12"/>
      <c r="H10" s="30" t="s">
        <v>61</v>
      </c>
      <c r="I10" s="2" t="s">
        <v>137</v>
      </c>
      <c r="J10" s="31" t="s">
        <v>17</v>
      </c>
      <c r="K10" s="19">
        <v>20</v>
      </c>
      <c r="L10" s="32"/>
      <c r="M10" s="87">
        <f t="shared" ref="M10:M21" si="1">L10*K10</f>
        <v>0</v>
      </c>
      <c r="P10" s="229"/>
      <c r="Q10" s="230"/>
    </row>
    <row r="11" spans="1:17" ht="27" customHeight="1" x14ac:dyDescent="0.3">
      <c r="A11" s="34" t="s">
        <v>38</v>
      </c>
      <c r="B11" s="1" t="s">
        <v>298</v>
      </c>
      <c r="C11" s="17" t="s">
        <v>10</v>
      </c>
      <c r="D11" s="35">
        <v>2</v>
      </c>
      <c r="E11" s="43"/>
      <c r="F11" s="33">
        <f t="shared" si="0"/>
        <v>0</v>
      </c>
      <c r="G11" s="36"/>
      <c r="H11" s="34" t="s">
        <v>62</v>
      </c>
      <c r="I11" s="115" t="s">
        <v>135</v>
      </c>
      <c r="J11" s="17" t="s">
        <v>17</v>
      </c>
      <c r="K11" s="17">
        <v>20</v>
      </c>
      <c r="L11" s="79"/>
      <c r="M11" s="33">
        <f t="shared" si="1"/>
        <v>0</v>
      </c>
      <c r="P11" s="229"/>
      <c r="Q11" s="230"/>
    </row>
    <row r="12" spans="1:17" ht="27" customHeight="1" thickBot="1" x14ac:dyDescent="0.35">
      <c r="A12" s="34" t="s">
        <v>39</v>
      </c>
      <c r="B12" s="1" t="s">
        <v>112</v>
      </c>
      <c r="C12" s="17" t="s">
        <v>10</v>
      </c>
      <c r="D12" s="35">
        <v>5</v>
      </c>
      <c r="E12" s="43"/>
      <c r="F12" s="33">
        <f t="shared" si="0"/>
        <v>0</v>
      </c>
      <c r="G12" s="36"/>
      <c r="H12" s="34" t="s">
        <v>63</v>
      </c>
      <c r="I12" s="1" t="s">
        <v>138</v>
      </c>
      <c r="J12" s="17" t="s">
        <v>17</v>
      </c>
      <c r="K12" s="35">
        <v>10</v>
      </c>
      <c r="L12" s="37"/>
      <c r="M12" s="33">
        <f t="shared" si="1"/>
        <v>0</v>
      </c>
      <c r="P12" s="231"/>
      <c r="Q12" s="232"/>
    </row>
    <row r="13" spans="1:17" ht="27" customHeight="1" x14ac:dyDescent="0.3">
      <c r="A13" s="34" t="s">
        <v>40</v>
      </c>
      <c r="B13" s="1" t="s">
        <v>5</v>
      </c>
      <c r="C13" s="17" t="s">
        <v>10</v>
      </c>
      <c r="D13" s="35">
        <v>5</v>
      </c>
      <c r="E13" s="43"/>
      <c r="F13" s="33">
        <f t="shared" si="0"/>
        <v>0</v>
      </c>
      <c r="G13" s="36"/>
      <c r="H13" s="34" t="s">
        <v>64</v>
      </c>
      <c r="I13" s="3" t="s">
        <v>140</v>
      </c>
      <c r="J13" s="17" t="s">
        <v>17</v>
      </c>
      <c r="K13" s="35">
        <v>5</v>
      </c>
      <c r="L13" s="37"/>
      <c r="M13" s="33">
        <f t="shared" si="1"/>
        <v>0</v>
      </c>
      <c r="P13" s="12"/>
      <c r="Q13" s="12"/>
    </row>
    <row r="14" spans="1:17" ht="27" customHeight="1" x14ac:dyDescent="0.3">
      <c r="A14" s="34" t="s">
        <v>41</v>
      </c>
      <c r="B14" s="1" t="s">
        <v>3</v>
      </c>
      <c r="C14" s="17" t="s">
        <v>10</v>
      </c>
      <c r="D14" s="35">
        <v>4</v>
      </c>
      <c r="E14" s="43"/>
      <c r="F14" s="33">
        <f t="shared" si="0"/>
        <v>0</v>
      </c>
      <c r="G14" s="36"/>
      <c r="H14" s="34" t="s">
        <v>65</v>
      </c>
      <c r="I14" s="1" t="s">
        <v>139</v>
      </c>
      <c r="J14" s="17" t="s">
        <v>11</v>
      </c>
      <c r="K14" s="35">
        <v>15</v>
      </c>
      <c r="L14" s="37"/>
      <c r="M14" s="33">
        <f t="shared" si="1"/>
        <v>0</v>
      </c>
      <c r="P14" s="12"/>
      <c r="Q14" s="12"/>
    </row>
    <row r="15" spans="1:17" ht="27" customHeight="1" thickBot="1" x14ac:dyDescent="0.35">
      <c r="A15" s="34" t="s">
        <v>42</v>
      </c>
      <c r="B15" s="1" t="s">
        <v>132</v>
      </c>
      <c r="C15" s="17" t="s">
        <v>10</v>
      </c>
      <c r="D15" s="35">
        <v>5</v>
      </c>
      <c r="E15" s="43"/>
      <c r="F15" s="33">
        <f t="shared" si="0"/>
        <v>0</v>
      </c>
      <c r="G15" s="36"/>
      <c r="H15" s="34" t="s">
        <v>66</v>
      </c>
      <c r="I15" s="1" t="s">
        <v>124</v>
      </c>
      <c r="J15" s="17" t="s">
        <v>11</v>
      </c>
      <c r="K15" s="35">
        <v>30</v>
      </c>
      <c r="L15" s="37"/>
      <c r="M15" s="33">
        <f t="shared" si="1"/>
        <v>0</v>
      </c>
      <c r="P15" s="12"/>
      <c r="Q15" s="12"/>
    </row>
    <row r="16" spans="1:17" ht="27" customHeight="1" thickBot="1" x14ac:dyDescent="0.35">
      <c r="A16" s="34" t="s">
        <v>43</v>
      </c>
      <c r="B16" s="1" t="s">
        <v>4</v>
      </c>
      <c r="C16" s="17" t="s">
        <v>10</v>
      </c>
      <c r="D16" s="35">
        <v>4</v>
      </c>
      <c r="E16" s="43"/>
      <c r="F16" s="33">
        <f t="shared" si="0"/>
        <v>0</v>
      </c>
      <c r="G16" s="36"/>
      <c r="H16" s="34" t="s">
        <v>67</v>
      </c>
      <c r="I16" s="1" t="s">
        <v>19</v>
      </c>
      <c r="J16" s="17" t="s">
        <v>20</v>
      </c>
      <c r="K16" s="35">
        <v>10</v>
      </c>
      <c r="L16" s="37"/>
      <c r="M16" s="33">
        <f t="shared" si="1"/>
        <v>0</v>
      </c>
      <c r="P16" s="84" t="s">
        <v>96</v>
      </c>
      <c r="Q16" s="85">
        <f>SUM(F10:F17,F19:F23,F25:F26,F28:F37,M10:M21)</f>
        <v>0</v>
      </c>
    </row>
    <row r="17" spans="1:17" ht="27" customHeight="1" thickBot="1" x14ac:dyDescent="0.35">
      <c r="A17" s="38" t="s">
        <v>44</v>
      </c>
      <c r="B17" s="5" t="s">
        <v>119</v>
      </c>
      <c r="C17" s="39" t="s">
        <v>12</v>
      </c>
      <c r="D17" s="40">
        <v>2</v>
      </c>
      <c r="E17" s="50"/>
      <c r="F17" s="51">
        <f t="shared" si="0"/>
        <v>0</v>
      </c>
      <c r="G17" s="36"/>
      <c r="H17" s="34" t="s">
        <v>68</v>
      </c>
      <c r="I17" s="70" t="s">
        <v>84</v>
      </c>
      <c r="J17" s="71" t="s">
        <v>85</v>
      </c>
      <c r="K17" s="78">
        <v>5</v>
      </c>
      <c r="L17" s="43"/>
      <c r="M17" s="33">
        <f t="shared" si="1"/>
        <v>0</v>
      </c>
      <c r="P17" s="233" t="s">
        <v>147</v>
      </c>
      <c r="Q17" s="233"/>
    </row>
    <row r="18" spans="1:17" ht="27" customHeight="1" thickBot="1" x14ac:dyDescent="0.35">
      <c r="A18" s="123" t="s">
        <v>27</v>
      </c>
      <c r="B18" s="124"/>
      <c r="C18" s="124"/>
      <c r="D18" s="124"/>
      <c r="E18" s="124"/>
      <c r="F18" s="125"/>
      <c r="G18" s="36"/>
      <c r="H18" s="34" t="s">
        <v>123</v>
      </c>
      <c r="I18" s="1" t="s">
        <v>280</v>
      </c>
      <c r="J18" s="17" t="s">
        <v>113</v>
      </c>
      <c r="K18" s="35">
        <v>15</v>
      </c>
      <c r="L18" s="37"/>
      <c r="M18" s="33">
        <f t="shared" si="1"/>
        <v>0</v>
      </c>
      <c r="P18" s="12"/>
      <c r="Q18" s="12"/>
    </row>
    <row r="19" spans="1:17" ht="27" customHeight="1" thickBot="1" x14ac:dyDescent="0.35">
      <c r="A19" s="30" t="s">
        <v>45</v>
      </c>
      <c r="B19" s="2" t="s">
        <v>116</v>
      </c>
      <c r="C19" s="31" t="s">
        <v>16</v>
      </c>
      <c r="D19" s="19">
        <v>30</v>
      </c>
      <c r="E19" s="112"/>
      <c r="F19" s="87">
        <f>E19*D19</f>
        <v>0</v>
      </c>
      <c r="G19" s="36"/>
      <c r="H19" s="34" t="s">
        <v>69</v>
      </c>
      <c r="I19" s="1" t="s">
        <v>118</v>
      </c>
      <c r="J19" s="17" t="s">
        <v>16</v>
      </c>
      <c r="K19" s="35">
        <v>3</v>
      </c>
      <c r="L19" s="37"/>
      <c r="M19" s="33">
        <f t="shared" si="1"/>
        <v>0</v>
      </c>
      <c r="P19" s="12"/>
      <c r="Q19" s="12"/>
    </row>
    <row r="20" spans="1:17" ht="27" customHeight="1" thickBot="1" x14ac:dyDescent="0.35">
      <c r="A20" s="34" t="s">
        <v>46</v>
      </c>
      <c r="B20" s="1" t="s">
        <v>21</v>
      </c>
      <c r="C20" s="17" t="s">
        <v>16</v>
      </c>
      <c r="D20" s="35">
        <v>20</v>
      </c>
      <c r="E20" s="43"/>
      <c r="F20" s="33">
        <f>E20*D20</f>
        <v>0</v>
      </c>
      <c r="G20" s="36"/>
      <c r="H20" s="34" t="s">
        <v>70</v>
      </c>
      <c r="I20" s="1" t="s">
        <v>117</v>
      </c>
      <c r="J20" s="17" t="s">
        <v>18</v>
      </c>
      <c r="K20" s="35">
        <v>5</v>
      </c>
      <c r="L20" s="37"/>
      <c r="M20" s="33">
        <f t="shared" si="1"/>
        <v>0</v>
      </c>
      <c r="P20" s="168" t="s">
        <v>157</v>
      </c>
      <c r="Q20" s="234"/>
    </row>
    <row r="21" spans="1:17" ht="27" customHeight="1" thickBot="1" x14ac:dyDescent="0.35">
      <c r="A21" s="34" t="s">
        <v>47</v>
      </c>
      <c r="B21" s="1" t="s">
        <v>22</v>
      </c>
      <c r="C21" s="17" t="s">
        <v>16</v>
      </c>
      <c r="D21" s="35">
        <v>20</v>
      </c>
      <c r="E21" s="43"/>
      <c r="F21" s="33">
        <f>E21*D21</f>
        <v>0</v>
      </c>
      <c r="G21" s="36"/>
      <c r="H21" s="44" t="s">
        <v>136</v>
      </c>
      <c r="I21" s="53" t="s">
        <v>34</v>
      </c>
      <c r="J21" s="72" t="s">
        <v>18</v>
      </c>
      <c r="K21" s="20">
        <v>20</v>
      </c>
      <c r="L21" s="54"/>
      <c r="M21" s="45">
        <f t="shared" si="1"/>
        <v>0</v>
      </c>
      <c r="P21" s="239" t="s">
        <v>166</v>
      </c>
      <c r="Q21" s="240"/>
    </row>
    <row r="22" spans="1:17" ht="27" customHeight="1" thickBot="1" x14ac:dyDescent="0.35">
      <c r="A22" s="34" t="s">
        <v>48</v>
      </c>
      <c r="B22" s="1" t="s">
        <v>36</v>
      </c>
      <c r="C22" s="17" t="s">
        <v>23</v>
      </c>
      <c r="D22" s="35">
        <v>20</v>
      </c>
      <c r="E22" s="43"/>
      <c r="F22" s="33">
        <f>E22*D22</f>
        <v>0</v>
      </c>
      <c r="G22" s="36"/>
      <c r="H22" s="123" t="s">
        <v>92</v>
      </c>
      <c r="I22" s="124"/>
      <c r="J22" s="124"/>
      <c r="K22" s="124"/>
      <c r="L22" s="124"/>
      <c r="M22" s="125"/>
      <c r="P22" s="241"/>
      <c r="Q22" s="242"/>
    </row>
    <row r="23" spans="1:17" ht="27" customHeight="1" thickBot="1" x14ac:dyDescent="0.35">
      <c r="A23" s="44" t="s">
        <v>254</v>
      </c>
      <c r="B23" s="53" t="s">
        <v>255</v>
      </c>
      <c r="C23" s="72" t="s">
        <v>16</v>
      </c>
      <c r="D23" s="20">
        <v>26</v>
      </c>
      <c r="E23" s="113"/>
      <c r="F23" s="45">
        <f>E23*D23</f>
        <v>0</v>
      </c>
      <c r="G23" s="36"/>
      <c r="H23" s="30" t="s">
        <v>74</v>
      </c>
      <c r="I23" s="156" t="s">
        <v>158</v>
      </c>
      <c r="J23" s="157"/>
      <c r="K23" s="157"/>
      <c r="L23" s="158"/>
      <c r="M23" s="80"/>
      <c r="P23" s="243"/>
      <c r="Q23" s="244"/>
    </row>
    <row r="24" spans="1:17" ht="27" customHeight="1" thickBot="1" x14ac:dyDescent="0.35">
      <c r="A24" s="123" t="s">
        <v>120</v>
      </c>
      <c r="B24" s="124"/>
      <c r="C24" s="124"/>
      <c r="D24" s="124"/>
      <c r="E24" s="124"/>
      <c r="F24" s="125"/>
      <c r="G24" s="36"/>
      <c r="H24" s="34" t="s">
        <v>75</v>
      </c>
      <c r="I24" s="153" t="s">
        <v>159</v>
      </c>
      <c r="J24" s="154"/>
      <c r="K24" s="154"/>
      <c r="L24" s="155"/>
      <c r="M24" s="52"/>
      <c r="P24" s="99" t="s">
        <v>160</v>
      </c>
      <c r="Q24" s="100"/>
    </row>
    <row r="25" spans="1:17" ht="27" customHeight="1" x14ac:dyDescent="0.3">
      <c r="A25" s="47" t="s">
        <v>49</v>
      </c>
      <c r="B25" s="3" t="s">
        <v>126</v>
      </c>
      <c r="C25" s="18" t="s">
        <v>18</v>
      </c>
      <c r="D25" s="41">
        <v>10</v>
      </c>
      <c r="E25" s="42"/>
      <c r="F25" s="48">
        <f>D25*E25</f>
        <v>0</v>
      </c>
      <c r="G25" s="36"/>
      <c r="H25" s="34" t="s">
        <v>76</v>
      </c>
      <c r="I25" s="153" t="s">
        <v>111</v>
      </c>
      <c r="J25" s="154"/>
      <c r="K25" s="154"/>
      <c r="L25" s="155"/>
      <c r="M25" s="52"/>
      <c r="P25" s="93" t="s">
        <v>161</v>
      </c>
      <c r="Q25" s="52" t="str">
        <f>IF(SUM(E19:E22)+E28+E36+L15+L21+L11+L10&gt;0,"N","Y")</f>
        <v>Y</v>
      </c>
    </row>
    <row r="26" spans="1:17" ht="27" customHeight="1" thickBot="1" x14ac:dyDescent="0.35">
      <c r="A26" s="49" t="s">
        <v>50</v>
      </c>
      <c r="B26" s="1" t="s">
        <v>125</v>
      </c>
      <c r="C26" s="18" t="s">
        <v>18</v>
      </c>
      <c r="D26" s="40">
        <v>10</v>
      </c>
      <c r="E26" s="50"/>
      <c r="F26" s="48">
        <f>D26*E26</f>
        <v>0</v>
      </c>
      <c r="G26" s="36"/>
      <c r="H26" s="34" t="s">
        <v>77</v>
      </c>
      <c r="I26" s="107" t="s">
        <v>297</v>
      </c>
      <c r="J26" s="136" t="s">
        <v>130</v>
      </c>
      <c r="K26" s="136"/>
      <c r="L26" s="137"/>
      <c r="M26" s="52"/>
      <c r="P26" s="93" t="s">
        <v>164</v>
      </c>
      <c r="Q26" s="52" t="str">
        <f>IF(OR(M23="N",M24="N",M25="N",M27="N",M28="N",M29="N",M30="N"),"N","Y")</f>
        <v>Y</v>
      </c>
    </row>
    <row r="27" spans="1:17" ht="27" customHeight="1" thickBot="1" x14ac:dyDescent="0.35">
      <c r="A27" s="123" t="s">
        <v>281</v>
      </c>
      <c r="B27" s="124"/>
      <c r="C27" s="124"/>
      <c r="D27" s="124"/>
      <c r="E27" s="124"/>
      <c r="F27" s="125"/>
      <c r="G27" s="36"/>
      <c r="H27" s="34" t="s">
        <v>145</v>
      </c>
      <c r="I27" s="153" t="s">
        <v>129</v>
      </c>
      <c r="J27" s="154"/>
      <c r="K27" s="154"/>
      <c r="L27" s="155"/>
      <c r="M27" s="52"/>
      <c r="P27" s="96" t="s">
        <v>162</v>
      </c>
      <c r="Q27" s="52" t="str">
        <f>IF(Q16&gt;150,"N","Y")</f>
        <v>Y</v>
      </c>
    </row>
    <row r="28" spans="1:17" ht="27" customHeight="1" thickBot="1" x14ac:dyDescent="0.35">
      <c r="A28" s="30" t="s">
        <v>51</v>
      </c>
      <c r="B28" s="2" t="s">
        <v>134</v>
      </c>
      <c r="C28" s="74" t="s">
        <v>72</v>
      </c>
      <c r="D28" s="19">
        <v>26</v>
      </c>
      <c r="E28" s="32"/>
      <c r="F28" s="75">
        <f>D28*E28</f>
        <v>0</v>
      </c>
      <c r="G28" s="36"/>
      <c r="H28" s="34" t="s">
        <v>146</v>
      </c>
      <c r="I28" s="153" t="s">
        <v>131</v>
      </c>
      <c r="J28" s="154"/>
      <c r="K28" s="154"/>
      <c r="L28" s="155"/>
      <c r="M28" s="52"/>
      <c r="P28" s="97" t="s">
        <v>250</v>
      </c>
      <c r="Q28" s="52" t="str">
        <f>IF(AND(Q16&gt;51,OR(Q24="N",Q25="N", Q26="N",Q27="N")),"Y",IF(OR(Q24="SELECT ONE",Q24=""),"PLEASE COMPLETE OVERRIDE CHECKS IF REQUIRED","N"))</f>
        <v>PLEASE COMPLETE OVERRIDE CHECKS IF REQUIRED</v>
      </c>
    </row>
    <row r="29" spans="1:17" ht="27" customHeight="1" x14ac:dyDescent="0.3">
      <c r="A29" s="47" t="s">
        <v>52</v>
      </c>
      <c r="B29" s="3" t="s">
        <v>87</v>
      </c>
      <c r="C29" s="9" t="s">
        <v>72</v>
      </c>
      <c r="D29" s="35">
        <v>15</v>
      </c>
      <c r="E29" s="37"/>
      <c r="F29" s="62">
        <f>D29*E29</f>
        <v>0</v>
      </c>
      <c r="G29" s="36"/>
      <c r="H29" s="34" t="s">
        <v>107</v>
      </c>
      <c r="I29" s="153" t="s">
        <v>128</v>
      </c>
      <c r="J29" s="154"/>
      <c r="K29" s="154"/>
      <c r="L29" s="155"/>
      <c r="M29" s="73"/>
      <c r="P29" s="235" t="s">
        <v>163</v>
      </c>
      <c r="Q29" s="237" t="str">
        <f>IF(AND(Q24="N",Q28="Y",Q16&gt;50),"Y",IF(OR(Q24="SELECT ONE",Q24=""),"PLEASE COMPLETE OVERRIDE CHECKS IF REQUIRED","N"))</f>
        <v>PLEASE COMPLETE OVERRIDE CHECKS IF REQUIRED</v>
      </c>
    </row>
    <row r="30" spans="1:17" ht="27" customHeight="1" thickBot="1" x14ac:dyDescent="0.35">
      <c r="A30" s="47" t="s">
        <v>53</v>
      </c>
      <c r="B30" s="4" t="s">
        <v>86</v>
      </c>
      <c r="C30" s="9" t="s">
        <v>73</v>
      </c>
      <c r="D30" s="35">
        <v>5</v>
      </c>
      <c r="E30" s="37"/>
      <c r="F30" s="62">
        <f>D30*E30</f>
        <v>0</v>
      </c>
      <c r="G30" s="36"/>
      <c r="H30" s="44" t="s">
        <v>127</v>
      </c>
      <c r="I30" s="179" t="s">
        <v>143</v>
      </c>
      <c r="J30" s="180"/>
      <c r="K30" s="180"/>
      <c r="L30" s="181"/>
      <c r="M30" s="82"/>
      <c r="P30" s="236"/>
      <c r="Q30" s="238"/>
    </row>
    <row r="31" spans="1:17" ht="27" customHeight="1" thickBot="1" x14ac:dyDescent="0.35">
      <c r="A31" s="47" t="s">
        <v>54</v>
      </c>
      <c r="B31" s="1" t="s">
        <v>7</v>
      </c>
      <c r="C31" s="9" t="s">
        <v>133</v>
      </c>
      <c r="D31" s="35">
        <v>5</v>
      </c>
      <c r="E31" s="37"/>
      <c r="F31" s="62">
        <f>D31*E31</f>
        <v>0</v>
      </c>
      <c r="G31" s="36"/>
      <c r="P31" s="222" t="str">
        <f>IF(Q29="N","THIS SCR CANNOT BE OVERRIDEN AND THE EXISTING RESULT MUST REMAIN"," ")</f>
        <v xml:space="preserve"> </v>
      </c>
      <c r="Q31" s="222"/>
    </row>
    <row r="32" spans="1:17" ht="27" customHeight="1" thickBot="1" x14ac:dyDescent="0.35">
      <c r="A32" s="47" t="s">
        <v>55</v>
      </c>
      <c r="B32" s="1" t="s">
        <v>121</v>
      </c>
      <c r="C32" s="17" t="s">
        <v>122</v>
      </c>
      <c r="D32" s="35">
        <v>3</v>
      </c>
      <c r="E32" s="37"/>
      <c r="F32" s="62">
        <f t="shared" ref="F32:F37" si="2">D32*E32</f>
        <v>0</v>
      </c>
      <c r="G32" s="36"/>
      <c r="H32" s="182" t="s">
        <v>151</v>
      </c>
      <c r="I32" s="183"/>
      <c r="J32" s="183"/>
      <c r="K32" s="183"/>
      <c r="L32" s="183"/>
      <c r="M32" s="184"/>
      <c r="P32" s="223"/>
      <c r="Q32" s="223"/>
    </row>
    <row r="33" spans="1:17" ht="27" customHeight="1" x14ac:dyDescent="0.3">
      <c r="A33" s="47" t="s">
        <v>56</v>
      </c>
      <c r="B33" s="1" t="s">
        <v>71</v>
      </c>
      <c r="C33" s="17" t="s">
        <v>114</v>
      </c>
      <c r="D33" s="35">
        <v>10</v>
      </c>
      <c r="E33" s="37"/>
      <c r="F33" s="62">
        <f>D33*E33</f>
        <v>0</v>
      </c>
      <c r="G33" s="36"/>
      <c r="H33" s="185" t="str">
        <f>IF(Q29="Y","DANGEROUS",IF(AND(B38="UNACCEPTABLE (&gt;50)",E38="UNACCEPTABLE (OTHER)"),"UNACCEPTABLE (MULTIPLE ISSUES)",IF(E38="UNACCEPTABLE (OTHER)",E38,B38)))</f>
        <v>HIGH STANDARD (≤10)</v>
      </c>
      <c r="I33" s="186"/>
      <c r="J33" s="186"/>
      <c r="K33" s="186"/>
      <c r="L33" s="186"/>
      <c r="M33" s="187"/>
      <c r="P33" s="7"/>
      <c r="Q33" s="95" t="s">
        <v>251</v>
      </c>
    </row>
    <row r="34" spans="1:17" ht="27" customHeight="1" thickBot="1" x14ac:dyDescent="0.35">
      <c r="A34" s="47" t="s">
        <v>57</v>
      </c>
      <c r="B34" s="1" t="s">
        <v>3</v>
      </c>
      <c r="C34" s="9" t="s">
        <v>13</v>
      </c>
      <c r="D34" s="35">
        <v>2</v>
      </c>
      <c r="E34" s="37"/>
      <c r="F34" s="62">
        <f t="shared" si="2"/>
        <v>0</v>
      </c>
      <c r="G34" s="36"/>
      <c r="H34" s="188"/>
      <c r="I34" s="189"/>
      <c r="J34" s="189"/>
      <c r="K34" s="189"/>
      <c r="L34" s="189"/>
      <c r="M34" s="190"/>
      <c r="P34" s="46"/>
      <c r="Q34" s="92"/>
    </row>
    <row r="35" spans="1:17" ht="27" customHeight="1" thickBot="1" x14ac:dyDescent="0.35">
      <c r="A35" s="47" t="s">
        <v>58</v>
      </c>
      <c r="B35" s="1" t="s">
        <v>8</v>
      </c>
      <c r="C35" s="9" t="s">
        <v>13</v>
      </c>
      <c r="D35" s="35">
        <v>4</v>
      </c>
      <c r="E35" s="37"/>
      <c r="F35" s="62">
        <f t="shared" si="2"/>
        <v>0</v>
      </c>
      <c r="G35" s="36"/>
      <c r="H35" s="171" t="str">
        <f>IF((H33="DANGEROUS"),"THIS SITE HAS SAFETY ISSUES WHICH REQUIRE IMMEDIATE ACTION"," ")</f>
        <v xml:space="preserve"> </v>
      </c>
      <c r="I35" s="171"/>
      <c r="J35" s="171"/>
      <c r="K35" s="171"/>
      <c r="L35" s="171"/>
      <c r="M35" s="171"/>
      <c r="P35" s="224" t="str">
        <f>IF(P36="","","ADVISOR NOTE")</f>
        <v/>
      </c>
      <c r="Q35" s="224"/>
    </row>
    <row r="36" spans="1:17" ht="27" customHeight="1" thickBot="1" x14ac:dyDescent="0.35">
      <c r="A36" s="47" t="s">
        <v>59</v>
      </c>
      <c r="B36" s="3" t="s">
        <v>14</v>
      </c>
      <c r="C36" s="9" t="s">
        <v>15</v>
      </c>
      <c r="D36" s="35">
        <v>30</v>
      </c>
      <c r="E36" s="37"/>
      <c r="F36" s="62">
        <f t="shared" si="2"/>
        <v>0</v>
      </c>
      <c r="G36" s="36"/>
      <c r="H36" s="172" t="s">
        <v>90</v>
      </c>
      <c r="I36" s="173"/>
      <c r="J36" s="174"/>
      <c r="K36" s="172" t="s">
        <v>142</v>
      </c>
      <c r="L36" s="173"/>
      <c r="M36" s="174"/>
      <c r="P36" s="245" t="str">
        <f>IF(AND(K45="",L45=""),M45,IF(AND(L45="",M45=""),K45,(IF(AND(M45="",K45=""),L45,""))))</f>
        <v/>
      </c>
      <c r="Q36" s="245"/>
    </row>
    <row r="37" spans="1:17" ht="27" customHeight="1" thickBot="1" x14ac:dyDescent="0.35">
      <c r="A37" s="76" t="s">
        <v>60</v>
      </c>
      <c r="B37" s="53" t="s">
        <v>83</v>
      </c>
      <c r="C37" s="67" t="s">
        <v>35</v>
      </c>
      <c r="D37" s="20">
        <v>10</v>
      </c>
      <c r="E37" s="54"/>
      <c r="F37" s="63">
        <f t="shared" si="2"/>
        <v>0</v>
      </c>
      <c r="G37" s="12"/>
      <c r="H37" s="248" t="s">
        <v>115</v>
      </c>
      <c r="I37" s="249"/>
      <c r="J37" s="83"/>
      <c r="K37" s="250"/>
      <c r="L37" s="251"/>
      <c r="M37" s="252"/>
      <c r="P37" s="245"/>
      <c r="Q37" s="245"/>
    </row>
    <row r="38" spans="1:17" ht="12" customHeight="1" thickBot="1" x14ac:dyDescent="0.35">
      <c r="A38" s="55"/>
      <c r="B38" s="81" t="str">
        <f>IF(Q16&lt;=10, "HIGH STANDARD (≤10)",IF(AND(Q16&gt;10,Q16&lt;26),"ACCEPTABLE (11-25)",IF(AND(Q16&gt;25,Q16&lt;51),"NEEDS IMPROVEMENT (26-50)",IF(Q16&gt;50,"UNACCEPTABLE (&gt;50)",""))))</f>
        <v>HIGH STANDARD (≤10)</v>
      </c>
      <c r="C38" s="55"/>
      <c r="D38" s="55"/>
      <c r="E38" s="81" t="str">
        <f>IF(OR(M23="N",M24="N",M25="N",M26="N",M27="N",M28="N",M29="N",M30="N"), "UNACCEPTABLE (OTHER)"," ")</f>
        <v xml:space="preserve"> </v>
      </c>
      <c r="F38" s="65"/>
      <c r="G38" s="55"/>
      <c r="H38" s="8"/>
      <c r="I38" s="91"/>
      <c r="J38" s="8"/>
      <c r="K38" s="8"/>
      <c r="L38" s="90"/>
      <c r="M38" s="8"/>
      <c r="P38" s="245"/>
      <c r="Q38" s="245"/>
    </row>
    <row r="39" spans="1:17" ht="27" customHeight="1" x14ac:dyDescent="0.3">
      <c r="A39" s="175" t="s">
        <v>152</v>
      </c>
      <c r="B39" s="176"/>
      <c r="C39" s="176"/>
      <c r="D39" s="176"/>
      <c r="E39" s="116" t="s">
        <v>300</v>
      </c>
      <c r="F39" s="118"/>
      <c r="G39" s="158" t="s">
        <v>144</v>
      </c>
      <c r="H39" s="246"/>
      <c r="I39" s="246"/>
      <c r="J39" s="246"/>
      <c r="K39" s="246"/>
      <c r="L39" s="246"/>
      <c r="M39" s="86"/>
      <c r="P39" s="245"/>
      <c r="Q39" s="245"/>
    </row>
    <row r="40" spans="1:17" ht="27" customHeight="1" thickBot="1" x14ac:dyDescent="0.35">
      <c r="A40" s="177"/>
      <c r="B40" s="178"/>
      <c r="C40" s="178"/>
      <c r="D40" s="178"/>
      <c r="E40" s="117" t="s">
        <v>299</v>
      </c>
      <c r="F40" s="119"/>
      <c r="G40" s="181" t="s">
        <v>141</v>
      </c>
      <c r="H40" s="247"/>
      <c r="I40" s="247"/>
      <c r="J40" s="247"/>
      <c r="K40" s="247"/>
      <c r="L40" s="247"/>
      <c r="M40" s="82"/>
      <c r="P40" s="12"/>
      <c r="Q40" s="12"/>
    </row>
    <row r="41" spans="1:17" ht="27" customHeight="1" x14ac:dyDescent="0.3">
      <c r="A41" s="191"/>
      <c r="B41" s="192"/>
      <c r="C41" s="192"/>
      <c r="D41" s="192"/>
      <c r="E41" s="193"/>
      <c r="F41" s="193"/>
      <c r="G41" s="192"/>
      <c r="H41" s="192"/>
      <c r="I41" s="192"/>
      <c r="J41" s="192"/>
      <c r="K41" s="192"/>
      <c r="L41" s="192"/>
      <c r="M41" s="194"/>
    </row>
    <row r="42" spans="1:17" ht="27" customHeight="1" x14ac:dyDescent="0.3">
      <c r="A42" s="195"/>
      <c r="B42" s="193"/>
      <c r="C42" s="193"/>
      <c r="D42" s="193"/>
      <c r="E42" s="193"/>
      <c r="F42" s="193"/>
      <c r="G42" s="193"/>
      <c r="H42" s="193"/>
      <c r="I42" s="193"/>
      <c r="J42" s="193"/>
      <c r="K42" s="193"/>
      <c r="L42" s="193"/>
      <c r="M42" s="196"/>
    </row>
    <row r="43" spans="1:17" ht="27" customHeight="1" x14ac:dyDescent="0.3">
      <c r="A43" s="195"/>
      <c r="B43" s="193"/>
      <c r="C43" s="193"/>
      <c r="D43" s="193"/>
      <c r="E43" s="193"/>
      <c r="F43" s="193"/>
      <c r="G43" s="193"/>
      <c r="H43" s="193"/>
      <c r="I43" s="193"/>
      <c r="J43" s="193"/>
      <c r="K43" s="193"/>
      <c r="L43" s="193"/>
      <c r="M43" s="196"/>
    </row>
    <row r="44" spans="1:17" ht="27" customHeight="1" thickBot="1" x14ac:dyDescent="0.35">
      <c r="A44" s="197"/>
      <c r="B44" s="198"/>
      <c r="C44" s="198"/>
      <c r="D44" s="198"/>
      <c r="E44" s="198"/>
      <c r="F44" s="198"/>
      <c r="G44" s="198"/>
      <c r="H44" s="198"/>
      <c r="I44" s="198"/>
      <c r="J44" s="198"/>
      <c r="K44" s="198"/>
      <c r="L44" s="198"/>
      <c r="M44" s="199"/>
    </row>
    <row r="45" spans="1:17" ht="12" customHeight="1" thickBot="1" x14ac:dyDescent="0.35">
      <c r="A45" s="36"/>
      <c r="B45" s="36"/>
      <c r="C45" s="36"/>
      <c r="D45" s="36"/>
      <c r="E45" s="36"/>
      <c r="F45" s="56"/>
      <c r="G45" s="36"/>
      <c r="H45" s="23"/>
      <c r="I45" s="23"/>
      <c r="J45" s="23"/>
      <c r="K45" s="98" t="str">
        <f>IF(AND(H33="UNACCEPTABLE (OTHER)",K37="SITE DID NOT CEASE",L45=""),"STOP WORKS NOTICE COULD BE CONSIDERED FOR THIS SITE - SEEK ADVICE FIRST","")</f>
        <v/>
      </c>
      <c r="L45" s="101" t="str">
        <f>IF(OR(M23="N",M24="N",M25="N",M27="N",M28="N",M29="N",M30="N"),"",IF(M26="N","THIS SITE MAY CONTINUE PROVIDED STMS FILLS OUT DAILY SITE RECORD ASAP",""))</f>
        <v/>
      </c>
      <c r="M45" s="98" t="str">
        <f>IF(OR(H33="DANGEROUS",AND(OR(H33="UNACCEPTABLE (&gt;50)",H33="UNACCEPTABLE (MULTIPLE ISSUES)"),K37="SITE DID NOT CEASE")),"ISSUE STOP WORKS NOTICE IMMEDIATELY","")</f>
        <v/>
      </c>
    </row>
    <row r="46" spans="1:17" ht="27" customHeight="1" thickBot="1" x14ac:dyDescent="0.35">
      <c r="A46" s="204" t="s">
        <v>97</v>
      </c>
      <c r="B46" s="205"/>
      <c r="C46" s="205"/>
      <c r="D46" s="205"/>
      <c r="E46" s="88"/>
      <c r="F46" s="89"/>
      <c r="G46" s="173" t="str">
        <f>IF(H33="UNACCEPTABLE (MULTIPLE ISSUES)","WHILE NOT UNSAFE, YOUR SITE REQUIRES URGENT RECTIFICATION"," ")</f>
        <v xml:space="preserve"> </v>
      </c>
      <c r="H46" s="173"/>
      <c r="I46" s="173"/>
      <c r="J46" s="173"/>
      <c r="K46" s="173"/>
      <c r="L46" s="173"/>
      <c r="M46" s="174"/>
    </row>
    <row r="47" spans="1:17" ht="27" customHeight="1" x14ac:dyDescent="0.3">
      <c r="A47" s="212"/>
      <c r="B47" s="213"/>
      <c r="C47" s="213"/>
      <c r="D47" s="213"/>
      <c r="E47" s="213"/>
      <c r="F47" s="213"/>
      <c r="G47" s="213"/>
      <c r="H47" s="213"/>
      <c r="I47" s="213"/>
      <c r="J47" s="213"/>
      <c r="K47" s="213"/>
      <c r="L47" s="213"/>
      <c r="M47" s="214"/>
    </row>
    <row r="48" spans="1:17" ht="27" customHeight="1" x14ac:dyDescent="0.3">
      <c r="A48" s="212"/>
      <c r="B48" s="213"/>
      <c r="C48" s="213"/>
      <c r="D48" s="213"/>
      <c r="E48" s="213"/>
      <c r="F48" s="213"/>
      <c r="G48" s="213"/>
      <c r="H48" s="213"/>
      <c r="I48" s="213"/>
      <c r="J48" s="213"/>
      <c r="K48" s="213"/>
      <c r="L48" s="213"/>
      <c r="M48" s="214"/>
    </row>
    <row r="49" spans="1:13" ht="27" customHeight="1" x14ac:dyDescent="0.3">
      <c r="A49" s="212"/>
      <c r="B49" s="213"/>
      <c r="C49" s="213"/>
      <c r="D49" s="213"/>
      <c r="E49" s="213"/>
      <c r="F49" s="213"/>
      <c r="G49" s="213"/>
      <c r="H49" s="213"/>
      <c r="I49" s="213"/>
      <c r="J49" s="213"/>
      <c r="K49" s="213"/>
      <c r="L49" s="213"/>
      <c r="M49" s="214"/>
    </row>
    <row r="50" spans="1:13" ht="27" customHeight="1" thickBot="1" x14ac:dyDescent="0.35">
      <c r="A50" s="215"/>
      <c r="B50" s="216"/>
      <c r="C50" s="216"/>
      <c r="D50" s="216"/>
      <c r="E50" s="216"/>
      <c r="F50" s="216"/>
      <c r="G50" s="216"/>
      <c r="H50" s="216"/>
      <c r="I50" s="216"/>
      <c r="J50" s="216"/>
      <c r="K50" s="216"/>
      <c r="L50" s="216"/>
      <c r="M50" s="217"/>
    </row>
    <row r="51" spans="1:13" ht="12" customHeight="1" thickBot="1" x14ac:dyDescent="0.35">
      <c r="A51" s="12"/>
      <c r="B51" s="12"/>
      <c r="C51" s="12"/>
      <c r="D51" s="12"/>
      <c r="E51" s="12"/>
      <c r="F51" s="64"/>
      <c r="G51" s="12"/>
      <c r="H51" s="23"/>
      <c r="I51" s="21"/>
      <c r="J51" s="21"/>
      <c r="K51" s="21"/>
      <c r="L51" s="21"/>
      <c r="M51" s="21"/>
    </row>
    <row r="52" spans="1:13" ht="27" customHeight="1" thickBot="1" x14ac:dyDescent="0.35">
      <c r="A52" s="123" t="s">
        <v>153</v>
      </c>
      <c r="B52" s="124"/>
      <c r="C52" s="124"/>
      <c r="D52" s="124"/>
      <c r="E52" s="124"/>
      <c r="F52" s="125"/>
      <c r="G52" s="56"/>
      <c r="H52" s="123" t="s">
        <v>154</v>
      </c>
      <c r="I52" s="124"/>
      <c r="J52" s="124"/>
      <c r="K52" s="124"/>
      <c r="L52" s="124"/>
      <c r="M52" s="125"/>
    </row>
    <row r="53" spans="1:13" ht="27" customHeight="1" x14ac:dyDescent="0.3">
      <c r="A53" s="218" t="s">
        <v>30</v>
      </c>
      <c r="B53" s="158"/>
      <c r="C53" s="128"/>
      <c r="D53" s="129"/>
      <c r="E53" s="129"/>
      <c r="F53" s="130"/>
      <c r="G53" s="57"/>
      <c r="H53" s="219" t="s">
        <v>155</v>
      </c>
      <c r="I53" s="220"/>
      <c r="J53" s="140"/>
      <c r="K53" s="141"/>
      <c r="L53" s="221"/>
      <c r="M53" s="10" t="s">
        <v>150</v>
      </c>
    </row>
    <row r="54" spans="1:13" ht="27" customHeight="1" x14ac:dyDescent="0.3">
      <c r="A54" s="201" t="s">
        <v>252</v>
      </c>
      <c r="B54" s="155"/>
      <c r="C54" s="148"/>
      <c r="D54" s="202"/>
      <c r="E54" s="202"/>
      <c r="F54" s="203"/>
      <c r="G54" s="57"/>
      <c r="H54" s="201" t="s">
        <v>79</v>
      </c>
      <c r="I54" s="155"/>
      <c r="J54" s="148"/>
      <c r="K54" s="202"/>
      <c r="L54" s="202"/>
      <c r="M54" s="203"/>
    </row>
    <row r="55" spans="1:13" ht="27" customHeight="1" x14ac:dyDescent="0.3">
      <c r="A55" s="201" t="s">
        <v>0</v>
      </c>
      <c r="B55" s="155"/>
      <c r="C55" s="148"/>
      <c r="D55" s="149"/>
      <c r="E55" s="58" t="s">
        <v>91</v>
      </c>
      <c r="F55" s="59"/>
      <c r="G55" s="60"/>
      <c r="H55" s="201" t="s">
        <v>0</v>
      </c>
      <c r="I55" s="155"/>
      <c r="J55" s="148"/>
      <c r="K55" s="202"/>
      <c r="L55" s="58" t="s">
        <v>91</v>
      </c>
      <c r="M55" s="59"/>
    </row>
    <row r="56" spans="1:13" ht="27" customHeight="1" thickBot="1" x14ac:dyDescent="0.35">
      <c r="A56" s="206" t="s">
        <v>253</v>
      </c>
      <c r="B56" s="207"/>
      <c r="C56" s="208"/>
      <c r="D56" s="209"/>
      <c r="E56" s="209"/>
      <c r="F56" s="210"/>
      <c r="G56" s="57"/>
      <c r="H56" s="206" t="s">
        <v>80</v>
      </c>
      <c r="I56" s="207"/>
      <c r="J56" s="211"/>
      <c r="K56" s="209"/>
      <c r="L56" s="209"/>
      <c r="M56" s="210"/>
    </row>
    <row r="57" spans="1:13" x14ac:dyDescent="0.3">
      <c r="A57" s="12"/>
      <c r="B57" s="12"/>
      <c r="C57" s="12"/>
      <c r="D57" s="12"/>
      <c r="E57" s="12"/>
      <c r="F57" s="64"/>
      <c r="G57" s="12"/>
      <c r="H57" s="12"/>
      <c r="I57" s="12"/>
      <c r="J57" s="12"/>
      <c r="K57" s="12"/>
      <c r="L57" s="12"/>
      <c r="M57" s="12"/>
    </row>
    <row r="58" spans="1:13" x14ac:dyDescent="0.3">
      <c r="A58" s="200" t="s">
        <v>156</v>
      </c>
      <c r="B58" s="200"/>
      <c r="C58" s="200"/>
      <c r="D58" s="200"/>
      <c r="E58" s="200"/>
      <c r="F58" s="200"/>
      <c r="G58" s="200"/>
      <c r="H58" s="200"/>
      <c r="I58" s="200"/>
      <c r="J58" s="200"/>
      <c r="K58" s="200"/>
      <c r="L58" s="200"/>
      <c r="M58" s="200"/>
    </row>
    <row r="59" spans="1:13" x14ac:dyDescent="0.3">
      <c r="A59" s="200"/>
      <c r="B59" s="200"/>
      <c r="C59" s="200"/>
      <c r="D59" s="200"/>
      <c r="E59" s="200"/>
      <c r="F59" s="200"/>
      <c r="G59" s="200"/>
      <c r="H59" s="200"/>
      <c r="I59" s="200"/>
      <c r="J59" s="200"/>
      <c r="K59" s="200"/>
      <c r="L59" s="200"/>
      <c r="M59" s="200"/>
    </row>
    <row r="62" spans="1:13" ht="14.5" x14ac:dyDescent="0.3">
      <c r="A62" s="109"/>
      <c r="B62" s="109"/>
      <c r="C62" s="109"/>
      <c r="D62" s="109"/>
      <c r="E62" s="109"/>
      <c r="F62" s="110"/>
      <c r="G62" s="109"/>
      <c r="H62" s="109"/>
      <c r="I62" s="109"/>
      <c r="J62" s="109"/>
      <c r="K62" s="109"/>
      <c r="L62" s="109"/>
      <c r="M62" s="109"/>
    </row>
    <row r="63" spans="1:13" ht="14.5" x14ac:dyDescent="0.3">
      <c r="A63" s="109"/>
      <c r="B63" s="109"/>
      <c r="C63" s="109"/>
      <c r="D63" s="109"/>
      <c r="E63" s="109"/>
      <c r="F63" s="110"/>
      <c r="G63" s="109"/>
      <c r="H63" s="109"/>
      <c r="I63" s="109"/>
      <c r="J63" s="109"/>
      <c r="K63" s="109"/>
      <c r="L63" s="109"/>
      <c r="M63" s="109"/>
    </row>
    <row r="64" spans="1:13" ht="14.5" x14ac:dyDescent="0.3">
      <c r="A64" s="109"/>
      <c r="B64" s="109"/>
      <c r="C64" s="109"/>
      <c r="D64" s="109"/>
      <c r="E64" s="109"/>
      <c r="F64" s="110"/>
      <c r="G64" s="109"/>
      <c r="H64" s="109"/>
      <c r="I64" s="109"/>
      <c r="J64" s="109"/>
      <c r="K64" s="109"/>
      <c r="L64" s="109"/>
      <c r="M64" s="109"/>
    </row>
    <row r="65" spans="1:13" ht="14.5" x14ac:dyDescent="0.3">
      <c r="A65" s="109"/>
      <c r="B65" s="109"/>
      <c r="C65" s="109"/>
      <c r="D65" s="109"/>
      <c r="E65" s="109"/>
      <c r="F65" s="110"/>
      <c r="G65" s="109"/>
      <c r="H65" s="109"/>
      <c r="I65" s="109"/>
      <c r="J65" s="109"/>
      <c r="K65" s="109"/>
      <c r="L65" s="109"/>
      <c r="M65" s="109"/>
    </row>
    <row r="66" spans="1:13" ht="14.5" x14ac:dyDescent="0.3">
      <c r="A66" s="109"/>
      <c r="B66" s="109"/>
      <c r="C66" s="109"/>
      <c r="D66" s="109"/>
      <c r="E66" s="109"/>
      <c r="F66" s="110"/>
      <c r="G66" s="109"/>
      <c r="H66" s="109"/>
      <c r="I66" s="109"/>
      <c r="J66" s="109"/>
      <c r="K66" s="109"/>
      <c r="L66" s="109"/>
      <c r="M66" s="109"/>
    </row>
    <row r="67" spans="1:13" ht="14.5" x14ac:dyDescent="0.3">
      <c r="A67" s="109"/>
      <c r="B67" s="109"/>
      <c r="C67" s="109"/>
      <c r="D67" s="109"/>
      <c r="E67" s="109"/>
      <c r="F67" s="110"/>
      <c r="G67" s="109"/>
      <c r="H67" s="109"/>
      <c r="I67" s="109"/>
      <c r="J67" s="109"/>
      <c r="K67" s="109"/>
      <c r="L67" s="109"/>
      <c r="M67" s="109"/>
    </row>
    <row r="68" spans="1:13" ht="14.5" x14ac:dyDescent="0.3">
      <c r="A68" s="109"/>
      <c r="B68" s="109"/>
      <c r="C68" s="109"/>
      <c r="D68" s="109"/>
      <c r="E68" s="109"/>
      <c r="F68" s="110"/>
      <c r="G68" s="109"/>
      <c r="H68" s="109"/>
      <c r="I68" s="109"/>
      <c r="J68" s="109"/>
      <c r="K68" s="109"/>
      <c r="L68" s="109"/>
      <c r="M68" s="109"/>
    </row>
    <row r="69" spans="1:13" ht="14.5" x14ac:dyDescent="0.3">
      <c r="A69" s="109"/>
      <c r="B69" s="109"/>
      <c r="C69" s="109"/>
      <c r="D69" s="109"/>
      <c r="E69" s="109"/>
      <c r="F69" s="110"/>
      <c r="G69" s="109"/>
      <c r="H69" s="109"/>
      <c r="I69" s="109"/>
      <c r="J69" s="109"/>
      <c r="K69" s="109"/>
      <c r="L69" s="109"/>
      <c r="M69" s="109"/>
    </row>
    <row r="70" spans="1:13" ht="14.5" x14ac:dyDescent="0.3">
      <c r="A70" s="109"/>
      <c r="B70" s="109"/>
      <c r="C70" s="109"/>
      <c r="D70" s="109"/>
      <c r="E70" s="109"/>
      <c r="F70" s="110"/>
      <c r="G70" s="109"/>
      <c r="H70" s="109"/>
      <c r="I70" s="109"/>
      <c r="J70" s="109"/>
      <c r="K70" s="109"/>
      <c r="L70" s="109"/>
      <c r="M70" s="109"/>
    </row>
    <row r="71" spans="1:13" ht="14.5" x14ac:dyDescent="0.3">
      <c r="A71" s="109"/>
      <c r="B71" s="109"/>
      <c r="C71" s="109"/>
      <c r="D71" s="109"/>
      <c r="E71" s="109"/>
      <c r="F71" s="110"/>
      <c r="G71" s="109"/>
      <c r="H71" s="109"/>
      <c r="I71" s="109"/>
      <c r="J71" s="109"/>
      <c r="K71" s="109"/>
      <c r="L71" s="109"/>
      <c r="M71" s="109"/>
    </row>
    <row r="72" spans="1:13" ht="14.5" x14ac:dyDescent="0.3">
      <c r="A72" s="109"/>
      <c r="B72" s="109"/>
      <c r="C72" s="109"/>
      <c r="D72" s="109"/>
      <c r="E72" s="109"/>
      <c r="F72" s="110"/>
      <c r="G72" s="109"/>
      <c r="H72" s="109"/>
      <c r="I72" s="109"/>
      <c r="J72" s="109"/>
      <c r="K72" s="109"/>
      <c r="L72" s="109"/>
      <c r="M72" s="109"/>
    </row>
    <row r="73" spans="1:13" ht="14.5" x14ac:dyDescent="0.3">
      <c r="A73" s="109"/>
      <c r="B73" s="109"/>
      <c r="C73" s="109"/>
      <c r="D73" s="109"/>
      <c r="E73" s="109"/>
      <c r="F73" s="110"/>
      <c r="G73" s="109"/>
      <c r="H73" s="109"/>
      <c r="I73" s="109"/>
      <c r="J73" s="109"/>
      <c r="K73" s="109"/>
      <c r="L73" s="109"/>
      <c r="M73" s="109"/>
    </row>
    <row r="74" spans="1:13" ht="14.5" x14ac:dyDescent="0.3">
      <c r="A74" s="109"/>
      <c r="B74" s="109"/>
      <c r="C74" s="109"/>
      <c r="D74" s="109"/>
      <c r="E74" s="109"/>
      <c r="F74" s="110"/>
      <c r="G74" s="109"/>
      <c r="H74" s="109"/>
      <c r="I74" s="109"/>
      <c r="J74" s="109"/>
      <c r="K74" s="109"/>
      <c r="L74" s="109"/>
      <c r="M74" s="109"/>
    </row>
    <row r="75" spans="1:13" ht="14.5" x14ac:dyDescent="0.3">
      <c r="A75" s="109"/>
      <c r="B75" s="109"/>
      <c r="C75" s="109"/>
      <c r="D75" s="109"/>
      <c r="E75" s="109"/>
      <c r="F75" s="110"/>
      <c r="G75" s="109"/>
      <c r="H75" s="109"/>
      <c r="I75" s="109"/>
      <c r="J75" s="109"/>
      <c r="K75" s="109"/>
      <c r="L75" s="109"/>
      <c r="M75" s="109"/>
    </row>
    <row r="76" spans="1:13" ht="14.5" x14ac:dyDescent="0.3">
      <c r="A76" s="109"/>
      <c r="B76" s="109"/>
      <c r="C76" s="109"/>
      <c r="D76" s="109"/>
      <c r="E76" s="109"/>
      <c r="F76" s="110"/>
      <c r="G76" s="109"/>
      <c r="H76" s="109"/>
      <c r="I76" s="109"/>
      <c r="J76" s="109"/>
      <c r="K76" s="109"/>
      <c r="L76" s="109"/>
      <c r="M76" s="109"/>
    </row>
    <row r="77" spans="1:13" ht="14.5" x14ac:dyDescent="0.3">
      <c r="A77" s="109"/>
      <c r="B77" s="109"/>
      <c r="C77" s="109"/>
      <c r="D77" s="109"/>
      <c r="E77" s="109"/>
      <c r="F77" s="110"/>
      <c r="G77" s="109"/>
      <c r="H77" s="109"/>
      <c r="I77" s="109"/>
      <c r="J77" s="109"/>
      <c r="K77" s="109"/>
      <c r="L77" s="109"/>
      <c r="M77" s="109"/>
    </row>
    <row r="78" spans="1:13" ht="14.5" x14ac:dyDescent="0.3">
      <c r="A78" s="109"/>
      <c r="B78" s="109"/>
      <c r="C78" s="109"/>
      <c r="D78" s="109"/>
      <c r="E78" s="109"/>
      <c r="F78" s="110"/>
      <c r="G78" s="109"/>
      <c r="H78" s="109"/>
      <c r="I78" s="109"/>
      <c r="J78" s="109"/>
      <c r="K78" s="109"/>
      <c r="L78" s="109"/>
      <c r="M78" s="109"/>
    </row>
    <row r="79" spans="1:13" ht="14.5" x14ac:dyDescent="0.3">
      <c r="A79" s="109"/>
      <c r="B79" s="109"/>
      <c r="C79" s="109"/>
      <c r="D79" s="109"/>
      <c r="E79" s="109"/>
      <c r="F79" s="110"/>
      <c r="G79" s="109"/>
      <c r="H79" s="109"/>
      <c r="I79" s="109"/>
      <c r="J79" s="109"/>
      <c r="K79" s="109"/>
      <c r="L79" s="109"/>
      <c r="M79" s="109"/>
    </row>
    <row r="80" spans="1:13" ht="14.5" x14ac:dyDescent="0.3">
      <c r="A80" s="109"/>
      <c r="B80" s="109"/>
      <c r="C80" s="109"/>
      <c r="D80" s="109"/>
      <c r="E80" s="109"/>
      <c r="F80" s="110"/>
      <c r="G80" s="109"/>
      <c r="H80" s="109"/>
      <c r="I80" s="109"/>
      <c r="J80" s="109"/>
      <c r="K80" s="109"/>
      <c r="L80" s="109"/>
      <c r="M80" s="109"/>
    </row>
    <row r="81" spans="1:13" ht="14.5" x14ac:dyDescent="0.3">
      <c r="A81" s="109"/>
      <c r="B81" s="109"/>
      <c r="C81" s="109"/>
      <c r="D81" s="109"/>
      <c r="E81" s="109"/>
      <c r="F81" s="110"/>
      <c r="G81" s="109"/>
      <c r="H81" s="109"/>
      <c r="I81" s="109"/>
      <c r="J81" s="109"/>
      <c r="K81" s="109"/>
      <c r="L81" s="109"/>
      <c r="M81" s="109"/>
    </row>
    <row r="82" spans="1:13" ht="14.5" x14ac:dyDescent="0.3">
      <c r="A82" s="111"/>
      <c r="B82" s="111"/>
      <c r="C82" s="111"/>
      <c r="D82" s="111"/>
      <c r="E82" s="111"/>
      <c r="F82" s="108"/>
      <c r="G82" s="111"/>
      <c r="H82" s="111"/>
      <c r="I82" s="111"/>
      <c r="J82" s="111"/>
      <c r="K82" s="111"/>
      <c r="L82" s="111"/>
      <c r="M82" s="111"/>
    </row>
    <row r="83" spans="1:13" ht="14.5" x14ac:dyDescent="0.3">
      <c r="A83" s="111"/>
      <c r="B83" s="111"/>
      <c r="C83" s="111"/>
      <c r="D83" s="111"/>
      <c r="E83" s="111"/>
      <c r="F83" s="108"/>
      <c r="G83" s="111"/>
      <c r="H83" s="111"/>
      <c r="I83" s="111"/>
      <c r="J83" s="111"/>
      <c r="K83" s="111"/>
      <c r="L83" s="111"/>
      <c r="M83" s="111"/>
    </row>
  </sheetData>
  <sheetProtection algorithmName="SHA-512" hashValue="H/tFy7mUQyMtXr3coIuguPO6ByhdoZx2/71q9ideYnC7NR8gvLUMiI3gvDwd7iWHBDQkVxUVtKqFHFzajeTwtA==" saltValue="E0RG9w1QARlFUMIvAhNw+g==" spinCount="100000" sheet="1" objects="1" scenarios="1"/>
  <dataConsolidate/>
  <mergeCells count="77">
    <mergeCell ref="P36:Q39"/>
    <mergeCell ref="G39:L39"/>
    <mergeCell ref="G40:L40"/>
    <mergeCell ref="H37:I37"/>
    <mergeCell ref="K37:M37"/>
    <mergeCell ref="P31:Q32"/>
    <mergeCell ref="P35:Q35"/>
    <mergeCell ref="P3:Q3"/>
    <mergeCell ref="P6:Q12"/>
    <mergeCell ref="P17:Q17"/>
    <mergeCell ref="P20:Q20"/>
    <mergeCell ref="P29:P30"/>
    <mergeCell ref="Q29:Q30"/>
    <mergeCell ref="P21:Q23"/>
    <mergeCell ref="A47:M50"/>
    <mergeCell ref="A52:F52"/>
    <mergeCell ref="H52:M52"/>
    <mergeCell ref="A53:B53"/>
    <mergeCell ref="C53:F53"/>
    <mergeCell ref="H53:I53"/>
    <mergeCell ref="J53:L53"/>
    <mergeCell ref="A41:M44"/>
    <mergeCell ref="A58:M59"/>
    <mergeCell ref="A54:B54"/>
    <mergeCell ref="C54:F54"/>
    <mergeCell ref="H54:I54"/>
    <mergeCell ref="J54:M54"/>
    <mergeCell ref="A55:B55"/>
    <mergeCell ref="C55:D55"/>
    <mergeCell ref="H55:I55"/>
    <mergeCell ref="J55:K55"/>
    <mergeCell ref="A46:D46"/>
    <mergeCell ref="G46:M46"/>
    <mergeCell ref="A56:B56"/>
    <mergeCell ref="C56:F56"/>
    <mergeCell ref="H56:I56"/>
    <mergeCell ref="J56:M56"/>
    <mergeCell ref="H35:M35"/>
    <mergeCell ref="H36:J36"/>
    <mergeCell ref="K36:M36"/>
    <mergeCell ref="I27:L27"/>
    <mergeCell ref="A39:D40"/>
    <mergeCell ref="I28:L28"/>
    <mergeCell ref="I29:L29"/>
    <mergeCell ref="I30:L30"/>
    <mergeCell ref="H32:M32"/>
    <mergeCell ref="H33:M34"/>
    <mergeCell ref="A27:F27"/>
    <mergeCell ref="A7:B7"/>
    <mergeCell ref="C7:F7"/>
    <mergeCell ref="H7:I7"/>
    <mergeCell ref="J7:M7"/>
    <mergeCell ref="A9:C9"/>
    <mergeCell ref="H9:J9"/>
    <mergeCell ref="J26:L26"/>
    <mergeCell ref="A5:B5"/>
    <mergeCell ref="C5:F5"/>
    <mergeCell ref="H5:I5"/>
    <mergeCell ref="J5:M5"/>
    <mergeCell ref="A6:B6"/>
    <mergeCell ref="C6:D6"/>
    <mergeCell ref="H6:I6"/>
    <mergeCell ref="J6:K6"/>
    <mergeCell ref="L6:M6"/>
    <mergeCell ref="A18:F18"/>
    <mergeCell ref="H22:M22"/>
    <mergeCell ref="A24:F24"/>
    <mergeCell ref="I24:L24"/>
    <mergeCell ref="I25:L25"/>
    <mergeCell ref="I23:L23"/>
    <mergeCell ref="A1:K1"/>
    <mergeCell ref="A3:F3"/>
    <mergeCell ref="H3:M3"/>
    <mergeCell ref="A4:B4"/>
    <mergeCell ref="C4:F4"/>
    <mergeCell ref="H4:I4"/>
    <mergeCell ref="J4:M4"/>
  </mergeCells>
  <conditionalFormatting sqref="F10:F17 F19:F23 F25:F26 F28:F37 M10:M21">
    <cfRule type="cellIs" dxfId="34" priority="45" operator="equal">
      <formula>0</formula>
    </cfRule>
  </conditionalFormatting>
  <conditionalFormatting sqref="F28:F37">
    <cfRule type="cellIs" dxfId="33" priority="44" operator="greaterThan">
      <formula>0</formula>
    </cfRule>
  </conditionalFormatting>
  <conditionalFormatting sqref="F36:F37">
    <cfRule type="cellIs" dxfId="32" priority="43" operator="greaterThan">
      <formula>0</formula>
    </cfRule>
  </conditionalFormatting>
  <conditionalFormatting sqref="F19">
    <cfRule type="cellIs" dxfId="31" priority="42" operator="greaterThan">
      <formula>0</formula>
    </cfRule>
  </conditionalFormatting>
  <conditionalFormatting sqref="F25:F26">
    <cfRule type="cellIs" dxfId="30" priority="41" operator="greaterThan">
      <formula>0</formula>
    </cfRule>
  </conditionalFormatting>
  <conditionalFormatting sqref="F26">
    <cfRule type="cellIs" dxfId="29" priority="40" operator="greaterThan">
      <formula>0</formula>
    </cfRule>
  </conditionalFormatting>
  <conditionalFormatting sqref="H33">
    <cfRule type="cellIs" dxfId="28" priority="32" operator="equal">
      <formula>"UNACCEPTABLE (MULTIPLE ISSUES)"</formula>
    </cfRule>
    <cfRule type="cellIs" dxfId="27" priority="33" operator="equal">
      <formula>"HIGH STANDARD (≤10)"</formula>
    </cfRule>
    <cfRule type="cellIs" dxfId="26" priority="34" operator="equal">
      <formula>"ACCEPTABLE (11-25)"</formula>
    </cfRule>
    <cfRule type="cellIs" dxfId="25" priority="35" operator="equal">
      <formula>"NEEDS IMPROVEMENT (26-50)"</formula>
    </cfRule>
    <cfRule type="cellIs" dxfId="24" priority="36" operator="equal">
      <formula>"UNACCEPTABLE (OTHER)"</formula>
    </cfRule>
    <cfRule type="cellIs" dxfId="23" priority="37" operator="equal">
      <formula>"UNACCEPTABLE (&gt;50)"</formula>
    </cfRule>
  </conditionalFormatting>
  <conditionalFormatting sqref="M53">
    <cfRule type="cellIs" dxfId="22" priority="30" operator="equal">
      <formula>"Yes"</formula>
    </cfRule>
    <cfRule type="cellIs" dxfId="21" priority="31" operator="equal">
      <formula>"No"</formula>
    </cfRule>
  </conditionalFormatting>
  <conditionalFormatting sqref="H33:M34">
    <cfRule type="cellIs" dxfId="20" priority="29" operator="equal">
      <formula>"DANGEROUS"</formula>
    </cfRule>
  </conditionalFormatting>
  <conditionalFormatting sqref="G46:M46">
    <cfRule type="cellIs" dxfId="19" priority="28" operator="equal">
      <formula>"WHILE NOT UNSAFE, YOUR SITE REQUIRES URGENT RECTIFICATION"</formula>
    </cfRule>
  </conditionalFormatting>
  <conditionalFormatting sqref="H35:M35">
    <cfRule type="cellIs" dxfId="18" priority="27" operator="equal">
      <formula>"THIS SITE HAS SAFETY ISSUES WHICH REQUIRE IMMEDIATE ACTION"</formula>
    </cfRule>
  </conditionalFormatting>
  <conditionalFormatting sqref="Q16">
    <cfRule type="cellIs" dxfId="17" priority="26" operator="equal">
      <formula>0</formula>
    </cfRule>
  </conditionalFormatting>
  <conditionalFormatting sqref="Q16">
    <cfRule type="cellIs" dxfId="16" priority="25" operator="greaterThan">
      <formula>50</formula>
    </cfRule>
  </conditionalFormatting>
  <conditionalFormatting sqref="Q29:Q30">
    <cfRule type="cellIs" dxfId="15" priority="11" operator="equal">
      <formula>"N"</formula>
    </cfRule>
    <cfRule type="cellIs" dxfId="14" priority="12" operator="equal">
      <formula>"Y"</formula>
    </cfRule>
  </conditionalFormatting>
  <conditionalFormatting sqref="P36">
    <cfRule type="cellIs" dxfId="13" priority="10" operator="equal">
      <formula>"ISSUE STOP WORKS NOTICE IMMEDIATELY"</formula>
    </cfRule>
  </conditionalFormatting>
  <conditionalFormatting sqref="P35:Q35">
    <cfRule type="cellIs" dxfId="12" priority="9" operator="equal">
      <formula>"ADVISOR NOTE"</formula>
    </cfRule>
  </conditionalFormatting>
  <conditionalFormatting sqref="P36:Q39">
    <cfRule type="cellIs" dxfId="11" priority="7" operator="equal">
      <formula>"THIS SITE MAY CONTINUE PROVIDED STMS FILLS OUT DAILY SITE RECORD ASAP"</formula>
    </cfRule>
    <cfRule type="cellIs" dxfId="10" priority="8" operator="equal">
      <formula>"STOP WORKS NOTICE COULD BE CONSIDERED FOR THIS SITE - SEEK ADVICE FIRST"</formula>
    </cfRule>
  </conditionalFormatting>
  <conditionalFormatting sqref="M23:M30 M39:M40">
    <cfRule type="cellIs" dxfId="9" priority="38" operator="equal">
      <formula>"N"</formula>
    </cfRule>
    <cfRule type="cellIs" dxfId="8" priority="39" operator="equal">
      <formula>"Y"</formula>
    </cfRule>
  </conditionalFormatting>
  <conditionalFormatting sqref="Q24:Q27">
    <cfRule type="cellIs" dxfId="7" priority="13" operator="equal">
      <formula>"N"</formula>
    </cfRule>
    <cfRule type="cellIs" dxfId="6" priority="14" operator="equal">
      <formula>"Y"</formula>
    </cfRule>
  </conditionalFormatting>
  <conditionalFormatting sqref="Q28">
    <cfRule type="cellIs" dxfId="5" priority="5" operator="equal">
      <formula>"N"</formula>
    </cfRule>
    <cfRule type="cellIs" dxfId="4" priority="6" operator="equal">
      <formula>"Y"</formula>
    </cfRule>
  </conditionalFormatting>
  <conditionalFormatting sqref="E40:F40">
    <cfRule type="cellIs" dxfId="3" priority="4" operator="equal">
      <formula>"UNATTENDED"</formula>
    </cfRule>
    <cfRule type="cellIs" dxfId="2" priority="3" operator="equal">
      <formula>"Attended"</formula>
    </cfRule>
  </conditionalFormatting>
  <conditionalFormatting sqref="E39:F39">
    <cfRule type="cellIs" dxfId="1" priority="1" operator="equal">
      <formula>"Attended"</formula>
    </cfRule>
    <cfRule type="cellIs" dxfId="0" priority="2" operator="equal">
      <formula>"UNATTENDED"</formula>
    </cfRule>
  </conditionalFormatting>
  <dataValidations count="51">
    <dataValidation allowBlank="1" showInputMessage="1" showErrorMessage="1" promptTitle="Definition:" prompt="TTM measures implemented on site match the approved TMP.  Minor amendments, as long as they are noted on TMP with the date, time and signature are acceptable if for reasons of improving road user safety or traffic flow." sqref="I30:L30" xr:uid="{00000000-0002-0000-0000-000000000000}"/>
    <dataValidation allowBlank="1" showInputMessage="1" showErrorMessage="1" promptTitle="Definition:" prompt="Includes garments not done up, torn garments, large areas of staining, and significant area of missing or stained reflective material.  Also includes STMS not wearing STMS garment (exception A5.8.7)" sqref="I13" xr:uid="{00000000-0002-0000-0000-000001000000}"/>
    <dataValidation allowBlank="1" showInputMessage="1" showErrorMessage="1" promptTitle="Definition:" prompt="VMS displaying incorrect messages in relation to activities.  or VMS board message not approved by RCA." sqref="I18" xr:uid="{00000000-0002-0000-0000-000002000000}"/>
    <dataValidation allowBlank="1" showInputMessage="1" showErrorMessage="1" promptTitle="Definition:" prompt="Amber flashing beacons are not in operation or have been omitted from vehicles where required or do not comply with the CoPTTM requirements._x000a__x000a_Record in E10 if hazard lights used to access site" sqref="I19" xr:uid="{00000000-0002-0000-0000-000003000000}"/>
    <dataValidation allowBlank="1" showInputMessage="1" showErrorMessage="1" promptTitle="Definition:" prompt="TTM storage (should be stored in berm in a manner that does not pose a hazard to the public for no more than 48 hours)_x000a_Redundant gear - 10 delineators or 1 sign that is not in use (or in excess of requirements)" sqref="I17" xr:uid="{00000000-0002-0000-0000-000004000000}"/>
    <dataValidation allowBlank="1" showInputMessage="1" showErrorMessage="1" promptTitle="Definition:" prompt="Includes missing or incorrect end treatments on barriers, non-compliant barriers, end flares too sharp, barrier too close to live lane, barriers not linked, barriers not pinned where required and barrier not used when required._x000a__x000a_Includes lack of water" sqref="I16" xr:uid="{00000000-0002-0000-0000-000005000000}"/>
    <dataValidation allowBlank="1" showInputMessage="1" showErrorMessage="1" promptTitle="Definition:" prompt="Surface is unacceptably rough and likely to be dangerous for any type of road user for the speed limit, temporary or permanent posted, at the worksite._x000a__x000a_As per CoPTTM TSL decision matrix, this is a 1 step difference to the advised speed limit" sqref="I14" xr:uid="{00000000-0002-0000-0000-000006000000}"/>
    <dataValidation allowBlank="1" showInputMessage="1" showErrorMessage="1" promptTitle="Includes Parking in/on:" prompt="Footpath_x000a_Broken Yellow Lines (BYL)_x000a_Clearways_x000a_Bus/Transit Lanes_x000a_Bus Stops/Parking_x000a_Loading Zones_x000a_Taxi Stands_x000a_Mobility Spaces_x000a__x000a_Each feature affected is scored if not in TMP or part of worksite excluded to public" sqref="I21" xr:uid="{00000000-0002-0000-0000-000007000000}"/>
    <dataValidation allowBlank="1" showInputMessage="1" showErrorMessage="1" promptTitle="Definition:" prompt="Manual traffic controller not at stop/go position, footpath controllers not available to manage pedestrian movements, or spotter not being used when required for inspection activities._x000a__x000a_Includes when MTC on right hand side of vehicles to stop traffic" sqref="I11" xr:uid="{00000000-0002-0000-0000-000008000000}"/>
    <dataValidation allowBlank="1" showInputMessage="1" showErrorMessage="1" promptTitle="Definition:" prompt="No site access visible_x000a_Site access in poor location._x000a_Vehicles accessing site in unapproved manner including against the flow of traffic or impeding traffic flow in unacceptable manner" sqref="B37" xr:uid="{00000000-0002-0000-0000-000009000000}"/>
    <dataValidation allowBlank="1" showInputMessage="1" showErrorMessage="1" promptTitle="Definition:" prompt="Road marking not correctly adjusted at long term Level 2 and 3 TTM static worksites where alterations are required as part of the approved TMP and other delineation is not implemented._x000a__x000a_Long-term is generally longer than 72 hours" sqref="B36" xr:uid="{00000000-0002-0000-0000-00000A000000}"/>
    <dataValidation allowBlank="1" showInputMessage="1" showErrorMessage="1" promptTitle="Definition:" prompt="Delineation or channeling devices that fail to meet the criteria specified in the CoPTTM.  Includes marker posts, drums and barriers or other devices used in the place of cones." sqref="B35" xr:uid="{00000000-0002-0000-0000-00000B000000}"/>
    <dataValidation allowBlank="1" showInputMessage="1" showErrorMessage="1" promptTitle="Definition:" prompt="Refer to section C19 Maintenance Standards, specifically C19.3.4._x000a__x000a_Includes punctures, large areas of staining, and signficant area of missing or stained reflective material.  Note non-compliant logos may be considered unacceptable if visible to vehicles" sqref="B34" xr:uid="{00000000-0002-0000-0000-00000C000000}"/>
    <dataValidation allowBlank="1" showInputMessage="1" showErrorMessage="1" promptTitle="Definition:" prompt="Where delineation is missing or where the delineation is ineffective at separating lanes or ensuring the road user continues on the desired travel path, misleads traffic or provides conflicting message._x000a_Note: Chipseal &amp; paving ops can have 2x cone spacing" sqref="B33" xr:uid="{00000000-0002-0000-0000-00000D000000}"/>
    <dataValidation allowBlank="1" showInputMessage="1" showErrorMessage="1" promptTitle="Definition:" prompt="Cones placed in rows, which are generally parallel to the centreline, but spacing of delineation devices is too great._x000a__x000a_If greater than 1.5x the spacing required, refer to D6" sqref="B32" xr:uid="{00000000-0002-0000-0000-00000E000000}"/>
    <dataValidation allowBlank="1" showInputMessage="1" showErrorMessage="1" promptTitle="Definition:" prompt="Taper has been formed but is too short.  CoPTTM requires that two thirds of a taper must be visible.  Refer to spacing tables for length requirements." sqref="B29:B30" xr:uid="{00000000-0002-0000-0000-00000F000000}"/>
    <dataValidation allowBlank="1" showInputMessage="1" showErrorMessage="1" promptTitle="Definition:" prompt="Taper has been formed but spacing of delineation devices is too great, for example between 1 to 1.5x the spacing required in CoPTTM (if more than 1.5x record under ineffective).  Refer to spacing table for requirements." sqref="B31" xr:uid="{00000000-0002-0000-0000-000010000000}"/>
    <dataValidation allowBlank="1" showInputMessage="1" showErrorMessage="1" promptTitle="Definition:" prompt="Within travel path/facing traffic_x000a_Forces traffic lanes to shift_x000a__x000a_Less than 75% length marked here - if more than 75% but not 100% then taper too short. INCLUDES TOO FEW CONES" sqref="B28" xr:uid="{00000000-0002-0000-0000-000011000000}"/>
    <dataValidation allowBlank="1" showInputMessage="1" showErrorMessage="1" promptTitle="Includes:" prompt="Ramps (including gradient)_x000a_Width_x000a_Visibility_x000a_Location_x000a_Obstructions_x000a__x000a_Surface condition recorded in E6_x000a_Signs &amp; delineation to be recorded in sections A &amp; D" sqref="B26" xr:uid="{00000000-0002-0000-0000-000012000000}"/>
    <dataValidation allowBlank="1" showInputMessage="1" showErrorMessage="1" promptTitle="Includes:" prompt="Carriageway - As per CoPTTM TSL decision matrix, this is a 2 step difference to the advised speed limit_x000a_Pedestrians/Cyclists - unsealed surface, lips or trip hazards, wet concrete, obstructions, soft/impaired surfaces (including weather affected)" sqref="I15" xr:uid="{00000000-0002-0000-0000-000013000000}"/>
    <dataValidation allowBlank="1" showInputMessage="1" showErrorMessage="1" promptTitle="Includes:" prompt="Crash cushion not deployed_x000a_TMA not on mobile operation vehicle(s) when required_x000a_TMA not certified as compliant" sqref="B22" xr:uid="{00000000-0002-0000-0000-000014000000}"/>
    <dataValidation allowBlank="1" showInputMessage="1" showErrorMessage="1" prompt="Missing when required or location (lateral or longitudinal) is incorrect.   Note if arrow is incorrect record under E9." sqref="B21" xr:uid="{00000000-0002-0000-0000-000015000000}"/>
    <dataValidation allowBlank="1" showInputMessage="1" showErrorMessage="1" promptTitle="Includes:" prompt="Attaching to regulatory sign pole_x000a_Street furniture where it will cause obstruction or damage_x000a_Signs blocking bus stop_x000a_Stop/Go paddles not being physically held by MTC_x000a_Signs not appropriately delineated" sqref="B17" xr:uid="{00000000-0002-0000-0000-000016000000}"/>
    <dataValidation allowBlank="1" showInputMessage="1" showErrorMessage="1" promptTitle="Includes:" prompt="Not approved in TMP (excludes applicable CoPTTM sign where appropriate)_x000a_Single RD signs on cones_x000a_Level 1 signs on Level 2/3 roads_x000a_Different sized signs on a stand (L1 subplate under L2 sign)" sqref="B16" xr:uid="{00000000-0002-0000-0000-000017000000}"/>
    <dataValidation allowBlank="1" showInputMessage="1" showErrorMessage="1" promptTitle="Sign covered correctly:" prompt="Curve advisory (must NOT obstruct chevrons)_x000a_Permanent speed limits_x000a_Permanent lane advisory_x000a_Passing lane advisory_x000a_Permanent sign removed from site_x000a_Signs must be covered correctly - no tape or material that can damage reflectivity" sqref="B15" xr:uid="{00000000-0002-0000-0000-000018000000}"/>
    <dataValidation allowBlank="1" showInputMessage="1" showErrorMessage="1" promptTitle="Includes:" prompt="Sign unreadable at sign visibility distance_x000a_Graffiti affecting message of sign" sqref="B14" xr:uid="{00000000-0002-0000-0000-000019000000}"/>
    <dataValidation allowBlank="1" showInputMessage="1" showErrorMessage="1" promptTitle="Includes:" prompt="Inappropriate signage_x000a_Incorrect TSL signage_x000a_Signs that have similar meaning but are not in TMP (as per CoPTTM)_x000a_No Entry instead of Road Closed" sqref="B13" xr:uid="{00000000-0002-0000-0000-00001A000000}"/>
    <dataValidation allowBlank="1" showInputMessage="1" showErrorMessage="1" promptTitle="Includes:" prompt="Obstructed to view - mark only signs which require road users to change the way they drive_x000a_Sign fallen over_x000a_Physical sign in view but fallen over_x000a_NOTE: IF VALID REASON NOTED IN 2 HOURLY SITE CHECKS THEN DO NOT MARK (IF BEST EFFORT)" sqref="B12" xr:uid="{00000000-0002-0000-0000-00001B000000}"/>
    <dataValidation allowBlank="1" showInputMessage="1" showErrorMessage="1" promptTitle="Includes:" prompt="As per CoPTTM spacing table, any sign where the spacing is too close or where the spacing is too far from other signs or the work area._x000a_Includes lateral &amp; longitudinal location and signs blocking bus stops, cycle lanes or footpaths." sqref="B11" xr:uid="{00000000-0002-0000-0000-00001C000000}"/>
    <dataValidation allowBlank="1" showInputMessage="1" showErrorMessage="1" promptTitle="Includes:" prompt="All signs applying to road user(s) that should have been erected that are missing including for mobile, semi-static &amp; static operations._x000a_Supplementary signs are counted as 1 sign if not installed otherwise sign &amp; subplate counts as 1" sqref="B10" xr:uid="{00000000-0002-0000-0000-00001D000000}"/>
    <dataValidation allowBlank="1" showInputMessage="1" showErrorMessage="1" promptTitle="Features include:" prompt="Bus/Transit Lanes_x000a_Clearway_x000a_Bus Stops/Parking_x000a_Loading Zones_x000a_Taxi Stands_x000a_Mobility Spaces_x000a_Drop-off areas" sqref="I20" xr:uid="{00000000-0002-0000-0000-00001E000000}"/>
    <dataValidation allowBlank="1" showInputMessage="1" showErrorMessage="1" promptTitle="Features include:" prompt="Ramps (including gradient)_x000a_Footpath width_x000a_Visibility_x000a_Obstructions_x000a_Location_x000a_Footpath Controllers_x000a_Ramp surface must be non-slip and not move_x000a__x000a_Footpath surface recorded in E6" sqref="B25" xr:uid="{00000000-0002-0000-0000-00001F000000}"/>
    <dataValidation allowBlank="1" showInputMessage="1" showErrorMessage="1" prompt="If an advisory or improvement note, replace text in this cell with a reference to comments below" sqref="C10:C17 C19:C23 C25:C26 C28:C37 J10 J13:J21" xr:uid="{00000000-0002-0000-0000-000020000000}"/>
    <dataValidation type="whole" allowBlank="1" showInputMessage="1" showErrorMessage="1" sqref="E10" xr:uid="{00000000-0002-0000-0000-000021000000}">
      <formula1>0</formula1>
      <formula2>25</formula2>
    </dataValidation>
    <dataValidation allowBlank="1" showInputMessage="1" showErrorMessage="1" prompt="This field cannot be changed" sqref="F25:F26 F19:F23 F10:F17 F28:F37 H33 M10:M21 Q16 Q29:Q30" xr:uid="{00000000-0002-0000-0000-000022000000}"/>
    <dataValidation errorStyle="information" operator="greaterThan" showInputMessage="1" showErrorMessage="1" errorTitle="Incorrect Date" error="Please check your date" promptTitle="DO NOT ATTEMPT TO ENTER TEXT" prompt="If you can see this message, please press CTRL SHIFT D on your keyboard (all keys at the same time). This will insert the date/time of the document (which won't change). If you need to update the time, just run this function again when selecting this cell" sqref="C7:F7" xr:uid="{00000000-0002-0000-0000-000023000000}"/>
    <dataValidation allowBlank="1" showInputMessage="1" showErrorMessage="1" prompt="Physical works taking place" sqref="J4:M4" xr:uid="{00000000-0002-0000-0000-000024000000}"/>
    <dataValidation allowBlank="1" showInputMessage="1" showErrorMessage="1" prompt="Missing when required or location (lateral or longitudinal) is incorrect._x000a_If arrow incorrect score E19" sqref="B19" xr:uid="{00000000-0002-0000-0000-000025000000}"/>
    <dataValidation allowBlank="1" showInputMessage="1" showErrorMessage="1" prompt="Missing when required or location (lateral or longitudinal) is incorrect." sqref="B20" xr:uid="{00000000-0002-0000-0000-000026000000}"/>
    <dataValidation allowBlank="1" showInputMessage="1" showErrorMessage="1" promptTitle="Includes:" prompt="AWVMS, horizontal arrow board or European arrow board not displaying the correct message_x000a_TMA in centrelane but no additional TMAs to close additional lanes_x000a_Arrowboard not fitted or not in use on mobile operation vehicle(s) when required" sqref="B23" xr:uid="{00000000-0002-0000-0000-000027000000}"/>
    <dataValidation allowBlank="1" showInputMessage="1" showErrorMessage="1" promptTitle="Definition:" prompt="People associated with the activity are in the live lane outside the established working space_x000a_Traffic must not be expected to slow down or stop for personnel to cross the road" sqref="I10" xr:uid="{00000000-0002-0000-0000-000029000000}"/>
    <dataValidation allowBlank="1" showInputMessage="1" showErrorMessage="1" promptTitle="Definition:" prompt="Where either the lateral or longitudinal safety zone is insufficient (eg too small or missing).  Score points for each zone compromised and on each occasion and for both plant, materials and personnel._x000a__x000a_Not applicable when traffic on full stop" sqref="I12" xr:uid="{00000000-0002-0000-0000-00002A000000}"/>
    <dataValidation allowBlank="1" showInputMessage="1" showErrorMessage="1" promptTitle="Includes:" prompt="Practicing STMS OR Acting STMS who has been briefed correctly WITH correct handover._x000a__x000a_Refer to CoPTTM for required response times for Practicing STMS" sqref="I23:L23" xr:uid="{00000000-0002-0000-0000-00002B000000}"/>
    <dataValidation allowBlank="1" showInputMessage="1" showErrorMessage="1" promptTitle="Definition:" prompt="TSL not correctly reinstated or started or inappropriate for the site (too low or too high or not required)._x000a__x000a_Note if TSL too low than NNC will be issued." sqref="I24:L24" xr:uid="{00000000-0002-0000-0000-00002C000000}"/>
    <dataValidation allowBlank="1" showInputMessage="1" showErrorMessage="1" promptTitle="Definition:" prompt="Unacceptable flows includes any instances of vehicular conflict for example two directions of traffic sent on &quot;go&quot; during a stop/go operation or where minimum lane widths are not maintained._x000a__x000a_Note that max 5 min delay is in addition to normal travel time" sqref="I25:L25" xr:uid="{00000000-0002-0000-0000-00002D000000}"/>
    <dataValidation allowBlank="1" showInputMessage="1" showErrorMessage="1" promptTitle="Definition:" prompt="Daily site record must be onsite and filled out (can be custom form but must have all information as per CoPTTM standard)._x000a_TSL information must be filled out if TSL in place_x000a__x000a_Note: Leniancy can be given if STMS has made a genuine effort to complete form" sqref="I26" xr:uid="{00000000-0002-0000-0000-00002E000000}"/>
    <dataValidation allowBlank="1" showInputMessage="1" showErrorMessage="1" promptTitle="Definition:" prompt="TMP documentation must be at all attended worksites and include the WAP, Conditions, TMP proforma, diagrams and other attachments._x000a__x000a_CAR reference must be noted on all documents and be approved for use_x000a__x000a_Any extension or change to plans must be documented" sqref="I27:L27" xr:uid="{00000000-0002-0000-0000-00002F000000}"/>
    <dataValidation allowBlank="1" showInputMessage="1" showErrorMessage="1" promptTitle="Definition:" prompt="A copy must be available on site (within 30 minutes of request from reviewer)._x000a__x000a_Physical hard copies or electronic copies are acceptable (although no leniancy is given should the device run out of power/reception as this should have been considered prior)" sqref="I28:L28" xr:uid="{00000000-0002-0000-0000-000030000000}"/>
    <dataValidation allowBlank="1" showInputMessage="1" showErrorMessage="1" promptTitle="Definition:" prompt="The approved TMP accurately reflects the road environment including lane configurations, pedestrian features (including signalised crossings, zebra crossings and refuge islands), bus stops, parking features and other site specific features." sqref="I29:L29" xr:uid="{00000000-0002-0000-0000-000031000000}"/>
    <dataValidation allowBlank="1" showInputMessage="1" showErrorMessage="1" prompt="When a review identifies an unacceptable and / or dangerous site did the STMS cease the activity and go about making corrections in a timely manner to bring the site up to an acceptable standard prior to recommencing works?" sqref="H37:I37" xr:uid="{00000000-0002-0000-0000-000032000000}"/>
    <dataValidation allowBlank="1" showInputMessage="1" showErrorMessage="1" prompt="Has the RCA been notified of the intended dates and times of implementation and the STMS responsible?_x000a_Has AT Metro been advised of impacts to buses?_x000a_Has ATOC been advised of impacts to intersections/traffic lights?" sqref="G39:L39" xr:uid="{00000000-0002-0000-0000-000033000000}"/>
  </dataValidations>
  <printOptions horizontalCentered="1" verticalCentered="1"/>
  <pageMargins left="0" right="0" top="0.19685039370078741" bottom="0" header="0" footer="0"/>
  <pageSetup paperSize="9" scale="56" orientation="portrait"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prompt="Select the Main Contractor - if not on this list please add to the bottom of the applicable list in the Company List tab" xr:uid="{00000000-0002-0000-0000-000034000000}">
          <x14:formula1>
            <xm:f>'Company List'!$B$5:$B$299</xm:f>
          </x14:formula1>
          <xm:sqref>L6:M6</xm:sqref>
        </x14:dataValidation>
        <x14:dataValidation type="list" allowBlank="1" showInputMessage="1" showErrorMessage="1" prompt="Select the TTM Contractor - if not on this list please add to the bottom of the applicable list in the Company List tab" xr:uid="{00000000-0002-0000-0000-000035000000}">
          <x14:formula1>
            <xm:f>'Company List'!$A$5:$A$299</xm:f>
          </x14:formula1>
          <xm:sqref>J6:K6</xm:sqref>
        </x14:dataValidation>
        <x14:dataValidation type="list" allowBlank="1" showInputMessage="1" showErrorMessage="1" prompt="Enter Y, N or N/A value only" xr:uid="{00000000-0002-0000-0000-000036000000}">
          <x14:formula1>
            <xm:f>'Reference List'!$E$1:$E$3</xm:f>
          </x14:formula1>
          <xm:sqref>M23:M30 M39:M40</xm:sqref>
        </x14:dataValidation>
        <x14:dataValidation type="list" showInputMessage="1" showErrorMessage="1" promptTitle="ELECTRONIC SIGNATURE ONLY" prompt="This field acts as the electronic signature - a YES in this field is given only if the STMS/Contractor has accepted the hard copy of the audit and a scanned copy has been entered into the system. A NO must be given if site unattended at the time of audit" xr:uid="{00000000-0002-0000-0000-000037000000}">
          <x14:formula1>
            <xm:f>'Reference List'!$A$1:$A$2</xm:f>
          </x14:formula1>
          <xm:sqref>M53</xm:sqref>
        </x14:dataValidation>
        <x14:dataValidation type="list" allowBlank="1" showInputMessage="1" showErrorMessage="1" xr:uid="{00000000-0002-0000-0000-000038000000}">
          <x14:formula1>
            <xm:f>'Reference List'!$A$1:$A$3</xm:f>
          </x14:formula1>
          <xm:sqref>J37</xm:sqref>
        </x14:dataValidation>
        <x14:dataValidation type="list" allowBlank="1" showInputMessage="1" showErrorMessage="1" xr:uid="{00000000-0002-0000-0000-000039000000}">
          <x14:formula1>
            <xm:f>'Reference List'!$C$1:$C$2</xm:f>
          </x14:formula1>
          <xm:sqref>Q5</xm:sqref>
        </x14:dataValidation>
        <x14:dataValidation type="list" allowBlank="1" showInputMessage="1" showErrorMessage="1" xr:uid="{00000000-0002-0000-0000-00003A000000}">
          <x14:formula1>
            <xm:f>'Reference List'!$E$1:$E$2</xm:f>
          </x14:formula1>
          <xm:sqref>Q24</xm:sqref>
        </x14:dataValidation>
        <x14:dataValidation type="list" allowBlank="1" showInputMessage="1" showErrorMessage="1" xr:uid="{00000000-0002-0000-0000-00003B000000}">
          <x14:formula1>
            <xm:f>'Reference List'!$D$1:$D$5</xm:f>
          </x14:formula1>
          <xm:sqref>K37:M37</xm:sqref>
        </x14:dataValidation>
        <x14:dataValidation type="list" allowBlank="1" showInputMessage="1" showErrorMessage="1" prompt="Select the Client or Principal - if not on this list please add to the bottom of the applicable list in the Company List tab" xr:uid="{00000000-0002-0000-0000-00003C000000}">
          <x14:formula1>
            <xm:f>'Company List'!$C$5:$C$299</xm:f>
          </x14:formula1>
          <xm:sqref>J7:M7</xm:sqref>
        </x14:dataValidation>
        <x14:dataValidation type="list" allowBlank="1" showInputMessage="1" showErrorMessage="1" prompt="Type of TTM installed" xr:uid="{00000000-0002-0000-0000-00003D000000}">
          <x14:formula1>
            <xm:f>'Reference List'!$F$1:$F$21</xm:f>
          </x14:formula1>
          <xm:sqref>J5:M5</xm:sqref>
        </x14:dataValidation>
        <x14:dataValidation type="list" allowBlank="1" showInputMessage="1" showErrorMessage="1" xr:uid="{00000000-0002-0000-0000-00003E000000}">
          <x14:formula1>
            <xm:f>'Reference List'!$H$1:$H$2</xm:f>
          </x14:formula1>
          <xm:sqref>F39</xm:sqref>
        </x14:dataValidation>
        <x14:dataValidation type="list" allowBlank="1" showInputMessage="1" showErrorMessage="1" xr:uid="{00000000-0002-0000-0000-00003F000000}">
          <x14:formula1>
            <xm:f>'Reference List'!$I$1:$I$2</xm:f>
          </x14:formula1>
          <xm:sqref>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81"/>
  <sheetViews>
    <sheetView workbookViewId="0">
      <selection activeCell="D12" sqref="D12"/>
    </sheetView>
  </sheetViews>
  <sheetFormatPr defaultRowHeight="14" x14ac:dyDescent="0.3"/>
  <cols>
    <col min="1" max="2" width="34.83203125" bestFit="1" customWidth="1"/>
    <col min="3" max="3" width="31.83203125" bestFit="1" customWidth="1"/>
  </cols>
  <sheetData>
    <row r="1" spans="1:4" ht="60.5" x14ac:dyDescent="1.2">
      <c r="A1" s="102" t="s">
        <v>167</v>
      </c>
    </row>
    <row r="3" spans="1:4" x14ac:dyDescent="0.3">
      <c r="A3" t="s">
        <v>168</v>
      </c>
      <c r="B3" t="s">
        <v>169</v>
      </c>
      <c r="C3" t="s">
        <v>170</v>
      </c>
    </row>
    <row r="4" spans="1:4" ht="20" x14ac:dyDescent="0.4">
      <c r="A4" s="103" t="s">
        <v>171</v>
      </c>
      <c r="B4" s="103" t="s">
        <v>172</v>
      </c>
      <c r="C4" s="103" t="s">
        <v>173</v>
      </c>
    </row>
    <row r="5" spans="1:4" x14ac:dyDescent="0.3">
      <c r="A5" t="s">
        <v>174</v>
      </c>
      <c r="B5" t="s">
        <v>175</v>
      </c>
      <c r="C5" t="s">
        <v>176</v>
      </c>
      <c r="D5" s="104"/>
    </row>
    <row r="6" spans="1:4" x14ac:dyDescent="0.3">
      <c r="A6" t="s">
        <v>290</v>
      </c>
      <c r="B6" t="s">
        <v>176</v>
      </c>
      <c r="C6" t="s">
        <v>178</v>
      </c>
      <c r="D6" s="104"/>
    </row>
    <row r="7" spans="1:4" x14ac:dyDescent="0.3">
      <c r="A7" t="s">
        <v>177</v>
      </c>
      <c r="B7" t="s">
        <v>180</v>
      </c>
      <c r="C7" t="s">
        <v>181</v>
      </c>
      <c r="D7" s="104"/>
    </row>
    <row r="8" spans="1:4" x14ac:dyDescent="0.3">
      <c r="A8" t="s">
        <v>179</v>
      </c>
      <c r="B8" t="s">
        <v>182</v>
      </c>
      <c r="C8" t="s">
        <v>183</v>
      </c>
      <c r="D8" s="104"/>
    </row>
    <row r="9" spans="1:4" x14ac:dyDescent="0.3">
      <c r="A9" t="s">
        <v>175</v>
      </c>
      <c r="B9" s="105" t="s">
        <v>184</v>
      </c>
      <c r="C9" t="s">
        <v>185</v>
      </c>
      <c r="D9" s="104"/>
    </row>
    <row r="10" spans="1:4" x14ac:dyDescent="0.3">
      <c r="A10" t="s">
        <v>176</v>
      </c>
      <c r="B10" t="s">
        <v>187</v>
      </c>
      <c r="C10" t="s">
        <v>188</v>
      </c>
      <c r="D10" s="104"/>
    </row>
    <row r="11" spans="1:4" x14ac:dyDescent="0.3">
      <c r="A11" s="104" t="s">
        <v>186</v>
      </c>
      <c r="B11" t="s">
        <v>190</v>
      </c>
      <c r="C11" t="s">
        <v>191</v>
      </c>
      <c r="D11" s="104"/>
    </row>
    <row r="12" spans="1:4" x14ac:dyDescent="0.3">
      <c r="A12" t="s">
        <v>189</v>
      </c>
      <c r="B12" t="s">
        <v>193</v>
      </c>
      <c r="C12" t="s">
        <v>194</v>
      </c>
      <c r="D12" s="104"/>
    </row>
    <row r="13" spans="1:4" x14ac:dyDescent="0.3">
      <c r="A13" s="104" t="s">
        <v>192</v>
      </c>
      <c r="B13" t="s">
        <v>196</v>
      </c>
      <c r="C13" t="s">
        <v>197</v>
      </c>
      <c r="D13" s="104"/>
    </row>
    <row r="14" spans="1:4" x14ac:dyDescent="0.3">
      <c r="A14" t="s">
        <v>195</v>
      </c>
      <c r="B14" t="s">
        <v>199</v>
      </c>
      <c r="C14" t="s">
        <v>200</v>
      </c>
    </row>
    <row r="15" spans="1:4" x14ac:dyDescent="0.3">
      <c r="A15" t="s">
        <v>198</v>
      </c>
      <c r="B15" t="s">
        <v>202</v>
      </c>
      <c r="C15" t="s">
        <v>295</v>
      </c>
      <c r="D15" s="104"/>
    </row>
    <row r="16" spans="1:4" x14ac:dyDescent="0.3">
      <c r="A16" t="s">
        <v>201</v>
      </c>
      <c r="B16" t="s">
        <v>204</v>
      </c>
      <c r="C16" t="s">
        <v>203</v>
      </c>
      <c r="D16" s="104"/>
    </row>
    <row r="17" spans="1:4" x14ac:dyDescent="0.3">
      <c r="A17" t="s">
        <v>180</v>
      </c>
      <c r="B17" t="s">
        <v>206</v>
      </c>
      <c r="C17" t="s">
        <v>205</v>
      </c>
      <c r="D17" s="104"/>
    </row>
    <row r="18" spans="1:4" x14ac:dyDescent="0.3">
      <c r="A18" t="s">
        <v>182</v>
      </c>
      <c r="B18" t="s">
        <v>208</v>
      </c>
      <c r="C18" t="s">
        <v>207</v>
      </c>
      <c r="D18" s="104"/>
    </row>
    <row r="19" spans="1:4" x14ac:dyDescent="0.3">
      <c r="A19" t="s">
        <v>293</v>
      </c>
      <c r="B19" t="s">
        <v>210</v>
      </c>
      <c r="C19" t="s">
        <v>209</v>
      </c>
      <c r="D19" s="104"/>
    </row>
    <row r="20" spans="1:4" x14ac:dyDescent="0.3">
      <c r="A20" s="105" t="s">
        <v>184</v>
      </c>
      <c r="B20" t="s">
        <v>212</v>
      </c>
      <c r="C20" t="s">
        <v>211</v>
      </c>
      <c r="D20" s="104"/>
    </row>
    <row r="21" spans="1:4" x14ac:dyDescent="0.3">
      <c r="A21" t="s">
        <v>187</v>
      </c>
      <c r="B21" t="s">
        <v>213</v>
      </c>
      <c r="D21" s="104"/>
    </row>
    <row r="22" spans="1:4" x14ac:dyDescent="0.3">
      <c r="A22" t="s">
        <v>190</v>
      </c>
      <c r="B22" t="s">
        <v>215</v>
      </c>
      <c r="D22" s="104"/>
    </row>
    <row r="23" spans="1:4" x14ac:dyDescent="0.3">
      <c r="A23" s="106" t="s">
        <v>193</v>
      </c>
      <c r="B23" t="s">
        <v>216</v>
      </c>
      <c r="D23" s="104"/>
    </row>
    <row r="24" spans="1:4" x14ac:dyDescent="0.3">
      <c r="A24" t="s">
        <v>292</v>
      </c>
      <c r="B24" t="s">
        <v>217</v>
      </c>
    </row>
    <row r="25" spans="1:4" x14ac:dyDescent="0.3">
      <c r="A25" s="104" t="s">
        <v>214</v>
      </c>
      <c r="B25" t="s">
        <v>218</v>
      </c>
      <c r="D25" s="104"/>
    </row>
    <row r="26" spans="1:4" x14ac:dyDescent="0.3">
      <c r="A26" t="s">
        <v>196</v>
      </c>
      <c r="B26" t="s">
        <v>219</v>
      </c>
      <c r="D26" s="104"/>
    </row>
    <row r="27" spans="1:4" x14ac:dyDescent="0.3">
      <c r="A27" t="s">
        <v>199</v>
      </c>
      <c r="B27" t="s">
        <v>220</v>
      </c>
      <c r="D27" s="104"/>
    </row>
    <row r="28" spans="1:4" x14ac:dyDescent="0.3">
      <c r="A28" t="s">
        <v>202</v>
      </c>
      <c r="B28" t="s">
        <v>222</v>
      </c>
      <c r="D28" s="104"/>
    </row>
    <row r="29" spans="1:4" x14ac:dyDescent="0.3">
      <c r="A29" t="s">
        <v>204</v>
      </c>
      <c r="B29" t="s">
        <v>224</v>
      </c>
      <c r="D29" s="104"/>
    </row>
    <row r="30" spans="1:4" x14ac:dyDescent="0.3">
      <c r="A30" t="s">
        <v>206</v>
      </c>
      <c r="B30" t="s">
        <v>225</v>
      </c>
      <c r="D30" s="104"/>
    </row>
    <row r="31" spans="1:4" x14ac:dyDescent="0.3">
      <c r="A31" t="s">
        <v>221</v>
      </c>
      <c r="B31" t="s">
        <v>226</v>
      </c>
      <c r="D31" s="104"/>
    </row>
    <row r="32" spans="1:4" x14ac:dyDescent="0.3">
      <c r="A32" t="s">
        <v>223</v>
      </c>
      <c r="B32" t="s">
        <v>227</v>
      </c>
      <c r="D32" s="104"/>
    </row>
    <row r="33" spans="1:4" x14ac:dyDescent="0.3">
      <c r="A33" t="s">
        <v>208</v>
      </c>
      <c r="B33" t="s">
        <v>229</v>
      </c>
      <c r="D33" s="104"/>
    </row>
    <row r="34" spans="1:4" x14ac:dyDescent="0.3">
      <c r="A34" t="s">
        <v>210</v>
      </c>
      <c r="B34" t="s">
        <v>194</v>
      </c>
      <c r="D34" s="104"/>
    </row>
    <row r="35" spans="1:4" x14ac:dyDescent="0.3">
      <c r="A35" t="s">
        <v>212</v>
      </c>
      <c r="B35" t="s">
        <v>231</v>
      </c>
      <c r="D35" s="104"/>
    </row>
    <row r="36" spans="1:4" x14ac:dyDescent="0.3">
      <c r="A36" t="s">
        <v>287</v>
      </c>
      <c r="B36" t="s">
        <v>232</v>
      </c>
      <c r="D36" s="104"/>
    </row>
    <row r="37" spans="1:4" x14ac:dyDescent="0.3">
      <c r="A37" t="s">
        <v>228</v>
      </c>
      <c r="B37" t="s">
        <v>233</v>
      </c>
    </row>
    <row r="38" spans="1:4" x14ac:dyDescent="0.3">
      <c r="A38" t="s">
        <v>213</v>
      </c>
      <c r="B38" t="s">
        <v>234</v>
      </c>
      <c r="D38" s="104"/>
    </row>
    <row r="39" spans="1:4" x14ac:dyDescent="0.3">
      <c r="A39" s="104" t="s">
        <v>230</v>
      </c>
      <c r="B39" t="s">
        <v>235</v>
      </c>
      <c r="D39" s="104"/>
    </row>
    <row r="40" spans="1:4" x14ac:dyDescent="0.3">
      <c r="A40" t="s">
        <v>283</v>
      </c>
      <c r="B40" t="s">
        <v>236</v>
      </c>
      <c r="D40" s="104"/>
    </row>
    <row r="41" spans="1:4" x14ac:dyDescent="0.3">
      <c r="A41" t="s">
        <v>215</v>
      </c>
      <c r="B41" t="s">
        <v>237</v>
      </c>
      <c r="D41" s="104"/>
    </row>
    <row r="42" spans="1:4" x14ac:dyDescent="0.3">
      <c r="A42" t="s">
        <v>216</v>
      </c>
      <c r="B42" t="s">
        <v>203</v>
      </c>
      <c r="D42" s="104"/>
    </row>
    <row r="43" spans="1:4" x14ac:dyDescent="0.3">
      <c r="A43" t="s">
        <v>217</v>
      </c>
      <c r="B43" t="s">
        <v>238</v>
      </c>
      <c r="D43" s="104"/>
    </row>
    <row r="44" spans="1:4" x14ac:dyDescent="0.3">
      <c r="A44" t="s">
        <v>218</v>
      </c>
      <c r="B44" t="s">
        <v>239</v>
      </c>
      <c r="D44" s="104"/>
    </row>
    <row r="45" spans="1:4" x14ac:dyDescent="0.3">
      <c r="A45" t="s">
        <v>219</v>
      </c>
      <c r="B45" t="s">
        <v>240</v>
      </c>
      <c r="D45" s="104"/>
    </row>
    <row r="46" spans="1:4" x14ac:dyDescent="0.3">
      <c r="A46" t="s">
        <v>291</v>
      </c>
      <c r="D46" s="104"/>
    </row>
    <row r="47" spans="1:4" x14ac:dyDescent="0.3">
      <c r="A47" t="s">
        <v>220</v>
      </c>
      <c r="D47" s="104"/>
    </row>
    <row r="48" spans="1:4" x14ac:dyDescent="0.3">
      <c r="A48" t="s">
        <v>222</v>
      </c>
      <c r="D48" s="104"/>
    </row>
    <row r="49" spans="1:4" x14ac:dyDescent="0.3">
      <c r="A49" t="s">
        <v>282</v>
      </c>
      <c r="D49" s="104"/>
    </row>
    <row r="50" spans="1:4" x14ac:dyDescent="0.3">
      <c r="A50" t="s">
        <v>224</v>
      </c>
      <c r="D50" s="104"/>
    </row>
    <row r="51" spans="1:4" x14ac:dyDescent="0.3">
      <c r="A51" t="s">
        <v>225</v>
      </c>
      <c r="D51" s="104"/>
    </row>
    <row r="52" spans="1:4" x14ac:dyDescent="0.3">
      <c r="A52" t="s">
        <v>241</v>
      </c>
      <c r="D52" s="104"/>
    </row>
    <row r="53" spans="1:4" x14ac:dyDescent="0.3">
      <c r="A53" t="s">
        <v>226</v>
      </c>
      <c r="D53" s="104"/>
    </row>
    <row r="54" spans="1:4" x14ac:dyDescent="0.3">
      <c r="A54" t="s">
        <v>227</v>
      </c>
      <c r="D54" s="104"/>
    </row>
    <row r="55" spans="1:4" x14ac:dyDescent="0.3">
      <c r="A55" t="s">
        <v>242</v>
      </c>
      <c r="D55" s="104"/>
    </row>
    <row r="56" spans="1:4" x14ac:dyDescent="0.3">
      <c r="A56" t="s">
        <v>229</v>
      </c>
      <c r="D56" s="104"/>
    </row>
    <row r="57" spans="1:4" x14ac:dyDescent="0.3">
      <c r="A57" t="s">
        <v>289</v>
      </c>
      <c r="D57" s="104"/>
    </row>
    <row r="58" spans="1:4" x14ac:dyDescent="0.3">
      <c r="A58" t="s">
        <v>194</v>
      </c>
      <c r="D58" s="104"/>
    </row>
    <row r="59" spans="1:4" x14ac:dyDescent="0.3">
      <c r="A59" t="s">
        <v>294</v>
      </c>
      <c r="D59" s="104"/>
    </row>
    <row r="60" spans="1:4" x14ac:dyDescent="0.3">
      <c r="A60" t="s">
        <v>243</v>
      </c>
      <c r="D60" s="104"/>
    </row>
    <row r="61" spans="1:4" x14ac:dyDescent="0.3">
      <c r="A61" t="s">
        <v>285</v>
      </c>
      <c r="D61" s="104"/>
    </row>
    <row r="62" spans="1:4" x14ac:dyDescent="0.3">
      <c r="A62" t="s">
        <v>244</v>
      </c>
      <c r="D62" s="104"/>
    </row>
    <row r="63" spans="1:4" x14ac:dyDescent="0.3">
      <c r="A63" t="s">
        <v>231</v>
      </c>
      <c r="D63" s="104"/>
    </row>
    <row r="64" spans="1:4" x14ac:dyDescent="0.3">
      <c r="A64" t="s">
        <v>288</v>
      </c>
      <c r="D64" s="104"/>
    </row>
    <row r="65" spans="1:4" x14ac:dyDescent="0.3">
      <c r="A65" t="s">
        <v>286</v>
      </c>
      <c r="D65" s="104"/>
    </row>
    <row r="66" spans="1:4" x14ac:dyDescent="0.3">
      <c r="A66" t="s">
        <v>284</v>
      </c>
      <c r="D66" s="104"/>
    </row>
    <row r="67" spans="1:4" x14ac:dyDescent="0.3">
      <c r="A67" t="s">
        <v>232</v>
      </c>
      <c r="D67" s="104"/>
    </row>
    <row r="68" spans="1:4" x14ac:dyDescent="0.3">
      <c r="A68" t="s">
        <v>245</v>
      </c>
      <c r="D68" s="104"/>
    </row>
    <row r="69" spans="1:4" x14ac:dyDescent="0.3">
      <c r="A69" t="s">
        <v>233</v>
      </c>
      <c r="D69" s="104"/>
    </row>
    <row r="70" spans="1:4" x14ac:dyDescent="0.3">
      <c r="A70" t="s">
        <v>246</v>
      </c>
      <c r="D70" s="104"/>
    </row>
    <row r="71" spans="1:4" x14ac:dyDescent="0.3">
      <c r="A71" t="s">
        <v>247</v>
      </c>
      <c r="D71" s="104"/>
    </row>
    <row r="72" spans="1:4" x14ac:dyDescent="0.3">
      <c r="A72" t="s">
        <v>234</v>
      </c>
    </row>
    <row r="73" spans="1:4" x14ac:dyDescent="0.3">
      <c r="A73" t="s">
        <v>248</v>
      </c>
    </row>
    <row r="74" spans="1:4" x14ac:dyDescent="0.3">
      <c r="A74" t="s">
        <v>235</v>
      </c>
    </row>
    <row r="75" spans="1:4" x14ac:dyDescent="0.3">
      <c r="A75" t="s">
        <v>249</v>
      </c>
    </row>
    <row r="76" spans="1:4" x14ac:dyDescent="0.3">
      <c r="A76" t="s">
        <v>236</v>
      </c>
    </row>
    <row r="77" spans="1:4" x14ac:dyDescent="0.3">
      <c r="A77" t="s">
        <v>237</v>
      </c>
    </row>
    <row r="78" spans="1:4" x14ac:dyDescent="0.3">
      <c r="A78" t="s">
        <v>203</v>
      </c>
    </row>
    <row r="79" spans="1:4" x14ac:dyDescent="0.3">
      <c r="A79" t="s">
        <v>238</v>
      </c>
    </row>
    <row r="80" spans="1:4" x14ac:dyDescent="0.3">
      <c r="A80" t="s">
        <v>239</v>
      </c>
    </row>
    <row r="81" spans="1:1" x14ac:dyDescent="0.3">
      <c r="A81" t="s">
        <v>240</v>
      </c>
    </row>
  </sheetData>
  <sortState xmlns:xlrd2="http://schemas.microsoft.com/office/spreadsheetml/2017/richdata2" ref="C5:C20">
    <sortCondition ref="C2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21"/>
  <sheetViews>
    <sheetView workbookViewId="0">
      <selection activeCell="K17" sqref="K17"/>
    </sheetView>
  </sheetViews>
  <sheetFormatPr defaultRowHeight="14" x14ac:dyDescent="0.3"/>
  <sheetData>
    <row r="1" spans="1:9" ht="14.5" x14ac:dyDescent="0.3">
      <c r="A1" t="s">
        <v>93</v>
      </c>
      <c r="B1">
        <v>0</v>
      </c>
      <c r="C1" t="s">
        <v>101</v>
      </c>
      <c r="D1" t="s">
        <v>106</v>
      </c>
      <c r="E1" t="s">
        <v>109</v>
      </c>
      <c r="F1" s="114" t="s">
        <v>264</v>
      </c>
      <c r="H1" t="s">
        <v>278</v>
      </c>
      <c r="I1" t="s">
        <v>101</v>
      </c>
    </row>
    <row r="2" spans="1:9" ht="14.5" x14ac:dyDescent="0.3">
      <c r="A2" t="s">
        <v>94</v>
      </c>
      <c r="B2">
        <v>5</v>
      </c>
      <c r="C2" t="s">
        <v>102</v>
      </c>
      <c r="D2" t="s">
        <v>88</v>
      </c>
      <c r="E2" t="s">
        <v>110</v>
      </c>
      <c r="F2" s="114" t="s">
        <v>263</v>
      </c>
      <c r="H2" t="s">
        <v>279</v>
      </c>
      <c r="I2" t="s">
        <v>102</v>
      </c>
    </row>
    <row r="3" spans="1:9" ht="14.5" x14ac:dyDescent="0.3">
      <c r="A3" t="s">
        <v>104</v>
      </c>
      <c r="D3" t="s">
        <v>105</v>
      </c>
      <c r="E3" t="s">
        <v>104</v>
      </c>
      <c r="F3" s="114" t="s">
        <v>259</v>
      </c>
    </row>
    <row r="4" spans="1:9" ht="14.5" x14ac:dyDescent="0.3">
      <c r="D4" t="s">
        <v>89</v>
      </c>
      <c r="F4" s="114" t="s">
        <v>270</v>
      </c>
    </row>
    <row r="5" spans="1:9" ht="14.5" x14ac:dyDescent="0.3">
      <c r="D5" t="s">
        <v>165</v>
      </c>
      <c r="F5" s="114" t="s">
        <v>262</v>
      </c>
    </row>
    <row r="6" spans="1:9" ht="14.5" x14ac:dyDescent="0.3">
      <c r="F6" s="114" t="s">
        <v>269</v>
      </c>
    </row>
    <row r="7" spans="1:9" ht="14.5" x14ac:dyDescent="0.3">
      <c r="F7" s="114" t="s">
        <v>261</v>
      </c>
    </row>
    <row r="8" spans="1:9" ht="14.5" x14ac:dyDescent="0.3">
      <c r="F8" s="114" t="s">
        <v>274</v>
      </c>
    </row>
    <row r="9" spans="1:9" ht="14.5" x14ac:dyDescent="0.3">
      <c r="F9" s="114" t="s">
        <v>266</v>
      </c>
    </row>
    <row r="10" spans="1:9" ht="14.5" x14ac:dyDescent="0.3">
      <c r="F10" s="114" t="s">
        <v>273</v>
      </c>
    </row>
    <row r="11" spans="1:9" ht="14.5" x14ac:dyDescent="0.3">
      <c r="F11" s="114" t="s">
        <v>258</v>
      </c>
    </row>
    <row r="12" spans="1:9" ht="14.5" x14ac:dyDescent="0.3">
      <c r="F12" s="114" t="s">
        <v>276</v>
      </c>
    </row>
    <row r="13" spans="1:9" ht="14.5" x14ac:dyDescent="0.3">
      <c r="F13" s="114" t="s">
        <v>265</v>
      </c>
    </row>
    <row r="14" spans="1:9" ht="14.5" x14ac:dyDescent="0.3">
      <c r="F14" s="114" t="s">
        <v>256</v>
      </c>
    </row>
    <row r="15" spans="1:9" ht="14.5" x14ac:dyDescent="0.3">
      <c r="F15" s="114" t="s">
        <v>267</v>
      </c>
    </row>
    <row r="16" spans="1:9" ht="14.5" x14ac:dyDescent="0.3">
      <c r="F16" s="114" t="s">
        <v>257</v>
      </c>
    </row>
    <row r="17" spans="6:6" ht="14.5" x14ac:dyDescent="0.3">
      <c r="F17" s="114" t="s">
        <v>268</v>
      </c>
    </row>
    <row r="18" spans="6:6" ht="14.5" x14ac:dyDescent="0.3">
      <c r="F18" s="114" t="s">
        <v>260</v>
      </c>
    </row>
    <row r="19" spans="6:6" ht="14.5" x14ac:dyDescent="0.3">
      <c r="F19" s="114" t="s">
        <v>271</v>
      </c>
    </row>
    <row r="20" spans="6:6" ht="14.5" x14ac:dyDescent="0.3">
      <c r="F20" s="114" t="s">
        <v>272</v>
      </c>
    </row>
    <row r="21" spans="6:6" ht="14.5" x14ac:dyDescent="0.3">
      <c r="F21" s="114" t="s">
        <v>275</v>
      </c>
    </row>
  </sheetData>
  <sortState xmlns:xlrd2="http://schemas.microsoft.com/office/spreadsheetml/2017/richdata2" ref="F1:F21">
    <sortCondition ref="F1:F21"/>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8F055A3072F64999D912795E1D2519" ma:contentTypeVersion="13" ma:contentTypeDescription="Create a new document." ma:contentTypeScope="" ma:versionID="5a52f4db98f4bf5ae4d8d9261ad75a19">
  <xsd:schema xmlns:xsd="http://www.w3.org/2001/XMLSchema" xmlns:xs="http://www.w3.org/2001/XMLSchema" xmlns:p="http://schemas.microsoft.com/office/2006/metadata/properties" xmlns:ns3="bde59608-aebf-494d-95b7-93e9164481cd" xmlns:ns4="39a7448d-d0a0-45f4-ab5a-708bd0040b23" targetNamespace="http://schemas.microsoft.com/office/2006/metadata/properties" ma:root="true" ma:fieldsID="b86515d37efd3f639a86cc827288588b" ns3:_="" ns4:_="">
    <xsd:import namespace="bde59608-aebf-494d-95b7-93e9164481cd"/>
    <xsd:import namespace="39a7448d-d0a0-45f4-ab5a-708bd0040b2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e59608-aebf-494d-95b7-93e9164481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a7448d-d0a0-45f4-ab5a-708bd0040b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548142-1D86-4145-AED8-035FA956A1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e59608-aebf-494d-95b7-93e9164481cd"/>
    <ds:schemaRef ds:uri="39a7448d-d0a0-45f4-ab5a-708bd0040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D7FD4A-3FC8-410D-B273-912ADA853708}">
  <ds:schemaRefs>
    <ds:schemaRef ds:uri="http://schemas.microsoft.com/sharepoint/v3/contenttype/forms"/>
  </ds:schemaRefs>
</ds:datastoreItem>
</file>

<file path=customXml/itemProps3.xml><?xml version="1.0" encoding="utf-8"?>
<ds:datastoreItem xmlns:ds="http://schemas.openxmlformats.org/officeDocument/2006/customXml" ds:itemID="{BAB51631-5D6F-4D45-B832-F0CD0BD85E45}">
  <ds:schemaRefs>
    <ds:schemaRef ds:uri="http://purl.org/dc/terms/"/>
    <ds:schemaRef ds:uri="http://schemas.openxmlformats.org/package/2006/metadata/core-properties"/>
    <ds:schemaRef ds:uri="bde59608-aebf-494d-95b7-93e9164481cd"/>
    <ds:schemaRef ds:uri="http://schemas.microsoft.com/office/2006/documentManagement/types"/>
    <ds:schemaRef ds:uri="39a7448d-d0a0-45f4-ab5a-708bd0040b23"/>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Ed 4 Site Condition Rating Form</vt:lpstr>
      <vt:lpstr>Company List</vt:lpstr>
      <vt:lpstr>Reference List</vt:lpstr>
      <vt:lpstr>'Ed 4 Site Condition Rating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Laurenson</dc:creator>
  <cp:lastModifiedBy>Kim Laurenson</cp:lastModifiedBy>
  <cp:lastPrinted>2015-04-23T03:09:39Z</cp:lastPrinted>
  <dcterms:created xsi:type="dcterms:W3CDTF">2014-11-17T01:40:35Z</dcterms:created>
  <dcterms:modified xsi:type="dcterms:W3CDTF">2020-07-16T04:55:15Z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0x010100BC8F055A3072F64999D912795E1D2519</vt:lpwstr>
  </property>
</Properties>
</file>