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nztransportagency.sharepoint.com/sites/AMDS2020-grp365/Shared Documents/Data Standard Design Stream/Deliverables/Release Provisional/"/>
    </mc:Choice>
  </mc:AlternateContent>
  <xr:revisionPtr revIDLastSave="1443" documentId="8_{0441E249-0784-45F3-92B6-4CF61B53FE86}" xr6:coauthVersionLast="47" xr6:coauthVersionMax="47" xr10:uidLastSave="{A56F0893-88B2-4D67-A9C1-BED7627FAFDC}"/>
  <bookViews>
    <workbookView xWindow="28680" yWindow="-120" windowWidth="29040" windowHeight="15720" xr2:uid="{95129522-5C98-4D7D-B44C-AAA28718B6A0}"/>
  </bookViews>
  <sheets>
    <sheet name="Change Log" sheetId="57" r:id="rId1"/>
    <sheet name="Intervention" sheetId="22" r:id="rId2"/>
    <sheet name="Project" sheetId="23" r:id="rId3"/>
    <sheet name="Work Item" sheetId="24" r:id="rId4"/>
    <sheet name="Ancilliary Item" sheetId="45" r:id="rId5"/>
    <sheet name="TLExtent" sheetId="31" r:id="rId6"/>
    <sheet name="vlAncillaryItem" sheetId="39" r:id="rId7"/>
    <sheet name="vlEmbodiedCarbonOrder" sheetId="56" r:id="rId8"/>
    <sheet name="vlInterventionType" sheetId="40" r:id="rId9"/>
    <sheet name="vlProjectApprovalStatus" sheetId="41" r:id="rId10"/>
    <sheet name="vlRiskAsset" sheetId="43" r:id="rId11"/>
    <sheet name="vlRiskToOwner" sheetId="30" r:id="rId12"/>
    <sheet name="vlRiskTreatment" sheetId="44" r:id="rId13"/>
    <sheet name="vlReason" sheetId="51" r:id="rId14"/>
    <sheet name="vlTransportOutcomes" sheetId="21"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9" i="24" l="1"/>
  <c r="O33" i="24"/>
  <c r="P85" i="23"/>
  <c r="P72" i="23"/>
  <c r="P73" i="23" s="1"/>
  <c r="P60" i="23"/>
  <c r="P61" i="23" s="1"/>
  <c r="P57" i="23"/>
  <c r="P38" i="23"/>
  <c r="P39" i="23"/>
  <c r="N47" i="23"/>
  <c r="N69" i="24"/>
  <c r="N29" i="24"/>
  <c r="P41" i="23" s="1"/>
  <c r="P42" i="23" s="1"/>
  <c r="M69" i="24"/>
  <c r="P17" i="23" l="1"/>
</calcChain>
</file>

<file path=xl/sharedStrings.xml><?xml version="1.0" encoding="utf-8"?>
<sst xmlns="http://schemas.openxmlformats.org/spreadsheetml/2006/main" count="1426" uniqueCount="404">
  <si>
    <t>Date</t>
  </si>
  <si>
    <t>Changed By</t>
  </si>
  <si>
    <t xml:space="preserve">Asset Name </t>
  </si>
  <si>
    <t xml:space="preserve">Change </t>
  </si>
  <si>
    <t>Attribute Name</t>
  </si>
  <si>
    <t>Data Type</t>
  </si>
  <si>
    <t>Related</t>
  </si>
  <si>
    <t>UOM</t>
  </si>
  <si>
    <t>Precision</t>
  </si>
  <si>
    <t>Scale</t>
  </si>
  <si>
    <t>Obligation Level</t>
  </si>
  <si>
    <t>Mandatory Condition</t>
  </si>
  <si>
    <t>Min Value</t>
  </si>
  <si>
    <t>Max Value</t>
  </si>
  <si>
    <t>Additional Business Rules</t>
  </si>
  <si>
    <t>Description</t>
  </si>
  <si>
    <t>Example</t>
  </si>
  <si>
    <t>UUID</t>
  </si>
  <si>
    <t>d40769b3-db0a-4256-82fb-1934699e793c</t>
  </si>
  <si>
    <t>e01aa0f8-be7b-4c78-b547-9a0249378134</t>
  </si>
  <si>
    <t>0f109fdd-79ea-4e38-8150-7c8efdcbb0a9</t>
  </si>
  <si>
    <t>a357d732-34d1-458a-ad08-130ca1488c38</t>
  </si>
  <si>
    <t>3a863ec4-cc68-46f8-9010-7430632b8666</t>
  </si>
  <si>
    <t>a04c1b29-c527-440d-aadf-06a1e74ef3b6</t>
  </si>
  <si>
    <t>1982ad6d-2cbf-450c-992d-f9c3b80e4a82</t>
  </si>
  <si>
    <t>Intervention Name</t>
  </si>
  <si>
    <t>String</t>
  </si>
  <si>
    <t>Severn St Treatment</t>
  </si>
  <si>
    <t>Otaki to North of Levin - SH1/SH57 - northern section</t>
  </si>
  <si>
    <t>Something lclr rtz?</t>
  </si>
  <si>
    <t>Firewood lane Treatment</t>
  </si>
  <si>
    <t>NZUP SH1/SH29 Intersection Upgrade</t>
  </si>
  <si>
    <t>SH1 - Bulli Point</t>
  </si>
  <si>
    <t>Southern Development</t>
  </si>
  <si>
    <t>RIO SH05 &amp; SH36 Ngongotaha IS IMPR</t>
  </si>
  <si>
    <t>SH5 Hawkes Bay RB to SH2</t>
  </si>
  <si>
    <t>Lines, signs and markings Treatments: • Skid resistance treatments at high risk locations across the whole SH1 corridor • Signs and marking delineation upgrades across the whole SH1 corridor.</t>
  </si>
  <si>
    <t>The Ngongotaha roundabout (SH36/SH5 intersection) frequently experiences congestion and long tailbacks in the morning peak, along State Highway 36 through the Ngongotaha township. This reduces the desirability of living and working along this corridor, because of the unreliable connection to Rotorua.</t>
  </si>
  <si>
    <t xml:space="preserve">Source </t>
  </si>
  <si>
    <t>What is the source of this intervention</t>
  </si>
  <si>
    <t>WCC Annual Plan</t>
  </si>
  <si>
    <t>Red Brick Ltd</t>
  </si>
  <si>
    <t>Intervention Owner</t>
  </si>
  <si>
    <t>VL ID</t>
  </si>
  <si>
    <t>vlOrganisationOwnerOrMaintainer</t>
  </si>
  <si>
    <t>Wellington City Council</t>
  </si>
  <si>
    <t>NZTA(Wellington)</t>
  </si>
  <si>
    <t>NZTA (BOP)</t>
  </si>
  <si>
    <t>NZTA (Waikato)</t>
  </si>
  <si>
    <t>Developer</t>
  </si>
  <si>
    <t>NZTA (Hawkes Bay)</t>
  </si>
  <si>
    <t>Intervention Status</t>
  </si>
  <si>
    <t>vlLifecycleStatus</t>
  </si>
  <si>
    <t>Committed</t>
  </si>
  <si>
    <t>Planned</t>
  </si>
  <si>
    <t>Possible Future</t>
  </si>
  <si>
    <t>Intervention Type</t>
  </si>
  <si>
    <t>vlInterventionType</t>
  </si>
  <si>
    <t xml:space="preserve">M&amp;O&amp;R Road Reseal </t>
  </si>
  <si>
    <t>RtZ SS Intervention</t>
  </si>
  <si>
    <t>RtZ LCLR Intervention</t>
  </si>
  <si>
    <t>M&amp;O&amp;R Pavement Rehabilitation</t>
  </si>
  <si>
    <t>not defined</t>
  </si>
  <si>
    <t>Subdivision</t>
  </si>
  <si>
    <t>Decimal</t>
  </si>
  <si>
    <t>From TIO except AMP submitted or unfunded</t>
  </si>
  <si>
    <t>Start Estimate (delivery phase)</t>
  </si>
  <si>
    <t>2023/24</t>
  </si>
  <si>
    <t>2022/2023</t>
  </si>
  <si>
    <t>2028/2029</t>
  </si>
  <si>
    <t>2021/22</t>
  </si>
  <si>
    <t>2024/25</t>
  </si>
  <si>
    <t>TIO Extract</t>
  </si>
  <si>
    <t>TIO Activity Name</t>
  </si>
  <si>
    <t>Maintenance, Operations and Renewals Programme 2021-2024</t>
  </si>
  <si>
    <t>Low Cost/Low Risk Improvements 2021-2024</t>
  </si>
  <si>
    <t>None (not funded yet, outside NLTP)</t>
  </si>
  <si>
    <t>SH1 - Bulli Point/Te Poporo</t>
  </si>
  <si>
    <t>TIO Activity ID</t>
  </si>
  <si>
    <t>None</t>
  </si>
  <si>
    <t>Programme Business Case Name</t>
  </si>
  <si>
    <t>The PBC this activity is linked to</t>
  </si>
  <si>
    <t>Activity Management Plan 2021-2024</t>
  </si>
  <si>
    <t>Road to Zero Speed and Infrastructure PBC</t>
  </si>
  <si>
    <t>SH29 Piarere to Tauriko</t>
  </si>
  <si>
    <t>National Resilience Programme Business Case</t>
  </si>
  <si>
    <t xml:space="preserve">Safe Network Programme </t>
  </si>
  <si>
    <t>Programme Business TIO Activity ID</t>
  </si>
  <si>
    <t>Strategic Case Name</t>
  </si>
  <si>
    <t>none</t>
  </si>
  <si>
    <t>Road to Zero Vision</t>
  </si>
  <si>
    <t>Hamilton to Tauranga Strategic Case</t>
  </si>
  <si>
    <t xml:space="preserve">Safe Network </t>
  </si>
  <si>
    <t>Strategic Case TIO Activity ID</t>
  </si>
  <si>
    <t>cant find a match</t>
  </si>
  <si>
    <t>Region</t>
  </si>
  <si>
    <t>Wellington</t>
  </si>
  <si>
    <t>Waikato</t>
  </si>
  <si>
    <t>Christchurch</t>
  </si>
  <si>
    <t>RCA Link</t>
  </si>
  <si>
    <t>RLTP Link</t>
  </si>
  <si>
    <t>RPTP Link</t>
  </si>
  <si>
    <t>Geometry</t>
  </si>
  <si>
    <t>vlGeometry</t>
  </si>
  <si>
    <t>Location of intervention</t>
  </si>
  <si>
    <t>point</t>
  </si>
  <si>
    <t xml:space="preserve">Primary Outcome </t>
  </si>
  <si>
    <t>vlTransportOutcomes</t>
  </si>
  <si>
    <t>Te Manatū Waka Ministry of Transport Transport Outcomes Framework</t>
  </si>
  <si>
    <t>Healthy and Safe People</t>
  </si>
  <si>
    <t>Healthy and Safer People</t>
  </si>
  <si>
    <t>Economic Prosperity</t>
  </si>
  <si>
    <t>Other Outcomes</t>
  </si>
  <si>
    <t>Secondary transport outcomes also achieved by this intervention</t>
  </si>
  <si>
    <t>Embodied Carbon Order of Estimate</t>
  </si>
  <si>
    <t>vlEmbodiedCarbonOrder</t>
  </si>
  <si>
    <t xml:space="preserve">Embodied Carbon </t>
  </si>
  <si>
    <t>tCO2eq</t>
  </si>
  <si>
    <t>Value List</t>
  </si>
  <si>
    <t>Unique ID for the Project</t>
  </si>
  <si>
    <t>4b68fcd8-f84c-44f6-a6c2-40552b8f3938</t>
  </si>
  <si>
    <t>d3e6a74a-ee4d-4472-8f57-53c32567c135</t>
  </si>
  <si>
    <t>5bb91189-6255-490e-9d2c-f50c2666390a</t>
  </si>
  <si>
    <t>Project Name</t>
  </si>
  <si>
    <t>SH5 and SH1 Intersection</t>
  </si>
  <si>
    <t>Firewood Lane Treatment</t>
  </si>
  <si>
    <t>Jones Rd Barrier Upgrade</t>
  </si>
  <si>
    <t>Victoria Ave Roundabout</t>
  </si>
  <si>
    <t>Network Section UUID</t>
  </si>
  <si>
    <t>0a6d0c5f-bd70-4d34-8551-919cae82a528</t>
  </si>
  <si>
    <t>17bb5822-4afc-492d-8c7e-cad62f2a4cad</t>
  </si>
  <si>
    <t>e5d87227-ec3b-42d1-b2fa-c63a4c52dbc4</t>
  </si>
  <si>
    <t>Network Section Name</t>
  </si>
  <si>
    <t>SH2 RS12</t>
  </si>
  <si>
    <t>Victoria Avenue</t>
  </si>
  <si>
    <t>Footprint of the project site</t>
  </si>
  <si>
    <t xml:space="preserve">polygon </t>
  </si>
  <si>
    <t>polygon (treatment length)</t>
  </si>
  <si>
    <t>Polygon over Area of project</t>
  </si>
  <si>
    <t>-</t>
  </si>
  <si>
    <t>Project Status</t>
  </si>
  <si>
    <t>How far through implementation is this project currently</t>
  </si>
  <si>
    <t>Project Approval Status</t>
  </si>
  <si>
    <t>vlProjectApprovalStatus</t>
  </si>
  <si>
    <t>Work flow Approval Status for M&amp;O Treatments</t>
  </si>
  <si>
    <t>Status 1</t>
  </si>
  <si>
    <t>Not Applicable</t>
  </si>
  <si>
    <t>Primary Activity Class</t>
  </si>
  <si>
    <t>vlActivityClass</t>
  </si>
  <si>
    <t>picks up  from main work item (or if none then from VL)</t>
  </si>
  <si>
    <t>State highway maintenance</t>
  </si>
  <si>
    <t>Road to Zero</t>
  </si>
  <si>
    <t>Primary Work Category</t>
  </si>
  <si>
    <t>vlWorkCategory</t>
  </si>
  <si>
    <t>Sealed road pavement rehabilitation</t>
  </si>
  <si>
    <t>Traffic services renewals</t>
  </si>
  <si>
    <t>Road improvements</t>
  </si>
  <si>
    <t>Implementation Start Financial Year</t>
  </si>
  <si>
    <t>Financial Year</t>
  </si>
  <si>
    <t>2026/27</t>
  </si>
  <si>
    <t>Implementation Start Month</t>
  </si>
  <si>
    <t>vlMonth</t>
  </si>
  <si>
    <t>April</t>
  </si>
  <si>
    <t>Implementation Duration</t>
  </si>
  <si>
    <t>months</t>
  </si>
  <si>
    <t>Estimated duration of the project in months. Rounded up to nearest whole month</t>
  </si>
  <si>
    <t>Total Estimated Capital Cost</t>
  </si>
  <si>
    <t>Currency</t>
  </si>
  <si>
    <t xml:space="preserve">Total estimated capital cost </t>
  </si>
  <si>
    <t>Bottom-up Calculated Value</t>
  </si>
  <si>
    <t>Main Treatment /Intervention Category</t>
  </si>
  <si>
    <t>vlWorkItemCategory</t>
  </si>
  <si>
    <t>picks up  from main work item</t>
  </si>
  <si>
    <t>Standard Safety Intervention</t>
  </si>
  <si>
    <t>Main Treatment /Intervention Type</t>
  </si>
  <si>
    <t>vlWorkType</t>
  </si>
  <si>
    <t>Rehab</t>
  </si>
  <si>
    <t>Thrie-Beam</t>
  </si>
  <si>
    <t>Urban Roundabout</t>
  </si>
  <si>
    <t xml:space="preserve">Associated Risks - Owner </t>
  </si>
  <si>
    <t>vlRiskToOwner</t>
  </si>
  <si>
    <t>primarily for Renewals</t>
  </si>
  <si>
    <t>No Risk</t>
  </si>
  <si>
    <t>Associated Risks - Treatment</t>
  </si>
  <si>
    <t>vlRiskTreatment</t>
  </si>
  <si>
    <t>Low Risk</t>
  </si>
  <si>
    <t>Associated Risks - Asset</t>
  </si>
  <si>
    <t>vlRiskAsset</t>
  </si>
  <si>
    <t>Documents risk to surface and pavement(for instance) if this treatment is undertaken</t>
  </si>
  <si>
    <t>Reason</t>
  </si>
  <si>
    <t>vlReason</t>
  </si>
  <si>
    <t>Only for Road Renewals (Multiple allowed)</t>
  </si>
  <si>
    <t>Contract Awarded?</t>
  </si>
  <si>
    <t>Boolean</t>
  </si>
  <si>
    <t xml:space="preserve">Mandatory </t>
  </si>
  <si>
    <t>Associated Main Contract</t>
  </si>
  <si>
    <t>Mandatory if contract has been awarded</t>
  </si>
  <si>
    <t>Associated Main Contract UUID</t>
  </si>
  <si>
    <t>Contracted Party</t>
  </si>
  <si>
    <t>Party that has been awarded the contract undertake this project</t>
  </si>
  <si>
    <t>Work Item 1</t>
  </si>
  <si>
    <t>AMDS Inventory Class</t>
  </si>
  <si>
    <t>vlAssetClass</t>
  </si>
  <si>
    <t>Roadway</t>
  </si>
  <si>
    <t>Traffic Control Device</t>
  </si>
  <si>
    <t>AMDS Inventory Type</t>
  </si>
  <si>
    <t>vlAssetType</t>
  </si>
  <si>
    <t>Pavement Layer</t>
  </si>
  <si>
    <t>Traffic Island</t>
  </si>
  <si>
    <t>Activity Class</t>
  </si>
  <si>
    <t>Work Category</t>
  </si>
  <si>
    <t>Quantity</t>
  </si>
  <si>
    <t>Quantity Unit</t>
  </si>
  <si>
    <t>vlUnit</t>
  </si>
  <si>
    <r>
      <t>m</t>
    </r>
    <r>
      <rPr>
        <vertAlign val="superscript"/>
        <sz val="10"/>
        <color theme="1"/>
        <rFont val="Calibri"/>
        <family val="2"/>
        <scheme val="minor"/>
      </rPr>
      <t>2</t>
    </r>
  </si>
  <si>
    <t>Cost Source</t>
  </si>
  <si>
    <t>vlCostSource</t>
  </si>
  <si>
    <t>Unit Rate</t>
  </si>
  <si>
    <t>On-Cost %</t>
  </si>
  <si>
    <t>Basic Unit Rate Cost</t>
  </si>
  <si>
    <t>Recycled concrete</t>
  </si>
  <si>
    <t>quantity of work</t>
  </si>
  <si>
    <t>unit of work</t>
  </si>
  <si>
    <t>m2</t>
  </si>
  <si>
    <t>m3</t>
  </si>
  <si>
    <t>Cost</t>
  </si>
  <si>
    <t>Total treatment cost.  Will change from Planning to Design to Actual depending on Status</t>
  </si>
  <si>
    <t>Defines where the cost has been generated</t>
  </si>
  <si>
    <t>Planning Rate</t>
  </si>
  <si>
    <t>Contract Rate</t>
  </si>
  <si>
    <t>No Extra Cost</t>
  </si>
  <si>
    <t>unit rate for work</t>
  </si>
  <si>
    <t>Work Item 2</t>
  </si>
  <si>
    <t>Non-Electronic Sign</t>
  </si>
  <si>
    <t>ea</t>
  </si>
  <si>
    <t>Work Item 3</t>
  </si>
  <si>
    <t>Corridor</t>
  </si>
  <si>
    <t>Formation</t>
  </si>
  <si>
    <t>ha</t>
  </si>
  <si>
    <t>Calculated using estimated unit rates</t>
  </si>
  <si>
    <t>Work Item 4</t>
  </si>
  <si>
    <t>Corridor Land</t>
  </si>
  <si>
    <t>Work Item UUID</t>
  </si>
  <si>
    <t>Unique ID</t>
  </si>
  <si>
    <t>ffa3190e-04d6-48e9-aed0-329431f187c2</t>
  </si>
  <si>
    <t>Geometry (Polygon)</t>
  </si>
  <si>
    <t>polygon (actual location and extent)</t>
  </si>
  <si>
    <t>Linked Project UUID</t>
  </si>
  <si>
    <t>Links to Projects table</t>
  </si>
  <si>
    <t>Linked Project Name</t>
  </si>
  <si>
    <t xml:space="preserve">Firewood Lane </t>
  </si>
  <si>
    <t>what about related projects like second cots</t>
  </si>
  <si>
    <t>Work Item Category</t>
  </si>
  <si>
    <t>Rehabilitation</t>
  </si>
  <si>
    <t>Work Item Type</t>
  </si>
  <si>
    <t>Granular Replacement</t>
  </si>
  <si>
    <t>Asset UUID</t>
  </si>
  <si>
    <t>conditional, only required when a specific asset is being renewed or upgraded</t>
  </si>
  <si>
    <t>UUID of specific asset being replaced or upgraded</t>
  </si>
  <si>
    <t>Next 6 rows link to TLExtent table. Initially all match relevant TL values, Constructed and Yr0-2 Status - when changes are made to this table, the TL table will update, Yr3+ Status - this table will update when TL table changes.  Linear Assets Only</t>
  </si>
  <si>
    <r>
      <t xml:space="preserve">Treatment Length ID (Links to relevant TL extent table - through Asset Type </t>
    </r>
    <r>
      <rPr>
        <i/>
        <sz val="11"/>
        <color theme="1"/>
        <rFont val="Calibri"/>
        <family val="2"/>
        <scheme val="minor"/>
      </rPr>
      <t>or</t>
    </r>
    <r>
      <rPr>
        <i/>
        <sz val="11"/>
        <color rgb="FFFF0000"/>
        <rFont val="Calibri"/>
        <family val="2"/>
        <scheme val="minor"/>
      </rPr>
      <t xml:space="preserve"> Linear Asset Type</t>
    </r>
    <r>
      <rPr>
        <sz val="11"/>
        <color theme="1"/>
        <rFont val="Calibri"/>
        <family val="2"/>
        <scheme val="minor"/>
      </rPr>
      <t>)</t>
    </r>
  </si>
  <si>
    <t>Treatment Length Name</t>
  </si>
  <si>
    <t>Looks up on Treatment Length UUID</t>
  </si>
  <si>
    <t>Treatment Length Type</t>
  </si>
  <si>
    <t>vlTreatmentLengthType</t>
  </si>
  <si>
    <t>Road</t>
  </si>
  <si>
    <t>Side</t>
  </si>
  <si>
    <t>vlSide</t>
  </si>
  <si>
    <t>Side/Lane identification</t>
  </si>
  <si>
    <t>Both</t>
  </si>
  <si>
    <t>Start</t>
  </si>
  <si>
    <t xml:space="preserve">Integer  </t>
  </si>
  <si>
    <t>m</t>
  </si>
  <si>
    <t>Linear derived start</t>
  </si>
  <si>
    <t>End</t>
  </si>
  <si>
    <t>Linear derived end</t>
  </si>
  <si>
    <t>Lane</t>
  </si>
  <si>
    <t>Linear lane length (calculated or manual input?)</t>
  </si>
  <si>
    <t>NLTP Work Category (note this may change with subsequent GPS')</t>
  </si>
  <si>
    <t>Main Work Type</t>
  </si>
  <si>
    <t>Is this record the main work type on the project?</t>
  </si>
  <si>
    <t>yes</t>
  </si>
  <si>
    <t>Work Start Financial Year</t>
  </si>
  <si>
    <t>Integer</t>
  </si>
  <si>
    <t>AMDS Inventory type</t>
  </si>
  <si>
    <r>
      <t>m</t>
    </r>
    <r>
      <rPr>
        <vertAlign val="superscript"/>
        <sz val="11"/>
        <color theme="1"/>
        <rFont val="Calibri"/>
        <family val="2"/>
        <scheme val="minor"/>
      </rPr>
      <t>3</t>
    </r>
  </si>
  <si>
    <r>
      <t>m</t>
    </r>
    <r>
      <rPr>
        <vertAlign val="superscript"/>
        <sz val="11"/>
        <color theme="1"/>
        <rFont val="Calibri"/>
        <family val="2"/>
        <scheme val="minor"/>
      </rPr>
      <t>2</t>
    </r>
  </si>
  <si>
    <t>Treatment Cost</t>
  </si>
  <si>
    <t>Linked Work Item</t>
  </si>
  <si>
    <t xml:space="preserve">Geometry </t>
  </si>
  <si>
    <t>polygon</t>
  </si>
  <si>
    <t>points</t>
  </si>
  <si>
    <t>Next 6 rows link to TL table. Initially all match relevant TL values, Constructed and Yr0-2 Status - when changes are made to this table, the TL table will update, Yr3+ Status - this table will update when TL table changes.  Linear Assets Only</t>
  </si>
  <si>
    <t>Integer or Decimal</t>
  </si>
  <si>
    <t>not needed</t>
  </si>
  <si>
    <t>no</t>
  </si>
  <si>
    <t xml:space="preserve"> </t>
  </si>
  <si>
    <t>c6637e48-5f67-46e4-b348-07aa699545da</t>
  </si>
  <si>
    <t>1c15ce70-118e-41fa-8c16-4d76a8fc1358</t>
  </si>
  <si>
    <t>Ancillary Item Name</t>
  </si>
  <si>
    <t>Polymer</t>
  </si>
  <si>
    <t>Recycled Concrete</t>
  </si>
  <si>
    <t>This is to capture  "extra over" items that adds to costs (or other elements such as carbon)</t>
  </si>
  <si>
    <t>Linked Work Item UUID</t>
  </si>
  <si>
    <t>Linked Work Item Type</t>
  </si>
  <si>
    <t>RS246</t>
  </si>
  <si>
    <t>l</t>
  </si>
  <si>
    <t>t</t>
  </si>
  <si>
    <t>Included in Contract rate</t>
  </si>
  <si>
    <t>fc326fd5-cdc9-4784-b8f3-28a6864bb172</t>
  </si>
  <si>
    <t>ad1df1f3-75c9-4092-8b75-144444d9e185</t>
  </si>
  <si>
    <t>83cfec9b-87ca-4b99-a0b8-5f9c07e2ae6f</t>
  </si>
  <si>
    <t>Road Drainage</t>
  </si>
  <si>
    <t>Path</t>
  </si>
  <si>
    <t>Reference Network Section UUID</t>
  </si>
  <si>
    <t>Mandatory</t>
  </si>
  <si>
    <t>2acb06a4-7dc6-430b-8be5-239948bf6395</t>
  </si>
  <si>
    <t>b51e6eb7-0db4-4712-a3f0-3b8dec956772</t>
  </si>
  <si>
    <t>4bcfa064-5eb8-41e5-959f-c4182f953824</t>
  </si>
  <si>
    <t>Reference Network Section Name</t>
  </si>
  <si>
    <t>Severn St</t>
  </si>
  <si>
    <t>Pekapeka Walkway</t>
  </si>
  <si>
    <t>Network side</t>
  </si>
  <si>
    <t>Mandatory when referencing another Network</t>
  </si>
  <si>
    <t xml:space="preserve">Side of Road  (network) the Linear asset is next to. </t>
  </si>
  <si>
    <t>Left</t>
  </si>
  <si>
    <t>Start of linear asset type tmt length (not the road or path it is next to)</t>
  </si>
  <si>
    <t>End of linear asset type tmt length (not the road or path it is next to)</t>
  </si>
  <si>
    <t>Length</t>
  </si>
  <si>
    <t>Lane Length</t>
  </si>
  <si>
    <t>road type only</t>
  </si>
  <si>
    <t>Lane Number</t>
  </si>
  <si>
    <t>Lane 1 is at the centerline or far right in increasing direction</t>
  </si>
  <si>
    <t>Left or Right in the increasing direction</t>
  </si>
  <si>
    <t>ID</t>
  </si>
  <si>
    <t>Name</t>
  </si>
  <si>
    <t>Effective From</t>
  </si>
  <si>
    <t>Effective To</t>
  </si>
  <si>
    <t>Datetime</t>
  </si>
  <si>
    <t>First Order</t>
  </si>
  <si>
    <t>The First Order estimate should be used when little information is known about the specific elements of the project</t>
  </si>
  <si>
    <t>Second Order</t>
  </si>
  <si>
    <t>The Second Order estimate should be used when more information is known about the project, for example, structures types, pavement types and dimensions, earthwork quantities etc.</t>
  </si>
  <si>
    <t>Third Order</t>
  </si>
  <si>
    <t>For construction estimates, the Third Order estimate should be used when detailed information about the material quantities for the project are known</t>
  </si>
  <si>
    <t>Applies To</t>
  </si>
  <si>
    <t>Other standardised high level interventions as developed</t>
  </si>
  <si>
    <t>may be set by each RCA for Renewals Treatments</t>
  </si>
  <si>
    <t>Status 2</t>
  </si>
  <si>
    <t>Status 3</t>
  </si>
  <si>
    <t>Status 4</t>
  </si>
  <si>
    <t>Status 5</t>
  </si>
  <si>
    <t>Status 6</t>
  </si>
  <si>
    <t>Use for other Projects that don't include an internal approval process</t>
  </si>
  <si>
    <t>IIM rating system</t>
  </si>
  <si>
    <t>No change to existing contractual agreements post construction</t>
  </si>
  <si>
    <t>Principal Risk</t>
  </si>
  <si>
    <t>Principal takes responsibility of asset post construction</t>
  </si>
  <si>
    <t>Shared Risk</t>
  </si>
  <si>
    <t>Shared, modified agreement post construction</t>
  </si>
  <si>
    <t>High Risk</t>
  </si>
  <si>
    <t>Low cost, high risk option selected</t>
  </si>
  <si>
    <t>Medium Risk</t>
  </si>
  <si>
    <t>Rutting</t>
  </si>
  <si>
    <t>Roughness</t>
  </si>
  <si>
    <t>Lack of Skid Resistance</t>
  </si>
  <si>
    <t>Other Standard reasons for renewals (not completed)</t>
  </si>
  <si>
    <t>Economic Sustainabilty</t>
  </si>
  <si>
    <t>Resilience and Security</t>
  </si>
  <si>
    <t>Inclusive Access</t>
  </si>
  <si>
    <t>vlLanePosition</t>
  </si>
  <si>
    <t>Lane Position</t>
  </si>
  <si>
    <t>Adriaan</t>
  </si>
  <si>
    <t>TLExtent</t>
  </si>
  <si>
    <t>Renamed Lane Location attribute to Lane Position and renamed value list. There was an existing value list with same name and this was causing a clash</t>
  </si>
  <si>
    <t>Total Expected Capital Cost</t>
  </si>
  <si>
    <t>Optional</t>
  </si>
  <si>
    <t>Ana</t>
  </si>
  <si>
    <t>Project</t>
  </si>
  <si>
    <t>Linked Intervention UUID</t>
  </si>
  <si>
    <t>Linked Intervention Name</t>
  </si>
  <si>
    <t>Links to Intervention table</t>
  </si>
  <si>
    <t>Attributes added:
Linked Intervention UUID
Linked Intervention Name</t>
  </si>
  <si>
    <t>First, Second or Third level estimate as described in PEET tool</t>
  </si>
  <si>
    <t>Link to RCA specific planned interventions</t>
  </si>
  <si>
    <t>Sum of Work Item and ancillary costs (inc on-costs)</t>
  </si>
  <si>
    <t>not mandatory, option if not asset ancillary activity type</t>
  </si>
  <si>
    <t xml:space="preserve">(Work Item and Ancillaries) inc oncost </t>
  </si>
  <si>
    <t>Ancillary Item 1</t>
  </si>
  <si>
    <t>Ancillary Item</t>
  </si>
  <si>
    <t xml:space="preserve">(Work Item and Ancillaries)inc oncost </t>
  </si>
  <si>
    <t>(Work Item and Ancillaries) oncost inc</t>
  </si>
  <si>
    <t>picks up  from main work item (or if none, then from table of Network sections (i.e Road names)</t>
  </si>
  <si>
    <t>Usually a Road name or SH RS name</t>
  </si>
  <si>
    <t>Treatment length UUID</t>
  </si>
  <si>
    <r>
      <t xml:space="preserve">Forward Work Program Year auto generated based on construction season.  </t>
    </r>
    <r>
      <rPr>
        <i/>
        <sz val="11"/>
        <color rgb="FFFF0000"/>
        <rFont val="Calibri"/>
        <family val="2"/>
        <scheme val="minor"/>
      </rPr>
      <t>May require a business rule to know if this is the first treatment or a subsequent treatment for asset or TL.</t>
    </r>
  </si>
  <si>
    <t>Treatment Length UUID</t>
  </si>
  <si>
    <t>Ancillary Item UUID</t>
  </si>
  <si>
    <t>Ancillary Item Type</t>
  </si>
  <si>
    <t>The next 3 lines are a means of locating a linear asset treatment length, generally against the road the treatment length is next to, or on. Relevant for Road Drainage, Road Marking, Road Skid, Road Barriers , and the Road treatment lengths themselves)</t>
  </si>
  <si>
    <t>Equivalent to the Road name in RAMM (if the network the linear asset is being referenced to a Road)</t>
  </si>
  <si>
    <t>vlAncillaryItem</t>
  </si>
  <si>
    <t>Recycled Glass</t>
  </si>
  <si>
    <t>Values replaced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</si>
</sst>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64" formatCode="&quot;$&quot;#,##0"/>
    <numFmt numFmtId="165" formatCode="#,##0_ ;[Red]\-#,##0\ "/>
  </numFmts>
  <fonts count="32" x14ac:knownFonts="1">
    <font>
      <sz val="11"/>
      <color theme="1"/>
      <name val="Calibri"/>
      <family val="2"/>
      <scheme val="minor"/>
    </font>
    <font>
      <sz val="10"/>
      <color rgb="FF000000"/>
      <name val="Calibri"/>
      <family val="2"/>
      <scheme val="minor"/>
    </font>
    <font>
      <sz val="11"/>
      <color theme="1"/>
      <name val="Calibri"/>
      <family val="2"/>
      <scheme val="minor"/>
    </font>
    <font>
      <sz val="10"/>
      <color theme="1"/>
      <name val="Lucida Sans"/>
      <family val="2"/>
    </font>
    <font>
      <u/>
      <sz val="11"/>
      <color theme="10"/>
      <name val="Calibri"/>
      <family val="2"/>
      <scheme val="minor"/>
    </font>
    <font>
      <b/>
      <sz val="10"/>
      <color rgb="FFFFFFFF"/>
      <name val="Calibri"/>
      <family val="2"/>
    </font>
    <font>
      <sz val="10"/>
      <color theme="1"/>
      <name val="Calibri"/>
      <family val="2"/>
      <scheme val="minor"/>
    </font>
    <font>
      <b/>
      <sz val="10"/>
      <color theme="0"/>
      <name val="Calibri"/>
      <family val="2"/>
      <scheme val="minor"/>
    </font>
    <font>
      <i/>
      <sz val="10"/>
      <color rgb="FFFFFFFF"/>
      <name val="Calibri"/>
      <family val="2"/>
    </font>
    <font>
      <i/>
      <sz val="10"/>
      <color theme="0"/>
      <name val="Calibri"/>
      <family val="2"/>
      <scheme val="minor"/>
    </font>
    <font>
      <sz val="11"/>
      <color theme="1"/>
      <name val="Lucida Sans"/>
      <family val="2"/>
    </font>
    <font>
      <b/>
      <sz val="11"/>
      <color theme="0"/>
      <name val="Calibri"/>
      <family val="2"/>
      <scheme val="minor"/>
    </font>
    <font>
      <sz val="11"/>
      <color rgb="FF000000"/>
      <name val="Calibri"/>
      <family val="2"/>
    </font>
    <font>
      <strike/>
      <sz val="11"/>
      <color theme="1"/>
      <name val="Calibri"/>
      <family val="2"/>
      <scheme val="minor"/>
    </font>
    <font>
      <b/>
      <sz val="10"/>
      <color rgb="FFFFFFFF"/>
      <name val="Calibri"/>
      <family val="2"/>
      <scheme val="minor"/>
    </font>
    <font>
      <sz val="11"/>
      <color rgb="FF000000"/>
      <name val="Calibri"/>
      <family val="2"/>
      <scheme val="minor"/>
    </font>
    <font>
      <i/>
      <sz val="10"/>
      <color rgb="FFFFFFFF"/>
      <name val="Calibri"/>
      <family val="2"/>
      <scheme val="minor"/>
    </font>
    <font>
      <sz val="11"/>
      <color theme="1"/>
      <name val="Calibri"/>
      <family val="2"/>
    </font>
    <font>
      <i/>
      <sz val="11"/>
      <color rgb="FFFF0000"/>
      <name val="Calibri"/>
      <family val="2"/>
      <scheme val="minor"/>
    </font>
    <font>
      <sz val="12"/>
      <color theme="1"/>
      <name val="Lucida Sans"/>
      <family val="2"/>
    </font>
    <font>
      <sz val="11"/>
      <color rgb="FFFF0000"/>
      <name val="Calibri"/>
      <family val="2"/>
      <scheme val="minor"/>
    </font>
    <font>
      <b/>
      <sz val="14"/>
      <color theme="1"/>
      <name val="Calibri"/>
      <family val="2"/>
      <scheme val="minor"/>
    </font>
    <font>
      <i/>
      <sz val="11"/>
      <color theme="1"/>
      <name val="Calibri"/>
      <family val="2"/>
      <scheme val="minor"/>
    </font>
    <font>
      <sz val="8"/>
      <name val="Calibri"/>
      <family val="2"/>
      <scheme val="minor"/>
    </font>
    <font>
      <vertAlign val="superscript"/>
      <sz val="11"/>
      <color theme="1"/>
      <name val="Calibri"/>
      <family val="2"/>
      <scheme val="minor"/>
    </font>
    <font>
      <sz val="10"/>
      <color rgb="FF000000"/>
      <name val="Calibri"/>
      <family val="2"/>
    </font>
    <font>
      <u/>
      <sz val="10"/>
      <color theme="10"/>
      <name val="Calibri"/>
      <family val="2"/>
      <scheme val="minor"/>
    </font>
    <font>
      <sz val="10"/>
      <color rgb="FFFF0000"/>
      <name val="Calibri"/>
      <family val="2"/>
      <scheme val="minor"/>
    </font>
    <font>
      <sz val="10"/>
      <color theme="1"/>
      <name val="Symbol"/>
      <family val="1"/>
      <charset val="2"/>
    </font>
    <font>
      <sz val="10"/>
      <color theme="1"/>
      <name val="Arial"/>
      <family val="2"/>
    </font>
    <font>
      <vertAlign val="superscript"/>
      <sz val="10"/>
      <color theme="1"/>
      <name val="Calibri"/>
      <family val="2"/>
      <scheme val="minor"/>
    </font>
    <font>
      <b/>
      <sz val="11"/>
      <color theme="1"/>
      <name val="Calibri"/>
      <family val="2"/>
      <scheme val="minor"/>
    </font>
  </fonts>
  <fills count="10">
    <fill>
      <patternFill patternType="none"/>
    </fill>
    <fill>
      <patternFill patternType="gray125"/>
    </fill>
    <fill>
      <patternFill patternType="solid">
        <fgColor rgb="FF595959"/>
        <bgColor rgb="FF000000"/>
      </patternFill>
    </fill>
    <fill>
      <patternFill patternType="solid">
        <fgColor theme="1" tint="0.34998626667073579"/>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rgb="FFBFBFBF"/>
        <bgColor indexed="64"/>
      </patternFill>
    </fill>
  </fills>
  <borders count="6">
    <border>
      <left/>
      <right/>
      <top/>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BFBFBF"/>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rgb="FFBFBFBF"/>
      </left>
      <right style="thin">
        <color rgb="FFBFBFBF"/>
      </right>
      <top/>
      <bottom style="thin">
        <color rgb="FFBFBFBF"/>
      </bottom>
      <diagonal/>
    </border>
    <border>
      <left/>
      <right style="thin">
        <color rgb="FFBFBFBF"/>
      </right>
      <top/>
      <bottom style="thin">
        <color rgb="FFBFBFBF"/>
      </bottom>
      <diagonal/>
    </border>
  </borders>
  <cellStyleXfs count="7">
    <xf numFmtId="0" fontId="0" fillId="0" borderId="0"/>
    <xf numFmtId="0" fontId="3" fillId="0" borderId="0"/>
    <xf numFmtId="0" fontId="4" fillId="0" borderId="0" applyNumberFormat="0" applyFill="0" applyBorder="0" applyAlignment="0" applyProtection="0"/>
    <xf numFmtId="0" fontId="6" fillId="0" borderId="0"/>
    <xf numFmtId="0" fontId="6" fillId="0" borderId="0"/>
    <xf numFmtId="0" fontId="6" fillId="0" borderId="0"/>
    <xf numFmtId="0" fontId="12" fillId="0" borderId="0"/>
  </cellStyleXfs>
  <cellXfs count="104">
    <xf numFmtId="0" fontId="0" fillId="0" borderId="0" xfId="0"/>
    <xf numFmtId="0" fontId="1" fillId="0" borderId="0" xfId="0" applyFont="1"/>
    <xf numFmtId="0" fontId="4" fillId="0" borderId="0" xfId="2"/>
    <xf numFmtId="0" fontId="5" fillId="2" borderId="1" xfId="0" applyFont="1" applyFill="1" applyBorder="1"/>
    <xf numFmtId="0" fontId="5" fillId="2" borderId="2" xfId="0" applyFont="1" applyFill="1" applyBorder="1"/>
    <xf numFmtId="0" fontId="7" fillId="3" borderId="3" xfId="3" applyFont="1" applyFill="1" applyBorder="1" applyAlignment="1">
      <alignment horizontal="center"/>
    </xf>
    <xf numFmtId="0" fontId="8" fillId="2" borderId="4" xfId="0" applyFont="1" applyFill="1" applyBorder="1"/>
    <xf numFmtId="0" fontId="8" fillId="2" borderId="5" xfId="0" applyFont="1" applyFill="1" applyBorder="1"/>
    <xf numFmtId="0" fontId="9" fillId="3" borderId="3" xfId="3" applyFont="1" applyFill="1" applyBorder="1" applyAlignment="1">
      <alignment horizontal="center"/>
    </xf>
    <xf numFmtId="0" fontId="8" fillId="2" borderId="0" xfId="0" applyFont="1" applyFill="1"/>
    <xf numFmtId="0" fontId="2" fillId="0" borderId="0" xfId="1" applyFont="1"/>
    <xf numFmtId="0" fontId="10" fillId="0" borderId="0" xfId="1" applyFont="1"/>
    <xf numFmtId="0" fontId="3" fillId="0" borderId="0" xfId="1"/>
    <xf numFmtId="0" fontId="2" fillId="0" borderId="0" xfId="1" applyFont="1" applyAlignment="1">
      <alignment horizontal="left"/>
    </xf>
    <xf numFmtId="0" fontId="11" fillId="3" borderId="3" xfId="4" applyFont="1" applyFill="1" applyBorder="1" applyAlignment="1">
      <alignment vertical="center"/>
    </xf>
    <xf numFmtId="0" fontId="11" fillId="3" borderId="3" xfId="4" applyFont="1" applyFill="1" applyBorder="1" applyAlignment="1">
      <alignment horizontal="center" vertical="center"/>
    </xf>
    <xf numFmtId="0" fontId="11" fillId="3" borderId="3" xfId="4" applyFont="1" applyFill="1" applyBorder="1" applyAlignment="1">
      <alignment vertical="center" wrapText="1"/>
    </xf>
    <xf numFmtId="14" fontId="1" fillId="0" borderId="0" xfId="0" applyNumberFormat="1" applyFont="1"/>
    <xf numFmtId="0" fontId="14" fillId="2" borderId="1" xfId="0" applyFont="1" applyFill="1" applyBorder="1"/>
    <xf numFmtId="0" fontId="14" fillId="2" borderId="2" xfId="0" applyFont="1" applyFill="1" applyBorder="1"/>
    <xf numFmtId="0" fontId="14" fillId="2" borderId="1" xfId="0" applyFont="1" applyFill="1" applyBorder="1" applyAlignment="1">
      <alignment horizontal="center"/>
    </xf>
    <xf numFmtId="0" fontId="15" fillId="0" borderId="0" xfId="0" applyFont="1"/>
    <xf numFmtId="0" fontId="16" fillId="2" borderId="4" xfId="0" applyFont="1" applyFill="1" applyBorder="1"/>
    <xf numFmtId="0" fontId="16" fillId="2" borderId="5" xfId="0" applyFont="1" applyFill="1" applyBorder="1"/>
    <xf numFmtId="0" fontId="16" fillId="2" borderId="1" xfId="0" applyFont="1" applyFill="1" applyBorder="1" applyAlignment="1">
      <alignment horizontal="center"/>
    </xf>
    <xf numFmtId="0" fontId="11" fillId="3" borderId="3" xfId="4" applyFont="1" applyFill="1" applyBorder="1" applyAlignment="1">
      <alignment horizontal="left" vertical="center" wrapText="1"/>
    </xf>
    <xf numFmtId="0" fontId="13" fillId="0" borderId="0" xfId="1" applyFont="1"/>
    <xf numFmtId="0" fontId="13" fillId="0" borderId="0" xfId="1" applyFont="1" applyAlignment="1">
      <alignment horizontal="left"/>
    </xf>
    <xf numFmtId="0" fontId="19" fillId="0" borderId="0" xfId="1" applyFont="1"/>
    <xf numFmtId="0" fontId="0" fillId="0" borderId="0" xfId="0" applyAlignment="1">
      <alignment horizontal="left"/>
    </xf>
    <xf numFmtId="0" fontId="0" fillId="5" borderId="0" xfId="0" applyFill="1"/>
    <xf numFmtId="0" fontId="2" fillId="5" borderId="0" xfId="1" applyFont="1" applyFill="1"/>
    <xf numFmtId="0" fontId="4" fillId="5" borderId="0" xfId="2" applyFill="1"/>
    <xf numFmtId="0" fontId="2" fillId="6" borderId="0" xfId="1" applyFont="1" applyFill="1"/>
    <xf numFmtId="0" fontId="0" fillId="6" borderId="0" xfId="0" applyFill="1" applyAlignment="1">
      <alignment wrapText="1"/>
    </xf>
    <xf numFmtId="0" fontId="2" fillId="6" borderId="0" xfId="1" applyFont="1" applyFill="1" applyAlignment="1">
      <alignment horizontal="left"/>
    </xf>
    <xf numFmtId="0" fontId="2" fillId="5" borderId="0" xfId="1" applyFont="1" applyFill="1" applyAlignment="1">
      <alignment horizontal="left"/>
    </xf>
    <xf numFmtId="0" fontId="20" fillId="0" borderId="0" xfId="1" applyFont="1"/>
    <xf numFmtId="0" fontId="17" fillId="5" borderId="0" xfId="1" applyFont="1" applyFill="1" applyAlignment="1">
      <alignment horizontal="left"/>
    </xf>
    <xf numFmtId="0" fontId="0" fillId="5" borderId="0" xfId="1" applyFont="1" applyFill="1" applyAlignment="1">
      <alignment horizontal="left"/>
    </xf>
    <xf numFmtId="0" fontId="2" fillId="5" borderId="0" xfId="0" applyFont="1" applyFill="1" applyAlignment="1">
      <alignment horizontal="left"/>
    </xf>
    <xf numFmtId="0" fontId="2" fillId="5" borderId="0" xfId="0" applyFont="1" applyFill="1" applyAlignment="1">
      <alignment horizontal="left" wrapText="1"/>
    </xf>
    <xf numFmtId="0" fontId="2" fillId="6" borderId="0" xfId="0" applyFont="1" applyFill="1" applyAlignment="1">
      <alignment horizontal="left"/>
    </xf>
    <xf numFmtId="0" fontId="4" fillId="6" borderId="0" xfId="2" applyFill="1" applyAlignment="1">
      <alignment horizontal="left" wrapText="1"/>
    </xf>
    <xf numFmtId="0" fontId="15" fillId="6" borderId="0" xfId="0" applyFont="1" applyFill="1"/>
    <xf numFmtId="0" fontId="0" fillId="5" borderId="0" xfId="0" applyFill="1" applyAlignment="1">
      <alignment wrapText="1"/>
    </xf>
    <xf numFmtId="0" fontId="4" fillId="5" borderId="0" xfId="2" quotePrefix="1" applyFill="1"/>
    <xf numFmtId="0" fontId="20" fillId="5" borderId="0" xfId="1" applyFont="1" applyFill="1" applyAlignment="1">
      <alignment horizontal="left"/>
    </xf>
    <xf numFmtId="0" fontId="22" fillId="5" borderId="0" xfId="0" applyFont="1" applyFill="1" applyAlignment="1">
      <alignment wrapText="1"/>
    </xf>
    <xf numFmtId="0" fontId="2" fillId="7" borderId="0" xfId="1" applyFont="1" applyFill="1"/>
    <xf numFmtId="0" fontId="0" fillId="7" borderId="0" xfId="0" applyFill="1"/>
    <xf numFmtId="0" fontId="2" fillId="7" borderId="0" xfId="1" applyFont="1" applyFill="1" applyAlignment="1">
      <alignment horizontal="left"/>
    </xf>
    <xf numFmtId="0" fontId="0" fillId="7" borderId="0" xfId="0" applyFill="1" applyAlignment="1">
      <alignment wrapText="1"/>
    </xf>
    <xf numFmtId="0" fontId="2" fillId="5" borderId="0" xfId="0" applyFont="1" applyFill="1"/>
    <xf numFmtId="0" fontId="0" fillId="6" borderId="0" xfId="1" applyFont="1" applyFill="1" applyAlignment="1">
      <alignment horizontal="left"/>
    </xf>
    <xf numFmtId="0" fontId="2" fillId="8" borderId="0" xfId="1" applyFont="1" applyFill="1"/>
    <xf numFmtId="0" fontId="19" fillId="8" borderId="0" xfId="1" applyFont="1" applyFill="1"/>
    <xf numFmtId="14" fontId="25" fillId="0" borderId="0" xfId="0" applyNumberFormat="1" applyFont="1"/>
    <xf numFmtId="0" fontId="7" fillId="3" borderId="3" xfId="4" applyFont="1" applyFill="1" applyBorder="1" applyAlignment="1">
      <alignment vertical="center"/>
    </xf>
    <xf numFmtId="0" fontId="7" fillId="3" borderId="3" xfId="4" applyFont="1" applyFill="1" applyBorder="1" applyAlignment="1">
      <alignment horizontal="center" vertical="center"/>
    </xf>
    <xf numFmtId="0" fontId="7" fillId="3" borderId="3" xfId="4" applyFont="1" applyFill="1" applyBorder="1" applyAlignment="1">
      <alignment vertical="center" wrapText="1"/>
    </xf>
    <xf numFmtId="0" fontId="7" fillId="3" borderId="3" xfId="4" applyFont="1" applyFill="1" applyBorder="1" applyAlignment="1">
      <alignment horizontal="left" vertical="center" wrapText="1"/>
    </xf>
    <xf numFmtId="0" fontId="6" fillId="0" borderId="0" xfId="1" applyFont="1"/>
    <xf numFmtId="0" fontId="6" fillId="0" borderId="0" xfId="0" applyFont="1"/>
    <xf numFmtId="0" fontId="26" fillId="0" borderId="0" xfId="2" applyFont="1"/>
    <xf numFmtId="0" fontId="6" fillId="0" borderId="0" xfId="1" applyFont="1" applyAlignment="1">
      <alignment horizontal="left"/>
    </xf>
    <xf numFmtId="0" fontId="6" fillId="0" borderId="0" xfId="1" applyFont="1" applyAlignment="1">
      <alignment wrapText="1"/>
    </xf>
    <xf numFmtId="165" fontId="6" fillId="0" borderId="0" xfId="1" applyNumberFormat="1" applyFont="1" applyAlignment="1">
      <alignment horizontal="left"/>
    </xf>
    <xf numFmtId="6" fontId="6" fillId="0" borderId="0" xfId="1" applyNumberFormat="1" applyFont="1" applyAlignment="1">
      <alignment horizontal="left"/>
    </xf>
    <xf numFmtId="164" fontId="6" fillId="0" borderId="0" xfId="1" applyNumberFormat="1" applyFont="1" applyAlignment="1">
      <alignment horizontal="left"/>
    </xf>
    <xf numFmtId="0" fontId="27" fillId="0" borderId="0" xfId="0" applyFont="1"/>
    <xf numFmtId="0" fontId="6" fillId="4" borderId="0" xfId="0" applyFont="1" applyFill="1" applyAlignment="1">
      <alignment vertical="top"/>
    </xf>
    <xf numFmtId="0" fontId="6" fillId="4" borderId="0" xfId="1" applyFont="1" applyFill="1" applyAlignment="1">
      <alignment vertical="top"/>
    </xf>
    <xf numFmtId="0" fontId="26" fillId="4" borderId="0" xfId="2" applyFont="1" applyFill="1" applyAlignment="1">
      <alignment vertical="top"/>
    </xf>
    <xf numFmtId="0" fontId="6" fillId="4" borderId="0" xfId="1" applyFont="1" applyFill="1" applyAlignment="1">
      <alignment vertical="top" wrapText="1"/>
    </xf>
    <xf numFmtId="0" fontId="6" fillId="4" borderId="0" xfId="1" applyFont="1" applyFill="1" applyAlignment="1">
      <alignment horizontal="left" vertical="top"/>
    </xf>
    <xf numFmtId="0" fontId="6" fillId="4" borderId="0" xfId="0" applyFont="1" applyFill="1"/>
    <xf numFmtId="0" fontId="6" fillId="4" borderId="0" xfId="1" applyFont="1" applyFill="1"/>
    <xf numFmtId="0" fontId="26" fillId="4" borderId="0" xfId="2" applyFont="1" applyFill="1"/>
    <xf numFmtId="0" fontId="6" fillId="4" borderId="0" xfId="1" applyFont="1" applyFill="1" applyAlignment="1">
      <alignment horizontal="left"/>
    </xf>
    <xf numFmtId="0" fontId="28" fillId="0" borderId="0" xfId="0" applyFont="1" applyAlignment="1">
      <alignment horizontal="left" vertical="center" indent="5"/>
    </xf>
    <xf numFmtId="0" fontId="29" fillId="0" borderId="0" xfId="0" applyFont="1"/>
    <xf numFmtId="0" fontId="6" fillId="0" borderId="0" xfId="0" applyFont="1" applyAlignment="1">
      <alignment horizontal="left"/>
    </xf>
    <xf numFmtId="3" fontId="6" fillId="0" borderId="0" xfId="1" applyNumberFormat="1" applyFont="1" applyAlignment="1">
      <alignment horizontal="left"/>
    </xf>
    <xf numFmtId="6" fontId="6" fillId="0" borderId="0" xfId="1" applyNumberFormat="1" applyFont="1"/>
    <xf numFmtId="0" fontId="6" fillId="5" borderId="0" xfId="0" applyFont="1" applyFill="1" applyAlignment="1">
      <alignment horizontal="left"/>
    </xf>
    <xf numFmtId="0" fontId="6" fillId="5" borderId="0" xfId="1" applyFont="1" applyFill="1" applyAlignment="1">
      <alignment horizontal="left"/>
    </xf>
    <xf numFmtId="0" fontId="1" fillId="5" borderId="0" xfId="0" applyFont="1" applyFill="1" applyAlignment="1">
      <alignment horizontal="left"/>
    </xf>
    <xf numFmtId="0" fontId="6" fillId="5" borderId="0" xfId="0" applyFont="1" applyFill="1" applyAlignment="1">
      <alignment horizontal="left" wrapText="1"/>
    </xf>
    <xf numFmtId="0" fontId="6" fillId="5" borderId="0" xfId="1" applyFont="1" applyFill="1"/>
    <xf numFmtId="0" fontId="6" fillId="6" borderId="0" xfId="0" applyFont="1" applyFill="1" applyAlignment="1">
      <alignment horizontal="left"/>
    </xf>
    <xf numFmtId="0" fontId="6" fillId="6" borderId="0" xfId="1" applyFont="1" applyFill="1"/>
    <xf numFmtId="0" fontId="6" fillId="6" borderId="0" xfId="1" applyFont="1" applyFill="1" applyAlignment="1">
      <alignment horizontal="left"/>
    </xf>
    <xf numFmtId="0" fontId="1" fillId="6" borderId="0" xfId="0" applyFont="1" applyFill="1"/>
    <xf numFmtId="0" fontId="1" fillId="5" borderId="0" xfId="0" applyFont="1" applyFill="1"/>
    <xf numFmtId="3" fontId="6" fillId="5" borderId="0" xfId="1" applyNumberFormat="1" applyFont="1" applyFill="1" applyAlignment="1">
      <alignment horizontal="left"/>
    </xf>
    <xf numFmtId="0" fontId="7" fillId="3" borderId="0" xfId="4" applyFont="1" applyFill="1" applyAlignment="1">
      <alignment vertical="center"/>
    </xf>
    <xf numFmtId="0" fontId="7" fillId="3" borderId="0" xfId="4" applyFont="1" applyFill="1" applyAlignment="1">
      <alignment horizontal="center" vertical="center"/>
    </xf>
    <xf numFmtId="0" fontId="7" fillId="3" borderId="0" xfId="4" applyFont="1" applyFill="1" applyAlignment="1">
      <alignment vertical="center" wrapText="1"/>
    </xf>
    <xf numFmtId="0" fontId="31" fillId="9" borderId="0" xfId="0" applyFont="1" applyFill="1"/>
    <xf numFmtId="14" fontId="0" fillId="0" borderId="0" xfId="0" applyNumberFormat="1"/>
    <xf numFmtId="0" fontId="0" fillId="0" borderId="0" xfId="0" applyAlignment="1">
      <alignment wrapText="1"/>
    </xf>
    <xf numFmtId="0" fontId="0" fillId="5" borderId="0" xfId="1" applyFont="1" applyFill="1"/>
    <xf numFmtId="0" fontId="21" fillId="0" borderId="0" xfId="1" applyFont="1" applyAlignment="1">
      <alignment horizontal="left" wrapText="1"/>
    </xf>
  </cellXfs>
  <cellStyles count="7">
    <cellStyle name="Hyperlink" xfId="2" builtinId="8"/>
    <cellStyle name="Normal" xfId="0" builtinId="0"/>
    <cellStyle name="Normal 2" xfId="1" xr:uid="{BF3A7FA3-7DB5-49F2-ACC3-3D3E72D8B267}"/>
    <cellStyle name="Normal 2 2" xfId="4" xr:uid="{2E7DF927-3889-4D8C-B3BE-1BFF167F1AE2}"/>
    <cellStyle name="Normal 3" xfId="6" xr:uid="{A8BBF558-D8BA-4B57-A64C-ABF44DE75133}"/>
    <cellStyle name="Normal 7" xfId="3" xr:uid="{A3B2EDB7-6D30-4DB8-9ADE-24CF43C47EEC}"/>
    <cellStyle name="Normal 8" xfId="5" xr:uid="{A0583570-95D2-4D33-A177-BCA49FB8DB0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27F10-5A7F-4411-9CD8-CEE2F3AC22F8}">
  <dimension ref="A1:D4"/>
  <sheetViews>
    <sheetView tabSelected="1" workbookViewId="0">
      <selection activeCell="C5" sqref="C5"/>
    </sheetView>
  </sheetViews>
  <sheetFormatPr defaultRowHeight="15" x14ac:dyDescent="0.25"/>
  <cols>
    <col min="1" max="1" width="15.140625" bestFit="1" customWidth="1"/>
    <col min="2" max="2" width="15.85546875" customWidth="1"/>
    <col min="3" max="3" width="21.5703125" customWidth="1"/>
    <col min="4" max="4" width="24.42578125" customWidth="1"/>
  </cols>
  <sheetData>
    <row r="1" spans="1:4" x14ac:dyDescent="0.25">
      <c r="A1" s="99" t="s">
        <v>0</v>
      </c>
      <c r="B1" s="99" t="s">
        <v>1</v>
      </c>
      <c r="C1" s="99" t="s">
        <v>2</v>
      </c>
      <c r="D1" s="99" t="s">
        <v>3</v>
      </c>
    </row>
    <row r="2" spans="1:4" x14ac:dyDescent="0.25">
      <c r="A2" s="100">
        <v>45029</v>
      </c>
      <c r="B2" t="s">
        <v>372</v>
      </c>
      <c r="C2" t="s">
        <v>373</v>
      </c>
      <c r="D2" t="s">
        <v>374</v>
      </c>
    </row>
    <row r="3" spans="1:4" ht="60" x14ac:dyDescent="0.25">
      <c r="A3" s="100">
        <v>45275</v>
      </c>
      <c r="B3" t="s">
        <v>377</v>
      </c>
      <c r="C3" t="s">
        <v>378</v>
      </c>
      <c r="D3" s="101" t="s">
        <v>382</v>
      </c>
    </row>
    <row r="4" spans="1:4" x14ac:dyDescent="0.25">
      <c r="A4" s="100">
        <v>45553</v>
      </c>
      <c r="B4" t="s">
        <v>377</v>
      </c>
      <c r="C4" t="s">
        <v>370</v>
      </c>
      <c r="D4" t="s">
        <v>403</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7DAFA-42F2-422D-88A1-9EFCE3BE2615}">
  <dimension ref="A1:F9"/>
  <sheetViews>
    <sheetView workbookViewId="0">
      <selection activeCell="C7" sqref="C7"/>
    </sheetView>
  </sheetViews>
  <sheetFormatPr defaultColWidth="10.5703125" defaultRowHeight="14.25" x14ac:dyDescent="0.2"/>
  <cols>
    <col min="1" max="1" width="10.5703125" style="11"/>
    <col min="2" max="2" width="42.5703125" style="11" customWidth="1"/>
    <col min="3" max="3" width="45.140625" style="11" customWidth="1"/>
    <col min="4" max="16384" width="10.5703125" style="11"/>
  </cols>
  <sheetData>
    <row r="1" spans="1:6" s="12" customFormat="1" ht="12.75" x14ac:dyDescent="0.2">
      <c r="A1" s="3" t="s">
        <v>334</v>
      </c>
      <c r="B1" s="4" t="s">
        <v>335</v>
      </c>
      <c r="C1" s="4" t="s">
        <v>15</v>
      </c>
      <c r="D1" s="5" t="s">
        <v>336</v>
      </c>
      <c r="E1" s="5" t="s">
        <v>337</v>
      </c>
      <c r="F1" s="5" t="s">
        <v>345</v>
      </c>
    </row>
    <row r="2" spans="1:6" s="12" customFormat="1" ht="12.75" x14ac:dyDescent="0.2">
      <c r="A2" s="6" t="s">
        <v>283</v>
      </c>
      <c r="B2" s="7" t="s">
        <v>26</v>
      </c>
      <c r="C2" s="7" t="s">
        <v>26</v>
      </c>
      <c r="D2" s="8" t="s">
        <v>338</v>
      </c>
      <c r="E2" s="8" t="s">
        <v>338</v>
      </c>
      <c r="F2" s="9" t="s">
        <v>26</v>
      </c>
    </row>
    <row r="3" spans="1:6" s="10" customFormat="1" ht="15" x14ac:dyDescent="0.25">
      <c r="A3" s="10">
        <v>1</v>
      </c>
      <c r="B3" s="21" t="s">
        <v>145</v>
      </c>
      <c r="C3" s="21" t="s">
        <v>347</v>
      </c>
    </row>
    <row r="4" spans="1:6" ht="15" x14ac:dyDescent="0.25">
      <c r="A4" s="10">
        <v>2</v>
      </c>
      <c r="B4" s="21" t="s">
        <v>348</v>
      </c>
      <c r="C4" s="21" t="s">
        <v>347</v>
      </c>
    </row>
    <row r="5" spans="1:6" ht="15" x14ac:dyDescent="0.25">
      <c r="A5" s="10">
        <v>3</v>
      </c>
      <c r="B5" s="21" t="s">
        <v>349</v>
      </c>
      <c r="C5" s="21" t="s">
        <v>347</v>
      </c>
    </row>
    <row r="6" spans="1:6" ht="15" x14ac:dyDescent="0.25">
      <c r="A6" s="10">
        <v>4</v>
      </c>
      <c r="B6" s="21" t="s">
        <v>350</v>
      </c>
      <c r="C6" s="21" t="s">
        <v>347</v>
      </c>
    </row>
    <row r="7" spans="1:6" ht="15" x14ac:dyDescent="0.25">
      <c r="A7" s="10">
        <v>5</v>
      </c>
      <c r="B7" s="21" t="s">
        <v>351</v>
      </c>
      <c r="C7" s="21" t="s">
        <v>347</v>
      </c>
    </row>
    <row r="8" spans="1:6" ht="15" x14ac:dyDescent="0.25">
      <c r="A8" s="10">
        <v>6</v>
      </c>
      <c r="B8" s="21" t="s">
        <v>352</v>
      </c>
      <c r="C8" s="21" t="s">
        <v>347</v>
      </c>
    </row>
    <row r="9" spans="1:6" ht="15" x14ac:dyDescent="0.25">
      <c r="A9" s="10">
        <v>7</v>
      </c>
      <c r="B9" s="10" t="s">
        <v>146</v>
      </c>
      <c r="C9" s="10" t="s">
        <v>353</v>
      </c>
    </row>
  </sheetData>
  <phoneticPr fontId="23" type="noConversion"/>
  <pageMargins left="0.7" right="0.7" top="0.75" bottom="0.75" header="0.3" footer="0.3"/>
  <pageSetup orientation="portrait" horizontalDpi="0" verticalDpi="0" r:id="rId1"/>
  <headerFooter>
    <oddHeader>&amp;L&amp;16&amp;F&amp;R&amp;G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0680A-8776-4B5F-BFFB-3AE43E889DB6}">
  <dimension ref="A1:E7"/>
  <sheetViews>
    <sheetView workbookViewId="0">
      <selection activeCell="B1" sqref="B1"/>
    </sheetView>
  </sheetViews>
  <sheetFormatPr defaultRowHeight="15" x14ac:dyDescent="0.25"/>
  <cols>
    <col min="1" max="1" width="15.5703125" customWidth="1"/>
    <col min="2" max="2" width="36.5703125" customWidth="1"/>
    <col min="3" max="3" width="61.5703125" bestFit="1" customWidth="1"/>
    <col min="4" max="4" width="22.42578125" bestFit="1" customWidth="1"/>
  </cols>
  <sheetData>
    <row r="1" spans="1:5" x14ac:dyDescent="0.25">
      <c r="A1" s="3" t="s">
        <v>334</v>
      </c>
      <c r="B1" s="4" t="s">
        <v>335</v>
      </c>
      <c r="C1" s="4" t="s">
        <v>15</v>
      </c>
      <c r="D1" s="5" t="s">
        <v>336</v>
      </c>
      <c r="E1" s="5" t="s">
        <v>337</v>
      </c>
    </row>
    <row r="2" spans="1:5" x14ac:dyDescent="0.25">
      <c r="A2" s="6" t="s">
        <v>283</v>
      </c>
      <c r="B2" s="7" t="s">
        <v>26</v>
      </c>
      <c r="C2" s="7" t="s">
        <v>26</v>
      </c>
      <c r="D2" s="8" t="s">
        <v>338</v>
      </c>
      <c r="E2" s="8" t="s">
        <v>338</v>
      </c>
    </row>
    <row r="3" spans="1:5" x14ac:dyDescent="0.25">
      <c r="A3" s="29">
        <v>1</v>
      </c>
      <c r="B3" s="29">
        <v>1</v>
      </c>
      <c r="C3" t="s">
        <v>354</v>
      </c>
    </row>
    <row r="4" spans="1:5" x14ac:dyDescent="0.25">
      <c r="A4" s="29">
        <v>2</v>
      </c>
      <c r="B4" s="29">
        <v>2</v>
      </c>
    </row>
    <row r="5" spans="1:5" x14ac:dyDescent="0.25">
      <c r="A5" s="29">
        <v>3</v>
      </c>
      <c r="B5" s="29">
        <v>3</v>
      </c>
    </row>
    <row r="6" spans="1:5" x14ac:dyDescent="0.25">
      <c r="A6" s="29">
        <v>4</v>
      </c>
      <c r="B6" s="29">
        <v>4</v>
      </c>
    </row>
    <row r="7" spans="1:5" x14ac:dyDescent="0.25">
      <c r="A7" s="29">
        <v>5</v>
      </c>
      <c r="B7" s="29">
        <v>5</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D7C34-1156-41CE-8F52-0571BBACB97E}">
  <dimension ref="A1:E5"/>
  <sheetViews>
    <sheetView workbookViewId="0">
      <selection activeCell="B3" sqref="B3"/>
    </sheetView>
  </sheetViews>
  <sheetFormatPr defaultRowHeight="15" x14ac:dyDescent="0.25"/>
  <cols>
    <col min="1" max="1" width="15.5703125" customWidth="1"/>
    <col min="2" max="2" width="36.5703125" customWidth="1"/>
    <col min="3" max="3" width="61.5703125" bestFit="1" customWidth="1"/>
    <col min="4" max="4" width="22.42578125" bestFit="1" customWidth="1"/>
  </cols>
  <sheetData>
    <row r="1" spans="1:5" x14ac:dyDescent="0.25">
      <c r="A1" s="3" t="s">
        <v>334</v>
      </c>
      <c r="B1" s="4" t="s">
        <v>335</v>
      </c>
      <c r="C1" s="4" t="s">
        <v>15</v>
      </c>
      <c r="D1" s="5" t="s">
        <v>336</v>
      </c>
      <c r="E1" s="5" t="s">
        <v>337</v>
      </c>
    </row>
    <row r="2" spans="1:5" x14ac:dyDescent="0.25">
      <c r="A2" s="6" t="s">
        <v>283</v>
      </c>
      <c r="B2" s="7" t="s">
        <v>26</v>
      </c>
      <c r="C2" s="7" t="s">
        <v>26</v>
      </c>
      <c r="D2" s="8" t="s">
        <v>338</v>
      </c>
      <c r="E2" s="8" t="s">
        <v>338</v>
      </c>
    </row>
    <row r="3" spans="1:5" x14ac:dyDescent="0.25">
      <c r="A3">
        <v>1</v>
      </c>
      <c r="B3" t="s">
        <v>182</v>
      </c>
      <c r="C3" t="s">
        <v>355</v>
      </c>
    </row>
    <row r="4" spans="1:5" x14ac:dyDescent="0.25">
      <c r="A4">
        <v>2</v>
      </c>
      <c r="B4" t="s">
        <v>356</v>
      </c>
      <c r="C4" t="s">
        <v>357</v>
      </c>
    </row>
    <row r="5" spans="1:5" x14ac:dyDescent="0.25">
      <c r="A5">
        <v>3</v>
      </c>
      <c r="B5" t="s">
        <v>358</v>
      </c>
      <c r="C5" t="s">
        <v>359</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F1BF7-AF9B-460B-9D59-506404D00FED}">
  <dimension ref="A1:E5"/>
  <sheetViews>
    <sheetView workbookViewId="0">
      <selection activeCell="E5" sqref="E5"/>
    </sheetView>
  </sheetViews>
  <sheetFormatPr defaultRowHeight="15" x14ac:dyDescent="0.25"/>
  <cols>
    <col min="1" max="1" width="15.5703125" customWidth="1"/>
    <col min="2" max="2" width="36.5703125" customWidth="1"/>
    <col min="3" max="3" width="61.5703125" bestFit="1" customWidth="1"/>
    <col min="4" max="4" width="22.42578125" bestFit="1" customWidth="1"/>
  </cols>
  <sheetData>
    <row r="1" spans="1:5" x14ac:dyDescent="0.25">
      <c r="A1" s="3" t="s">
        <v>334</v>
      </c>
      <c r="B1" s="4" t="s">
        <v>335</v>
      </c>
      <c r="C1" s="4" t="s">
        <v>15</v>
      </c>
      <c r="D1" s="5" t="s">
        <v>336</v>
      </c>
      <c r="E1" s="5" t="s">
        <v>337</v>
      </c>
    </row>
    <row r="2" spans="1:5" x14ac:dyDescent="0.25">
      <c r="A2" s="6" t="s">
        <v>283</v>
      </c>
      <c r="B2" s="7" t="s">
        <v>26</v>
      </c>
      <c r="C2" s="7" t="s">
        <v>26</v>
      </c>
      <c r="D2" s="8" t="s">
        <v>338</v>
      </c>
      <c r="E2" s="8" t="s">
        <v>338</v>
      </c>
    </row>
    <row r="3" spans="1:5" x14ac:dyDescent="0.25">
      <c r="A3">
        <v>1</v>
      </c>
      <c r="B3" t="s">
        <v>360</v>
      </c>
      <c r="C3" t="s">
        <v>361</v>
      </c>
    </row>
    <row r="4" spans="1:5" x14ac:dyDescent="0.25">
      <c r="A4">
        <v>2</v>
      </c>
      <c r="B4" t="s">
        <v>362</v>
      </c>
    </row>
    <row r="5" spans="1:5" x14ac:dyDescent="0.25">
      <c r="A5">
        <v>3</v>
      </c>
      <c r="B5" t="s">
        <v>185</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3F6E5-BF7D-4F15-97E3-F7B7F6A70EAA}">
  <dimension ref="A1:F6"/>
  <sheetViews>
    <sheetView zoomScaleNormal="100" workbookViewId="0">
      <selection activeCell="B19" sqref="B19"/>
    </sheetView>
  </sheetViews>
  <sheetFormatPr defaultColWidth="10.5703125" defaultRowHeight="15" x14ac:dyDescent="0.2"/>
  <cols>
    <col min="1" max="1" width="10.5703125" style="28"/>
    <col min="2" max="2" width="38.85546875" style="28" customWidth="1"/>
    <col min="3" max="16384" width="10.5703125" style="28"/>
  </cols>
  <sheetData>
    <row r="1" spans="1:6" x14ac:dyDescent="0.2">
      <c r="A1" s="3" t="s">
        <v>334</v>
      </c>
      <c r="B1" s="4" t="s">
        <v>335</v>
      </c>
      <c r="C1" s="4" t="s">
        <v>15</v>
      </c>
      <c r="D1" s="5" t="s">
        <v>336</v>
      </c>
      <c r="E1" s="5" t="s">
        <v>337</v>
      </c>
      <c r="F1" s="5" t="s">
        <v>345</v>
      </c>
    </row>
    <row r="2" spans="1:6" x14ac:dyDescent="0.2">
      <c r="A2" s="6" t="s">
        <v>283</v>
      </c>
      <c r="B2" s="7" t="s">
        <v>26</v>
      </c>
      <c r="C2" s="7" t="s">
        <v>26</v>
      </c>
      <c r="D2" s="8" t="s">
        <v>338</v>
      </c>
      <c r="E2" s="8" t="s">
        <v>338</v>
      </c>
      <c r="F2" s="9" t="s">
        <v>26</v>
      </c>
    </row>
    <row r="3" spans="1:6" ht="15.75" x14ac:dyDescent="0.25">
      <c r="A3" s="10">
        <v>1</v>
      </c>
      <c r="B3" s="10" t="s">
        <v>363</v>
      </c>
    </row>
    <row r="4" spans="1:6" ht="15.75" x14ac:dyDescent="0.25">
      <c r="A4" s="10">
        <v>2</v>
      </c>
      <c r="B4" s="10" t="s">
        <v>364</v>
      </c>
    </row>
    <row r="5" spans="1:6" ht="15.75" x14ac:dyDescent="0.25">
      <c r="A5" s="10">
        <v>3</v>
      </c>
      <c r="B5" s="10" t="s">
        <v>365</v>
      </c>
    </row>
    <row r="6" spans="1:6" ht="15.75" x14ac:dyDescent="0.25">
      <c r="A6" s="10">
        <v>4</v>
      </c>
      <c r="B6" s="10" t="s">
        <v>366</v>
      </c>
    </row>
  </sheetData>
  <pageMargins left="0.7" right="0.7" top="0.75" bottom="0.75" header="0.3" footer="0.3"/>
  <pageSetup orientation="portrait" horizontalDpi="0" verticalDpi="0" r:id="rId1"/>
  <headerFooter>
    <oddHeader>&amp;L&amp;16&amp;F&amp;R&amp;G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88D97-7D5E-43F9-9CF2-34F404E65183}">
  <dimension ref="A1:F7"/>
  <sheetViews>
    <sheetView workbookViewId="0">
      <selection activeCell="B5" sqref="B5"/>
    </sheetView>
  </sheetViews>
  <sheetFormatPr defaultColWidth="10.5703125" defaultRowHeight="14.25" x14ac:dyDescent="0.2"/>
  <cols>
    <col min="1" max="1" width="10.5703125" style="11"/>
    <col min="2" max="2" width="42.5703125" style="11" customWidth="1"/>
    <col min="3" max="3" width="84" style="11" customWidth="1"/>
    <col min="4" max="16384" width="10.5703125" style="11"/>
  </cols>
  <sheetData>
    <row r="1" spans="1:6" s="12" customFormat="1" ht="12.75" x14ac:dyDescent="0.2">
      <c r="A1" s="3" t="s">
        <v>334</v>
      </c>
      <c r="B1" s="4" t="s">
        <v>335</v>
      </c>
      <c r="C1" s="4" t="s">
        <v>15</v>
      </c>
      <c r="D1" s="5" t="s">
        <v>336</v>
      </c>
      <c r="E1" s="5" t="s">
        <v>337</v>
      </c>
      <c r="F1" s="5" t="s">
        <v>345</v>
      </c>
    </row>
    <row r="2" spans="1:6" s="12" customFormat="1" ht="12.75" x14ac:dyDescent="0.2">
      <c r="A2" s="6" t="s">
        <v>283</v>
      </c>
      <c r="B2" s="7" t="s">
        <v>26</v>
      </c>
      <c r="C2" s="7" t="s">
        <v>26</v>
      </c>
      <c r="D2" s="8" t="s">
        <v>338</v>
      </c>
      <c r="E2" s="8" t="s">
        <v>338</v>
      </c>
      <c r="F2" s="9" t="s">
        <v>26</v>
      </c>
    </row>
    <row r="3" spans="1:6" s="10" customFormat="1" ht="15" x14ac:dyDescent="0.25">
      <c r="A3" s="10">
        <v>1</v>
      </c>
      <c r="B3" s="10" t="s">
        <v>109</v>
      </c>
      <c r="C3" t="s">
        <v>108</v>
      </c>
    </row>
    <row r="4" spans="1:6" s="10" customFormat="1" ht="15" x14ac:dyDescent="0.25">
      <c r="A4" s="10">
        <v>2</v>
      </c>
      <c r="B4" s="10" t="s">
        <v>367</v>
      </c>
      <c r="C4" t="s">
        <v>108</v>
      </c>
    </row>
    <row r="5" spans="1:6" s="10" customFormat="1" ht="15" x14ac:dyDescent="0.25">
      <c r="A5" s="10">
        <v>3</v>
      </c>
      <c r="B5" s="10" t="s">
        <v>368</v>
      </c>
      <c r="C5" t="s">
        <v>108</v>
      </c>
    </row>
    <row r="6" spans="1:6" s="10" customFormat="1" ht="15" x14ac:dyDescent="0.25">
      <c r="A6" s="10">
        <v>4</v>
      </c>
      <c r="B6" s="10" t="s">
        <v>111</v>
      </c>
      <c r="C6" t="s">
        <v>108</v>
      </c>
    </row>
    <row r="7" spans="1:6" s="10" customFormat="1" ht="15" x14ac:dyDescent="0.25">
      <c r="A7" s="10">
        <v>5</v>
      </c>
      <c r="B7" s="10" t="s">
        <v>369</v>
      </c>
      <c r="C7" t="s">
        <v>108</v>
      </c>
    </row>
  </sheetData>
  <pageMargins left="0.7" right="0.7" top="0.75" bottom="0.75" header="0.3" footer="0.3"/>
  <pageSetup orientation="portrait" horizontalDpi="0" verticalDpi="0" r:id="rId1"/>
  <headerFooter>
    <oddHeader>&amp;L&amp;16&amp;F&amp;R&amp;G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F074F-D8D7-4F5C-ABE8-11CB64661D6C}">
  <sheetPr>
    <tabColor rgb="FFFF0000"/>
  </sheetPr>
  <dimension ref="A1:X59"/>
  <sheetViews>
    <sheetView workbookViewId="0">
      <selection activeCell="C8" sqref="C8"/>
    </sheetView>
  </sheetViews>
  <sheetFormatPr defaultColWidth="10.5703125" defaultRowHeight="12.75" x14ac:dyDescent="0.2"/>
  <cols>
    <col min="1" max="1" width="39.85546875" style="62" customWidth="1"/>
    <col min="2" max="2" width="16.5703125" style="62" customWidth="1"/>
    <col min="3" max="3" width="33.85546875" style="62" customWidth="1"/>
    <col min="4" max="6" width="10.5703125" style="62" customWidth="1"/>
    <col min="7" max="7" width="15.42578125" style="62" customWidth="1"/>
    <col min="8" max="8" width="52" style="62" customWidth="1"/>
    <col min="9" max="11" width="10.5703125" style="62" customWidth="1"/>
    <col min="12" max="12" width="56.42578125" style="62" bestFit="1" customWidth="1"/>
    <col min="13" max="13" width="39.85546875" style="62" customWidth="1"/>
    <col min="14" max="14" width="54.140625" style="62" customWidth="1"/>
    <col min="15" max="15" width="42.85546875" style="62" customWidth="1"/>
    <col min="16" max="16" width="44.42578125" style="62" customWidth="1"/>
    <col min="17" max="17" width="40" style="65" customWidth="1"/>
    <col min="18" max="18" width="41.42578125" style="65" customWidth="1"/>
    <col min="19" max="19" width="35.42578125" style="62" customWidth="1"/>
    <col min="20" max="20" width="39.140625" style="62" customWidth="1"/>
    <col min="21" max="21" width="38.42578125" style="62" customWidth="1"/>
    <col min="22" max="16384" width="10.5703125" style="62"/>
  </cols>
  <sheetData>
    <row r="1" spans="1:24" ht="14.45" customHeight="1" x14ac:dyDescent="0.2">
      <c r="A1" s="58" t="s">
        <v>4</v>
      </c>
      <c r="B1" s="58" t="s">
        <v>5</v>
      </c>
      <c r="C1" s="58" t="s">
        <v>6</v>
      </c>
      <c r="D1" s="59" t="s">
        <v>7</v>
      </c>
      <c r="E1" s="59" t="s">
        <v>8</v>
      </c>
      <c r="F1" s="59" t="s">
        <v>9</v>
      </c>
      <c r="G1" s="58" t="s">
        <v>10</v>
      </c>
      <c r="H1" s="58" t="s">
        <v>11</v>
      </c>
      <c r="I1" s="58" t="s">
        <v>12</v>
      </c>
      <c r="J1" s="58" t="s">
        <v>13</v>
      </c>
      <c r="K1" s="58" t="s">
        <v>14</v>
      </c>
      <c r="L1" s="60" t="s">
        <v>15</v>
      </c>
      <c r="M1" s="61" t="s">
        <v>16</v>
      </c>
      <c r="N1" s="61"/>
      <c r="O1" s="61" t="s">
        <v>16</v>
      </c>
      <c r="P1" s="61" t="s">
        <v>16</v>
      </c>
      <c r="Q1" s="61" t="s">
        <v>16</v>
      </c>
      <c r="R1" s="61"/>
      <c r="S1" s="60"/>
      <c r="T1" s="60" t="s">
        <v>16</v>
      </c>
      <c r="U1" s="60" t="s">
        <v>16</v>
      </c>
      <c r="V1" s="60" t="s">
        <v>16</v>
      </c>
      <c r="W1" s="60" t="s">
        <v>16</v>
      </c>
      <c r="X1" s="60" t="s">
        <v>16</v>
      </c>
    </row>
    <row r="2" spans="1:24" ht="14.45" customHeight="1" x14ac:dyDescent="0.2">
      <c r="A2" s="63" t="s">
        <v>17</v>
      </c>
      <c r="B2" s="62" t="s">
        <v>17</v>
      </c>
      <c r="C2" s="64"/>
      <c r="G2" s="62" t="s">
        <v>376</v>
      </c>
      <c r="M2" s="62" t="s">
        <v>18</v>
      </c>
      <c r="N2" s="62" t="s">
        <v>19</v>
      </c>
      <c r="O2" s="62" t="s">
        <v>20</v>
      </c>
      <c r="P2" s="62" t="s">
        <v>21</v>
      </c>
      <c r="Q2" s="65" t="s">
        <v>22</v>
      </c>
      <c r="R2" s="65" t="s">
        <v>23</v>
      </c>
      <c r="S2" s="62" t="s">
        <v>21</v>
      </c>
      <c r="T2" s="62" t="s">
        <v>24</v>
      </c>
    </row>
    <row r="3" spans="1:24" ht="14.45" customHeight="1" x14ac:dyDescent="0.2">
      <c r="A3" s="63" t="s">
        <v>25</v>
      </c>
      <c r="B3" s="62" t="s">
        <v>26</v>
      </c>
      <c r="C3" s="64"/>
      <c r="G3" s="62" t="s">
        <v>376</v>
      </c>
      <c r="M3" s="62" t="s">
        <v>27</v>
      </c>
      <c r="N3" s="62" t="s">
        <v>28</v>
      </c>
      <c r="O3" s="62" t="s">
        <v>29</v>
      </c>
      <c r="P3" s="62" t="s">
        <v>30</v>
      </c>
      <c r="Q3" s="65" t="s">
        <v>31</v>
      </c>
      <c r="R3" s="65" t="s">
        <v>32</v>
      </c>
      <c r="S3" s="62" t="s">
        <v>33</v>
      </c>
      <c r="T3" s="62" t="s">
        <v>34</v>
      </c>
      <c r="U3" s="62" t="s">
        <v>35</v>
      </c>
    </row>
    <row r="4" spans="1:24" ht="14.45" customHeight="1" x14ac:dyDescent="0.2">
      <c r="A4" s="63" t="s">
        <v>15</v>
      </c>
      <c r="B4" s="62" t="s">
        <v>26</v>
      </c>
      <c r="C4" s="64"/>
      <c r="G4" s="62" t="s">
        <v>376</v>
      </c>
      <c r="N4" s="66" t="s">
        <v>36</v>
      </c>
      <c r="T4" s="62" t="s">
        <v>37</v>
      </c>
    </row>
    <row r="5" spans="1:24" ht="14.45" customHeight="1" x14ac:dyDescent="0.2">
      <c r="A5" s="63" t="s">
        <v>38</v>
      </c>
      <c r="B5" s="62" t="s">
        <v>26</v>
      </c>
      <c r="C5" s="64"/>
      <c r="G5" s="62" t="s">
        <v>376</v>
      </c>
      <c r="L5" s="62" t="s">
        <v>39</v>
      </c>
      <c r="M5" s="62" t="s">
        <v>40</v>
      </c>
      <c r="S5" s="62" t="s">
        <v>41</v>
      </c>
    </row>
    <row r="6" spans="1:24" ht="14.45" customHeight="1" x14ac:dyDescent="0.2">
      <c r="A6" s="63" t="s">
        <v>42</v>
      </c>
      <c r="B6" s="62" t="s">
        <v>43</v>
      </c>
      <c r="C6" s="63" t="s">
        <v>44</v>
      </c>
      <c r="G6" s="62" t="s">
        <v>376</v>
      </c>
      <c r="M6" s="62" t="s">
        <v>45</v>
      </c>
      <c r="N6" s="62" t="s">
        <v>46</v>
      </c>
      <c r="O6" s="62" t="s">
        <v>46</v>
      </c>
      <c r="P6" s="62" t="s">
        <v>47</v>
      </c>
      <c r="Q6" s="65" t="s">
        <v>48</v>
      </c>
      <c r="R6" s="65" t="s">
        <v>48</v>
      </c>
      <c r="S6" s="63" t="s">
        <v>49</v>
      </c>
      <c r="T6" s="62" t="s">
        <v>47</v>
      </c>
      <c r="U6" s="62" t="s">
        <v>50</v>
      </c>
    </row>
    <row r="7" spans="1:24" ht="14.45" customHeight="1" x14ac:dyDescent="0.2">
      <c r="A7" s="63" t="s">
        <v>51</v>
      </c>
      <c r="B7" s="62" t="s">
        <v>43</v>
      </c>
      <c r="C7" s="63" t="s">
        <v>52</v>
      </c>
      <c r="G7" s="62" t="s">
        <v>376</v>
      </c>
      <c r="M7" s="62" t="s">
        <v>53</v>
      </c>
      <c r="O7" s="62" t="s">
        <v>53</v>
      </c>
      <c r="P7" s="62" t="s">
        <v>54</v>
      </c>
      <c r="Q7" s="65" t="s">
        <v>53</v>
      </c>
      <c r="R7" s="62" t="s">
        <v>55</v>
      </c>
      <c r="S7" s="62" t="s">
        <v>54</v>
      </c>
      <c r="T7" s="62" t="s">
        <v>53</v>
      </c>
      <c r="U7" s="62" t="s">
        <v>54</v>
      </c>
    </row>
    <row r="8" spans="1:24" ht="14.45" customHeight="1" x14ac:dyDescent="0.2">
      <c r="A8" s="62" t="s">
        <v>56</v>
      </c>
      <c r="B8" s="62" t="s">
        <v>43</v>
      </c>
      <c r="C8" s="63" t="s">
        <v>57</v>
      </c>
      <c r="G8" s="62" t="s">
        <v>376</v>
      </c>
      <c r="M8" s="62" t="s">
        <v>58</v>
      </c>
      <c r="N8" s="62" t="s">
        <v>59</v>
      </c>
      <c r="O8" s="62" t="s">
        <v>60</v>
      </c>
      <c r="P8" s="62" t="s">
        <v>61</v>
      </c>
      <c r="Q8" s="62" t="s">
        <v>62</v>
      </c>
      <c r="R8" s="62" t="s">
        <v>62</v>
      </c>
      <c r="S8" s="62" t="s">
        <v>63</v>
      </c>
      <c r="T8" s="62" t="s">
        <v>62</v>
      </c>
      <c r="U8" s="62" t="s">
        <v>59</v>
      </c>
    </row>
    <row r="9" spans="1:24" ht="14.45" customHeight="1" x14ac:dyDescent="0.2">
      <c r="A9" s="63" t="s">
        <v>375</v>
      </c>
      <c r="B9" s="62" t="s">
        <v>64</v>
      </c>
      <c r="C9" s="64"/>
      <c r="G9" s="62" t="s">
        <v>376</v>
      </c>
      <c r="L9" s="62" t="s">
        <v>65</v>
      </c>
      <c r="M9" s="67">
        <v>75000</v>
      </c>
      <c r="N9" s="68">
        <v>37800000</v>
      </c>
      <c r="O9" s="68">
        <v>50000</v>
      </c>
      <c r="P9" s="68"/>
      <c r="Q9" s="69">
        <v>146445000</v>
      </c>
      <c r="R9" s="69">
        <v>4000000</v>
      </c>
      <c r="T9" s="69">
        <v>13500000</v>
      </c>
      <c r="U9" s="69">
        <v>100820000</v>
      </c>
    </row>
    <row r="10" spans="1:24" ht="14.45" customHeight="1" x14ac:dyDescent="0.2">
      <c r="A10" s="63" t="s">
        <v>66</v>
      </c>
      <c r="B10" s="62" t="s">
        <v>0</v>
      </c>
      <c r="C10" s="64"/>
      <c r="G10" s="62" t="s">
        <v>376</v>
      </c>
      <c r="L10" s="62" t="s">
        <v>65</v>
      </c>
      <c r="M10" s="62" t="s">
        <v>67</v>
      </c>
      <c r="N10" s="62" t="s">
        <v>68</v>
      </c>
      <c r="O10" s="62" t="s">
        <v>67</v>
      </c>
      <c r="P10" s="62" t="s">
        <v>69</v>
      </c>
      <c r="Q10" s="65" t="s">
        <v>70</v>
      </c>
      <c r="R10" s="65" t="s">
        <v>71</v>
      </c>
      <c r="S10" s="62" t="s">
        <v>71</v>
      </c>
    </row>
    <row r="11" spans="1:24" ht="14.45" customHeight="1" x14ac:dyDescent="0.2">
      <c r="A11" s="70" t="s">
        <v>72</v>
      </c>
      <c r="C11" s="64"/>
      <c r="G11" s="62" t="s">
        <v>376</v>
      </c>
    </row>
    <row r="12" spans="1:24" s="72" customFormat="1" ht="14.45" customHeight="1" x14ac:dyDescent="0.25">
      <c r="A12" s="71" t="s">
        <v>73</v>
      </c>
      <c r="B12" s="72" t="s">
        <v>26</v>
      </c>
      <c r="C12" s="73"/>
      <c r="G12" s="72" t="s">
        <v>376</v>
      </c>
      <c r="M12" s="74" t="s">
        <v>74</v>
      </c>
      <c r="N12" s="74" t="s">
        <v>28</v>
      </c>
      <c r="O12" s="74" t="s">
        <v>75</v>
      </c>
      <c r="P12" s="72" t="s">
        <v>76</v>
      </c>
      <c r="Q12" s="75" t="s">
        <v>31</v>
      </c>
      <c r="R12" s="75" t="s">
        <v>77</v>
      </c>
      <c r="T12" s="75" t="s">
        <v>34</v>
      </c>
      <c r="U12" s="75" t="s">
        <v>35</v>
      </c>
    </row>
    <row r="13" spans="1:24" s="77" customFormat="1" ht="14.45" customHeight="1" x14ac:dyDescent="0.2">
      <c r="A13" s="76" t="s">
        <v>78</v>
      </c>
      <c r="B13" s="77" t="s">
        <v>26</v>
      </c>
      <c r="C13" s="78"/>
      <c r="G13" s="77" t="s">
        <v>376</v>
      </c>
      <c r="M13" s="79">
        <v>134574</v>
      </c>
      <c r="N13" s="79">
        <v>131747</v>
      </c>
      <c r="O13" s="79">
        <v>135235</v>
      </c>
      <c r="P13" s="77" t="s">
        <v>79</v>
      </c>
      <c r="Q13" s="79">
        <v>111631</v>
      </c>
      <c r="R13" s="79">
        <v>149120</v>
      </c>
      <c r="T13" s="79">
        <v>132961</v>
      </c>
      <c r="U13" s="79">
        <v>148968</v>
      </c>
    </row>
    <row r="14" spans="1:24" s="77" customFormat="1" ht="14.45" customHeight="1" x14ac:dyDescent="0.2">
      <c r="A14" s="76" t="s">
        <v>80</v>
      </c>
      <c r="B14" s="77" t="s">
        <v>26</v>
      </c>
      <c r="C14" s="78"/>
      <c r="G14" s="77" t="s">
        <v>376</v>
      </c>
      <c r="L14" s="77" t="s">
        <v>81</v>
      </c>
      <c r="M14" s="79" t="s">
        <v>82</v>
      </c>
      <c r="N14" s="77" t="s">
        <v>83</v>
      </c>
      <c r="O14" s="79" t="s">
        <v>82</v>
      </c>
      <c r="P14" s="77" t="s">
        <v>79</v>
      </c>
      <c r="Q14" s="79" t="s">
        <v>84</v>
      </c>
      <c r="R14" s="79" t="s">
        <v>85</v>
      </c>
      <c r="T14" s="79" t="s">
        <v>86</v>
      </c>
      <c r="U14" s="79" t="s">
        <v>83</v>
      </c>
    </row>
    <row r="15" spans="1:24" s="77" customFormat="1" ht="14.45" customHeight="1" x14ac:dyDescent="0.2">
      <c r="A15" s="76" t="s">
        <v>87</v>
      </c>
      <c r="B15" s="77" t="s">
        <v>26</v>
      </c>
      <c r="C15" s="78"/>
      <c r="G15" s="77" t="s">
        <v>376</v>
      </c>
      <c r="M15" s="79">
        <v>134573</v>
      </c>
      <c r="N15" s="79">
        <v>133993</v>
      </c>
      <c r="O15" s="79">
        <v>134573</v>
      </c>
      <c r="P15" s="77" t="s">
        <v>79</v>
      </c>
      <c r="Q15" s="79">
        <v>104195</v>
      </c>
      <c r="R15" s="79">
        <v>130524</v>
      </c>
      <c r="T15" s="79">
        <v>131086</v>
      </c>
      <c r="U15" s="79">
        <v>133993</v>
      </c>
    </row>
    <row r="16" spans="1:24" s="77" customFormat="1" ht="14.45" customHeight="1" x14ac:dyDescent="0.2">
      <c r="A16" s="76" t="s">
        <v>88</v>
      </c>
      <c r="B16" s="77" t="s">
        <v>26</v>
      </c>
      <c r="C16" s="78"/>
      <c r="G16" s="77" t="s">
        <v>376</v>
      </c>
      <c r="M16" s="77" t="s">
        <v>89</v>
      </c>
      <c r="N16" s="79" t="s">
        <v>90</v>
      </c>
      <c r="O16" s="79" t="s">
        <v>90</v>
      </c>
      <c r="P16" s="77" t="s">
        <v>89</v>
      </c>
      <c r="Q16" s="79" t="s">
        <v>91</v>
      </c>
      <c r="R16" s="77" t="s">
        <v>89</v>
      </c>
      <c r="T16" s="79" t="s">
        <v>92</v>
      </c>
      <c r="U16" s="79" t="s">
        <v>90</v>
      </c>
    </row>
    <row r="17" spans="1:21" s="77" customFormat="1" ht="14.45" customHeight="1" x14ac:dyDescent="0.2">
      <c r="A17" s="76" t="s">
        <v>93</v>
      </c>
      <c r="B17" s="77" t="s">
        <v>26</v>
      </c>
      <c r="C17" s="78"/>
      <c r="G17" s="77" t="s">
        <v>376</v>
      </c>
      <c r="M17" s="77" t="s">
        <v>89</v>
      </c>
      <c r="N17" s="79">
        <v>133255</v>
      </c>
      <c r="O17" s="79">
        <v>133255</v>
      </c>
      <c r="P17" s="77" t="s">
        <v>89</v>
      </c>
      <c r="Q17" s="79" t="s">
        <v>94</v>
      </c>
      <c r="R17" s="77" t="s">
        <v>89</v>
      </c>
      <c r="T17" s="79">
        <v>129742</v>
      </c>
      <c r="U17" s="79">
        <v>133255</v>
      </c>
    </row>
    <row r="18" spans="1:21" ht="14.45" customHeight="1" x14ac:dyDescent="0.2">
      <c r="A18" s="63" t="s">
        <v>95</v>
      </c>
      <c r="B18" s="62" t="s">
        <v>43</v>
      </c>
      <c r="C18" s="64"/>
      <c r="G18" s="62" t="s">
        <v>376</v>
      </c>
      <c r="M18" s="62" t="s">
        <v>96</v>
      </c>
      <c r="O18" s="62" t="s">
        <v>96</v>
      </c>
      <c r="P18" s="65" t="s">
        <v>97</v>
      </c>
      <c r="Q18" s="65" t="s">
        <v>97</v>
      </c>
      <c r="R18" s="65" t="s">
        <v>97</v>
      </c>
      <c r="S18" s="62" t="s">
        <v>98</v>
      </c>
    </row>
    <row r="19" spans="1:21" ht="14.45" customHeight="1" x14ac:dyDescent="0.2">
      <c r="A19" s="63" t="s">
        <v>99</v>
      </c>
      <c r="B19" s="62" t="s">
        <v>26</v>
      </c>
      <c r="C19" s="64"/>
      <c r="G19" s="62" t="s">
        <v>376</v>
      </c>
      <c r="L19" s="62" t="s">
        <v>384</v>
      </c>
    </row>
    <row r="20" spans="1:21" ht="14.45" customHeight="1" x14ac:dyDescent="0.2">
      <c r="A20" s="63" t="s">
        <v>100</v>
      </c>
      <c r="B20" s="62" t="s">
        <v>26</v>
      </c>
      <c r="C20" s="64"/>
      <c r="G20" s="62" t="s">
        <v>376</v>
      </c>
      <c r="L20" s="62" t="s">
        <v>384</v>
      </c>
    </row>
    <row r="21" spans="1:21" ht="14.45" customHeight="1" x14ac:dyDescent="0.2">
      <c r="A21" s="63" t="s">
        <v>101</v>
      </c>
      <c r="B21" s="62" t="s">
        <v>26</v>
      </c>
      <c r="C21" s="64"/>
      <c r="G21" s="62" t="s">
        <v>376</v>
      </c>
      <c r="L21" s="62" t="s">
        <v>384</v>
      </c>
    </row>
    <row r="22" spans="1:21" ht="14.45" customHeight="1" x14ac:dyDescent="0.2">
      <c r="A22" s="63" t="s">
        <v>102</v>
      </c>
      <c r="B22" s="63" t="s">
        <v>43</v>
      </c>
      <c r="C22" s="63" t="s">
        <v>103</v>
      </c>
      <c r="G22" s="62" t="s">
        <v>376</v>
      </c>
      <c r="L22" s="62" t="s">
        <v>104</v>
      </c>
      <c r="Q22" s="65" t="s">
        <v>105</v>
      </c>
      <c r="R22" s="65" t="s">
        <v>105</v>
      </c>
      <c r="T22" s="62" t="s">
        <v>105</v>
      </c>
    </row>
    <row r="23" spans="1:21" ht="14.45" customHeight="1" x14ac:dyDescent="0.2">
      <c r="A23" s="63" t="s">
        <v>106</v>
      </c>
      <c r="B23" s="62" t="s">
        <v>43</v>
      </c>
      <c r="C23" s="63" t="s">
        <v>107</v>
      </c>
      <c r="G23" s="62" t="s">
        <v>376</v>
      </c>
      <c r="L23" s="63" t="s">
        <v>108</v>
      </c>
      <c r="M23" s="63"/>
      <c r="N23" s="62" t="s">
        <v>109</v>
      </c>
      <c r="O23" s="62" t="s">
        <v>109</v>
      </c>
      <c r="P23" s="63"/>
      <c r="Q23" s="65" t="s">
        <v>110</v>
      </c>
      <c r="S23" s="63"/>
      <c r="T23" s="62" t="s">
        <v>111</v>
      </c>
    </row>
    <row r="24" spans="1:21" x14ac:dyDescent="0.2">
      <c r="A24" s="63" t="s">
        <v>112</v>
      </c>
      <c r="B24" s="62" t="s">
        <v>43</v>
      </c>
      <c r="C24" s="63" t="s">
        <v>107</v>
      </c>
      <c r="G24" s="62" t="s">
        <v>376</v>
      </c>
      <c r="L24" s="63" t="s">
        <v>113</v>
      </c>
      <c r="M24" s="63"/>
      <c r="N24" s="63"/>
      <c r="O24" s="63"/>
      <c r="P24" s="63"/>
      <c r="S24" s="63"/>
    </row>
    <row r="25" spans="1:21" x14ac:dyDescent="0.2">
      <c r="A25" s="63" t="s">
        <v>114</v>
      </c>
      <c r="B25" s="62" t="s">
        <v>43</v>
      </c>
      <c r="C25" s="63" t="s">
        <v>115</v>
      </c>
      <c r="G25" s="62" t="s">
        <v>376</v>
      </c>
      <c r="L25" s="63" t="s">
        <v>383</v>
      </c>
      <c r="M25" s="63"/>
      <c r="N25" s="63"/>
      <c r="O25" s="63"/>
      <c r="P25" s="63"/>
      <c r="S25" s="63"/>
    </row>
    <row r="26" spans="1:21" x14ac:dyDescent="0.2">
      <c r="A26" s="63" t="s">
        <v>116</v>
      </c>
      <c r="B26" s="62" t="s">
        <v>64</v>
      </c>
      <c r="D26" s="63" t="s">
        <v>117</v>
      </c>
      <c r="G26" s="62" t="s">
        <v>376</v>
      </c>
    </row>
    <row r="53" spans="3:3" x14ac:dyDescent="0.2">
      <c r="C53" s="80"/>
    </row>
    <row r="54" spans="3:3" x14ac:dyDescent="0.2">
      <c r="C54" s="80"/>
    </row>
    <row r="55" spans="3:3" x14ac:dyDescent="0.2">
      <c r="C55" s="80"/>
    </row>
    <row r="56" spans="3:3" x14ac:dyDescent="0.2">
      <c r="C56" s="80"/>
    </row>
    <row r="57" spans="3:3" x14ac:dyDescent="0.2">
      <c r="C57" s="80"/>
    </row>
    <row r="58" spans="3:3" x14ac:dyDescent="0.2">
      <c r="C58" s="80"/>
    </row>
    <row r="59" spans="3:3" x14ac:dyDescent="0.2">
      <c r="C59" s="81"/>
    </row>
  </sheetData>
  <pageMargins left="0.7" right="0.7" top="0.75" bottom="0.75" header="0.3" footer="0.3"/>
  <pageSetup orientation="portrait" r:id="rId1"/>
  <headerFooter>
    <oddHeader>&amp;L&amp;16&amp;F&amp;R&amp;G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F0A5E-8599-4A9B-9020-C5B705CDFF15}">
  <sheetPr>
    <tabColor rgb="FFFF0000"/>
  </sheetPr>
  <dimension ref="A1:AE85"/>
  <sheetViews>
    <sheetView topLeftCell="A24" workbookViewId="0">
      <selection activeCell="C25" sqref="C25"/>
    </sheetView>
  </sheetViews>
  <sheetFormatPr defaultColWidth="10.5703125" defaultRowHeight="12.75" x14ac:dyDescent="0.2"/>
  <cols>
    <col min="1" max="1" width="36.42578125" style="62" customWidth="1"/>
    <col min="2" max="2" width="24.5703125" style="62" customWidth="1"/>
    <col min="3" max="3" width="26.5703125" style="62" customWidth="1"/>
    <col min="4" max="6" width="10.5703125" style="62" customWidth="1"/>
    <col min="7" max="7" width="15.42578125" style="62" customWidth="1"/>
    <col min="8" max="8" width="52" style="62" customWidth="1"/>
    <col min="9" max="11" width="10.5703125" style="62" customWidth="1"/>
    <col min="12" max="12" width="55.140625" style="62" customWidth="1"/>
    <col min="13" max="13" width="33.42578125" style="62" customWidth="1"/>
    <col min="14" max="23" width="36" style="62" customWidth="1"/>
    <col min="24" max="24" width="40" style="62" customWidth="1"/>
    <col min="25" max="25" width="40.140625" style="62" customWidth="1"/>
    <col min="26" max="26" width="44.140625" style="62" customWidth="1"/>
    <col min="27" max="27" width="39.140625" style="62" customWidth="1"/>
    <col min="28" max="16384" width="10.5703125" style="62"/>
  </cols>
  <sheetData>
    <row r="1" spans="1:31" x14ac:dyDescent="0.2">
      <c r="A1" s="58" t="s">
        <v>4</v>
      </c>
      <c r="B1" s="58" t="s">
        <v>5</v>
      </c>
      <c r="C1" s="58" t="s">
        <v>118</v>
      </c>
      <c r="D1" s="59" t="s">
        <v>7</v>
      </c>
      <c r="E1" s="59" t="s">
        <v>8</v>
      </c>
      <c r="F1" s="59" t="s">
        <v>9</v>
      </c>
      <c r="G1" s="58" t="s">
        <v>10</v>
      </c>
      <c r="H1" s="58" t="s">
        <v>11</v>
      </c>
      <c r="I1" s="58" t="s">
        <v>12</v>
      </c>
      <c r="J1" s="58" t="s">
        <v>13</v>
      </c>
      <c r="K1" s="58" t="s">
        <v>14</v>
      </c>
      <c r="L1" s="60" t="s">
        <v>15</v>
      </c>
      <c r="M1" s="60" t="s">
        <v>16</v>
      </c>
      <c r="N1" s="60" t="s">
        <v>16</v>
      </c>
      <c r="O1" s="60"/>
      <c r="P1" s="60"/>
      <c r="Q1" s="60"/>
      <c r="R1" s="60"/>
      <c r="S1" s="60"/>
      <c r="T1" s="60"/>
      <c r="U1" s="60"/>
      <c r="V1" s="60"/>
      <c r="W1" s="60"/>
      <c r="X1" s="60" t="s">
        <v>16</v>
      </c>
      <c r="Y1" s="60" t="s">
        <v>16</v>
      </c>
      <c r="Z1" s="60" t="s">
        <v>16</v>
      </c>
      <c r="AA1" s="60" t="s">
        <v>16</v>
      </c>
      <c r="AB1" s="60" t="s">
        <v>16</v>
      </c>
      <c r="AC1" s="60" t="s">
        <v>16</v>
      </c>
      <c r="AD1" s="60" t="s">
        <v>16</v>
      </c>
      <c r="AE1" s="60" t="s">
        <v>16</v>
      </c>
    </row>
    <row r="2" spans="1:31" x14ac:dyDescent="0.2">
      <c r="A2" s="62" t="s">
        <v>17</v>
      </c>
      <c r="B2" s="62" t="s">
        <v>17</v>
      </c>
      <c r="G2" s="62" t="s">
        <v>376</v>
      </c>
      <c r="L2" s="62" t="s">
        <v>119</v>
      </c>
      <c r="M2" s="62" t="s">
        <v>120</v>
      </c>
      <c r="N2" s="62" t="s">
        <v>121</v>
      </c>
      <c r="O2" s="62" t="s">
        <v>121</v>
      </c>
      <c r="P2" s="62" t="s">
        <v>122</v>
      </c>
    </row>
    <row r="3" spans="1:31" x14ac:dyDescent="0.2">
      <c r="A3" s="62" t="s">
        <v>123</v>
      </c>
      <c r="B3" s="62" t="s">
        <v>26</v>
      </c>
      <c r="G3" s="62" t="s">
        <v>376</v>
      </c>
      <c r="L3" s="62" t="s">
        <v>123</v>
      </c>
      <c r="M3" s="62" t="s">
        <v>124</v>
      </c>
      <c r="N3" s="62" t="s">
        <v>125</v>
      </c>
      <c r="O3" s="62" t="s">
        <v>126</v>
      </c>
      <c r="P3" s="62" t="s">
        <v>127</v>
      </c>
    </row>
    <row r="4" spans="1:31" x14ac:dyDescent="0.2">
      <c r="A4" s="63" t="s">
        <v>128</v>
      </c>
      <c r="B4" s="62" t="s">
        <v>17</v>
      </c>
      <c r="G4" s="62" t="s">
        <v>376</v>
      </c>
      <c r="L4" s="62" t="s">
        <v>392</v>
      </c>
      <c r="M4" s="62" t="s">
        <v>129</v>
      </c>
      <c r="N4" s="65" t="s">
        <v>130</v>
      </c>
      <c r="O4" s="65"/>
      <c r="P4" s="65" t="s">
        <v>131</v>
      </c>
      <c r="Q4" s="65"/>
      <c r="R4" s="65"/>
      <c r="S4" s="65"/>
      <c r="T4" s="65"/>
      <c r="U4" s="65"/>
      <c r="V4" s="65"/>
      <c r="W4" s="65"/>
    </row>
    <row r="5" spans="1:31" x14ac:dyDescent="0.2">
      <c r="A5" s="63" t="s">
        <v>132</v>
      </c>
      <c r="B5" s="62" t="s">
        <v>26</v>
      </c>
      <c r="G5" s="62" t="s">
        <v>376</v>
      </c>
      <c r="L5" s="62" t="s">
        <v>393</v>
      </c>
      <c r="N5" s="62" t="s">
        <v>133</v>
      </c>
      <c r="O5" s="65"/>
      <c r="P5" s="65" t="s">
        <v>134</v>
      </c>
      <c r="Q5" s="65"/>
      <c r="R5" s="65"/>
      <c r="S5" s="65"/>
      <c r="T5" s="65"/>
      <c r="U5" s="65"/>
      <c r="V5" s="65"/>
      <c r="W5" s="65"/>
    </row>
    <row r="6" spans="1:31" x14ac:dyDescent="0.2">
      <c r="A6" s="63" t="s">
        <v>102</v>
      </c>
      <c r="B6" s="62" t="s">
        <v>43</v>
      </c>
      <c r="G6" s="62" t="s">
        <v>376</v>
      </c>
      <c r="L6" s="62" t="s">
        <v>135</v>
      </c>
      <c r="M6" s="65" t="s">
        <v>136</v>
      </c>
      <c r="O6" s="65" t="s">
        <v>137</v>
      </c>
      <c r="P6" s="65" t="s">
        <v>138</v>
      </c>
      <c r="Q6" s="65"/>
      <c r="R6" s="65"/>
      <c r="S6" s="65"/>
      <c r="T6" s="65"/>
      <c r="U6" s="65"/>
      <c r="V6" s="65"/>
      <c r="W6" s="65"/>
      <c r="X6" s="62" t="s">
        <v>139</v>
      </c>
    </row>
    <row r="7" spans="1:31" x14ac:dyDescent="0.2">
      <c r="A7" s="63" t="s">
        <v>379</v>
      </c>
      <c r="B7" s="62" t="s">
        <v>17</v>
      </c>
      <c r="G7" s="62" t="s">
        <v>376</v>
      </c>
      <c r="L7" s="62" t="s">
        <v>381</v>
      </c>
      <c r="M7" s="65"/>
      <c r="O7" s="65"/>
      <c r="P7" s="65"/>
      <c r="Q7" s="65"/>
      <c r="R7" s="65"/>
      <c r="S7" s="65"/>
      <c r="T7" s="65"/>
      <c r="U7" s="65"/>
      <c r="V7" s="65"/>
      <c r="W7" s="65"/>
    </row>
    <row r="8" spans="1:31" x14ac:dyDescent="0.2">
      <c r="A8" s="63" t="s">
        <v>380</v>
      </c>
      <c r="B8" s="62" t="s">
        <v>26</v>
      </c>
      <c r="G8" s="62" t="s">
        <v>376</v>
      </c>
      <c r="L8" s="62" t="s">
        <v>381</v>
      </c>
      <c r="M8" s="65"/>
      <c r="O8" s="65"/>
      <c r="P8" s="65"/>
      <c r="Q8" s="65"/>
      <c r="R8" s="65"/>
      <c r="S8" s="65"/>
      <c r="T8" s="65"/>
      <c r="U8" s="65"/>
      <c r="V8" s="65"/>
      <c r="W8" s="65"/>
    </row>
    <row r="9" spans="1:31" ht="17.100000000000001" customHeight="1" x14ac:dyDescent="0.2">
      <c r="A9" s="63" t="s">
        <v>140</v>
      </c>
      <c r="B9" s="62" t="s">
        <v>43</v>
      </c>
      <c r="C9" s="63" t="s">
        <v>52</v>
      </c>
      <c r="G9" s="62" t="s">
        <v>376</v>
      </c>
      <c r="L9" s="62" t="s">
        <v>141</v>
      </c>
      <c r="N9" s="63" t="s">
        <v>54</v>
      </c>
      <c r="P9" s="63" t="s">
        <v>54</v>
      </c>
      <c r="Q9" s="65"/>
    </row>
    <row r="10" spans="1:31" ht="21.6" customHeight="1" x14ac:dyDescent="0.2">
      <c r="A10" s="63" t="s">
        <v>142</v>
      </c>
      <c r="B10" s="62" t="s">
        <v>43</v>
      </c>
      <c r="C10" s="63" t="s">
        <v>143</v>
      </c>
      <c r="G10" s="62" t="s">
        <v>376</v>
      </c>
      <c r="L10" s="62" t="s">
        <v>144</v>
      </c>
      <c r="N10" s="1" t="s">
        <v>145</v>
      </c>
      <c r="P10" s="62" t="s">
        <v>146</v>
      </c>
    </row>
    <row r="11" spans="1:31" x14ac:dyDescent="0.2">
      <c r="A11" s="62" t="s">
        <v>147</v>
      </c>
      <c r="B11" s="62" t="s">
        <v>26</v>
      </c>
      <c r="C11" s="63" t="s">
        <v>148</v>
      </c>
      <c r="G11" s="62" t="s">
        <v>376</v>
      </c>
      <c r="L11" s="62" t="s">
        <v>149</v>
      </c>
      <c r="N11" s="62" t="s">
        <v>150</v>
      </c>
      <c r="O11" s="62" t="s">
        <v>150</v>
      </c>
      <c r="P11" s="65" t="s">
        <v>151</v>
      </c>
      <c r="X11" s="62" t="s">
        <v>139</v>
      </c>
      <c r="Y11" s="62" t="s">
        <v>139</v>
      </c>
      <c r="Z11" s="62" t="s">
        <v>139</v>
      </c>
    </row>
    <row r="12" spans="1:31" x14ac:dyDescent="0.2">
      <c r="A12" s="63" t="s">
        <v>152</v>
      </c>
      <c r="B12" s="62" t="s">
        <v>26</v>
      </c>
      <c r="C12" s="63" t="s">
        <v>153</v>
      </c>
      <c r="G12" s="62" t="s">
        <v>376</v>
      </c>
      <c r="L12" s="62" t="s">
        <v>149</v>
      </c>
      <c r="N12" s="62" t="s">
        <v>154</v>
      </c>
      <c r="O12" s="63" t="s">
        <v>155</v>
      </c>
      <c r="P12" s="63" t="s">
        <v>156</v>
      </c>
      <c r="Q12" s="63"/>
      <c r="R12" s="63"/>
      <c r="S12" s="63"/>
      <c r="T12" s="63"/>
      <c r="U12" s="63"/>
      <c r="V12" s="63"/>
      <c r="W12" s="63"/>
      <c r="X12" s="62" t="s">
        <v>139</v>
      </c>
      <c r="Y12" s="62" t="s">
        <v>139</v>
      </c>
      <c r="Z12" s="62" t="s">
        <v>139</v>
      </c>
    </row>
    <row r="13" spans="1:31" x14ac:dyDescent="0.2">
      <c r="A13" s="63" t="s">
        <v>157</v>
      </c>
      <c r="B13" s="62" t="s">
        <v>0</v>
      </c>
      <c r="C13" s="64"/>
      <c r="G13" s="62" t="s">
        <v>376</v>
      </c>
      <c r="L13" s="82" t="s">
        <v>158</v>
      </c>
      <c r="M13" s="82"/>
      <c r="N13" s="65" t="s">
        <v>69</v>
      </c>
      <c r="O13" s="65">
        <v>2023</v>
      </c>
      <c r="P13" s="65" t="s">
        <v>159</v>
      </c>
      <c r="Q13" s="65"/>
      <c r="R13" s="65"/>
      <c r="S13" s="65"/>
      <c r="T13" s="65"/>
      <c r="U13" s="65"/>
      <c r="V13" s="65"/>
      <c r="W13" s="65"/>
      <c r="X13" s="62" t="s">
        <v>139</v>
      </c>
      <c r="Y13" s="62" t="s">
        <v>139</v>
      </c>
    </row>
    <row r="14" spans="1:31" x14ac:dyDescent="0.2">
      <c r="A14" s="63" t="s">
        <v>160</v>
      </c>
      <c r="B14" s="62" t="s">
        <v>43</v>
      </c>
      <c r="C14" s="63" t="s">
        <v>161</v>
      </c>
      <c r="G14" s="62" t="s">
        <v>376</v>
      </c>
      <c r="L14" s="82"/>
      <c r="M14" s="82"/>
      <c r="N14" s="65"/>
      <c r="O14" s="65"/>
      <c r="P14" s="62" t="s">
        <v>162</v>
      </c>
      <c r="Q14" s="65"/>
      <c r="R14" s="65"/>
      <c r="S14" s="65"/>
      <c r="T14" s="65"/>
      <c r="U14" s="65"/>
      <c r="V14" s="65"/>
      <c r="W14" s="65"/>
    </row>
    <row r="15" spans="1:31" x14ac:dyDescent="0.2">
      <c r="A15" s="63" t="s">
        <v>163</v>
      </c>
      <c r="B15" s="62" t="s">
        <v>164</v>
      </c>
      <c r="G15" s="62" t="s">
        <v>376</v>
      </c>
      <c r="L15" s="63" t="s">
        <v>165</v>
      </c>
      <c r="M15" s="63"/>
      <c r="N15" s="65">
        <v>3</v>
      </c>
      <c r="O15" s="65">
        <v>2023</v>
      </c>
      <c r="P15" s="65">
        <v>3</v>
      </c>
      <c r="Q15" s="65"/>
      <c r="R15" s="65"/>
      <c r="S15" s="65"/>
      <c r="T15" s="65"/>
      <c r="U15" s="65"/>
      <c r="V15" s="65"/>
      <c r="W15" s="65"/>
      <c r="X15" s="62" t="s">
        <v>139</v>
      </c>
      <c r="Y15" s="62" t="s">
        <v>139</v>
      </c>
    </row>
    <row r="16" spans="1:31" x14ac:dyDescent="0.2">
      <c r="A16" s="63" t="s">
        <v>166</v>
      </c>
      <c r="B16" s="62" t="s">
        <v>167</v>
      </c>
      <c r="G16" s="62" t="s">
        <v>376</v>
      </c>
      <c r="L16" s="62" t="s">
        <v>168</v>
      </c>
      <c r="N16" s="65">
        <v>5000</v>
      </c>
      <c r="O16" s="65"/>
      <c r="P16" s="83">
        <v>6000000</v>
      </c>
      <c r="Q16" s="65"/>
      <c r="R16" s="65"/>
      <c r="S16" s="65"/>
      <c r="T16" s="65"/>
      <c r="U16" s="65"/>
      <c r="V16" s="65"/>
      <c r="W16" s="65"/>
      <c r="X16" s="62" t="s">
        <v>139</v>
      </c>
      <c r="Y16" s="65"/>
      <c r="Z16" s="68"/>
      <c r="AA16" s="84"/>
    </row>
    <row r="17" spans="1:31" x14ac:dyDescent="0.2">
      <c r="A17" s="63" t="s">
        <v>169</v>
      </c>
      <c r="B17" s="62" t="s">
        <v>167</v>
      </c>
      <c r="G17" s="62" t="s">
        <v>376</v>
      </c>
      <c r="L17" s="62" t="s">
        <v>385</v>
      </c>
      <c r="N17" s="65"/>
      <c r="O17" s="65"/>
      <c r="P17" s="83">
        <f>P42+P61+P73++P85</f>
        <v>4914160</v>
      </c>
      <c r="Q17" s="65"/>
      <c r="R17" s="65"/>
      <c r="S17" s="65"/>
      <c r="T17" s="65"/>
      <c r="U17" s="65"/>
      <c r="V17" s="65"/>
      <c r="W17" s="65"/>
      <c r="Y17" s="65"/>
      <c r="Z17" s="68"/>
      <c r="AA17" s="84"/>
    </row>
    <row r="18" spans="1:31" x14ac:dyDescent="0.2">
      <c r="A18" s="63" t="s">
        <v>170</v>
      </c>
      <c r="B18" s="62" t="s">
        <v>43</v>
      </c>
      <c r="C18" s="63" t="s">
        <v>171</v>
      </c>
      <c r="G18" s="62" t="s">
        <v>376</v>
      </c>
      <c r="L18" s="62" t="s">
        <v>172</v>
      </c>
      <c r="N18" s="65"/>
      <c r="O18" s="65"/>
      <c r="P18" s="63" t="s">
        <v>173</v>
      </c>
      <c r="Q18" s="65"/>
      <c r="R18" s="65"/>
      <c r="S18" s="65"/>
      <c r="T18" s="65"/>
      <c r="U18" s="65"/>
      <c r="V18" s="65"/>
      <c r="W18" s="65"/>
      <c r="Y18" s="65"/>
      <c r="Z18" s="68"/>
      <c r="AA18" s="84"/>
    </row>
    <row r="19" spans="1:31" x14ac:dyDescent="0.2">
      <c r="A19" s="63" t="s">
        <v>174</v>
      </c>
      <c r="B19" s="62" t="s">
        <v>43</v>
      </c>
      <c r="C19" s="63" t="s">
        <v>175</v>
      </c>
      <c r="G19" s="62" t="s">
        <v>376</v>
      </c>
      <c r="L19" s="62" t="s">
        <v>172</v>
      </c>
      <c r="N19" s="65" t="s">
        <v>176</v>
      </c>
      <c r="O19" s="65" t="s">
        <v>177</v>
      </c>
      <c r="P19" s="65" t="s">
        <v>178</v>
      </c>
      <c r="Q19" s="65"/>
      <c r="R19" s="65"/>
      <c r="S19" s="65"/>
      <c r="T19" s="65"/>
      <c r="U19" s="65"/>
      <c r="V19" s="65"/>
      <c r="W19" s="65"/>
      <c r="X19" s="62" t="s">
        <v>139</v>
      </c>
      <c r="Y19" s="62" t="s">
        <v>139</v>
      </c>
    </row>
    <row r="20" spans="1:31" x14ac:dyDescent="0.2">
      <c r="A20" s="63" t="s">
        <v>179</v>
      </c>
      <c r="B20" s="62" t="s">
        <v>43</v>
      </c>
      <c r="C20" s="63" t="s">
        <v>180</v>
      </c>
      <c r="G20" s="62" t="s">
        <v>376</v>
      </c>
      <c r="L20" s="62" t="s">
        <v>181</v>
      </c>
      <c r="N20" s="63" t="s">
        <v>182</v>
      </c>
      <c r="O20" s="65"/>
      <c r="P20" s="65"/>
      <c r="Q20" s="65"/>
      <c r="R20" s="65"/>
      <c r="S20" s="65"/>
      <c r="T20" s="65"/>
      <c r="U20" s="65"/>
      <c r="V20" s="65"/>
      <c r="W20" s="65"/>
    </row>
    <row r="21" spans="1:31" x14ac:dyDescent="0.2">
      <c r="A21" s="63" t="s">
        <v>183</v>
      </c>
      <c r="B21" s="62" t="s">
        <v>43</v>
      </c>
      <c r="C21" s="63" t="s">
        <v>184</v>
      </c>
      <c r="G21" s="62" t="s">
        <v>376</v>
      </c>
      <c r="L21" s="62" t="s">
        <v>181</v>
      </c>
      <c r="N21" s="63" t="s">
        <v>185</v>
      </c>
      <c r="O21" s="65"/>
      <c r="P21" s="65"/>
      <c r="Q21" s="65"/>
      <c r="R21" s="65"/>
      <c r="S21" s="65"/>
      <c r="T21" s="65"/>
      <c r="U21" s="65"/>
      <c r="V21" s="65"/>
      <c r="W21" s="65"/>
    </row>
    <row r="22" spans="1:31" x14ac:dyDescent="0.2">
      <c r="A22" s="63" t="s">
        <v>186</v>
      </c>
      <c r="B22" s="62" t="s">
        <v>43</v>
      </c>
      <c r="C22" s="63" t="s">
        <v>187</v>
      </c>
      <c r="G22" s="62" t="s">
        <v>376</v>
      </c>
      <c r="L22" s="62" t="s">
        <v>188</v>
      </c>
      <c r="N22" s="65">
        <v>1</v>
      </c>
      <c r="O22" s="65"/>
      <c r="P22" s="65"/>
      <c r="Q22" s="65"/>
      <c r="R22" s="65"/>
      <c r="S22" s="65"/>
      <c r="T22" s="65"/>
      <c r="U22" s="65"/>
      <c r="V22" s="65"/>
      <c r="W22" s="65"/>
    </row>
    <row r="23" spans="1:31" x14ac:dyDescent="0.2">
      <c r="A23" s="63" t="s">
        <v>114</v>
      </c>
      <c r="B23" s="62" t="s">
        <v>43</v>
      </c>
      <c r="C23" s="63" t="s">
        <v>115</v>
      </c>
      <c r="G23" s="62" t="s">
        <v>376</v>
      </c>
      <c r="L23" s="63" t="s">
        <v>383</v>
      </c>
      <c r="N23" s="65"/>
      <c r="O23" s="65"/>
      <c r="P23" s="65"/>
      <c r="Q23" s="65"/>
      <c r="R23" s="65"/>
      <c r="S23" s="65"/>
      <c r="T23" s="65"/>
      <c r="U23" s="65"/>
      <c r="V23" s="65"/>
      <c r="W23" s="65"/>
    </row>
    <row r="24" spans="1:31" x14ac:dyDescent="0.2">
      <c r="A24" s="63" t="s">
        <v>116</v>
      </c>
      <c r="B24" s="62" t="s">
        <v>64</v>
      </c>
      <c r="D24" s="63" t="s">
        <v>117</v>
      </c>
      <c r="G24" s="62" t="s">
        <v>376</v>
      </c>
      <c r="N24" s="65"/>
      <c r="O24" s="65"/>
      <c r="P24" s="65"/>
      <c r="Q24" s="65"/>
      <c r="R24" s="65"/>
      <c r="S24" s="65"/>
      <c r="T24" s="65"/>
      <c r="U24" s="65"/>
      <c r="V24" s="65"/>
      <c r="W24" s="65"/>
    </row>
    <row r="25" spans="1:31" x14ac:dyDescent="0.2">
      <c r="A25" s="62" t="s">
        <v>189</v>
      </c>
      <c r="B25" s="62" t="s">
        <v>43</v>
      </c>
      <c r="C25" s="63" t="s">
        <v>190</v>
      </c>
      <c r="G25" s="62" t="s">
        <v>376</v>
      </c>
      <c r="H25" s="62" t="s">
        <v>191</v>
      </c>
    </row>
    <row r="26" spans="1:31" x14ac:dyDescent="0.2">
      <c r="A26" s="62" t="s">
        <v>192</v>
      </c>
      <c r="B26" s="62" t="s">
        <v>193</v>
      </c>
      <c r="G26" s="62" t="s">
        <v>376</v>
      </c>
      <c r="H26" s="62" t="s">
        <v>194</v>
      </c>
    </row>
    <row r="27" spans="1:31" x14ac:dyDescent="0.2">
      <c r="A27" s="62" t="s">
        <v>195</v>
      </c>
      <c r="B27" s="62" t="s">
        <v>26</v>
      </c>
      <c r="G27" s="62" t="s">
        <v>376</v>
      </c>
      <c r="H27" s="62" t="s">
        <v>196</v>
      </c>
    </row>
    <row r="28" spans="1:31" x14ac:dyDescent="0.2">
      <c r="A28" s="62" t="s">
        <v>197</v>
      </c>
      <c r="B28" s="62" t="s">
        <v>17</v>
      </c>
      <c r="G28" s="62" t="s">
        <v>376</v>
      </c>
      <c r="H28" s="62" t="s">
        <v>196</v>
      </c>
    </row>
    <row r="29" spans="1:31" x14ac:dyDescent="0.2">
      <c r="A29" s="62" t="s">
        <v>198</v>
      </c>
      <c r="B29" s="62" t="s">
        <v>26</v>
      </c>
      <c r="G29" s="62" t="s">
        <v>376</v>
      </c>
      <c r="H29" s="62" t="s">
        <v>196</v>
      </c>
      <c r="L29" s="62" t="s">
        <v>199</v>
      </c>
    </row>
    <row r="31" spans="1:31" x14ac:dyDescent="0.2">
      <c r="A31" s="58" t="s">
        <v>200</v>
      </c>
      <c r="B31" s="58" t="s">
        <v>5</v>
      </c>
      <c r="C31" s="58" t="s">
        <v>118</v>
      </c>
      <c r="D31" s="59" t="s">
        <v>7</v>
      </c>
      <c r="E31" s="59" t="s">
        <v>8</v>
      </c>
      <c r="F31" s="59" t="s">
        <v>9</v>
      </c>
      <c r="G31" s="58" t="s">
        <v>10</v>
      </c>
      <c r="H31" s="58" t="s">
        <v>11</v>
      </c>
      <c r="I31" s="58" t="s">
        <v>12</v>
      </c>
      <c r="J31" s="58" t="s">
        <v>13</v>
      </c>
      <c r="K31" s="58" t="s">
        <v>14</v>
      </c>
      <c r="L31" s="60" t="s">
        <v>15</v>
      </c>
      <c r="M31" s="60"/>
      <c r="N31" s="60" t="s">
        <v>16</v>
      </c>
      <c r="O31" s="60"/>
      <c r="P31" s="60"/>
      <c r="Q31" s="60"/>
      <c r="R31" s="60"/>
      <c r="S31" s="60"/>
      <c r="T31" s="60"/>
      <c r="U31" s="60"/>
      <c r="V31" s="60"/>
      <c r="W31" s="60"/>
      <c r="X31" s="60" t="s">
        <v>16</v>
      </c>
      <c r="Y31" s="60" t="s">
        <v>16</v>
      </c>
      <c r="Z31" s="60" t="s">
        <v>16</v>
      </c>
      <c r="AA31" s="60" t="s">
        <v>16</v>
      </c>
      <c r="AB31" s="60" t="s">
        <v>16</v>
      </c>
      <c r="AC31" s="60" t="s">
        <v>16</v>
      </c>
      <c r="AD31" s="60" t="s">
        <v>16</v>
      </c>
      <c r="AE31" s="60" t="s">
        <v>16</v>
      </c>
    </row>
    <row r="32" spans="1:31" s="86" customFormat="1" x14ac:dyDescent="0.2">
      <c r="A32" s="85" t="s">
        <v>201</v>
      </c>
      <c r="B32" s="85" t="s">
        <v>43</v>
      </c>
      <c r="C32" s="86" t="s">
        <v>202</v>
      </c>
      <c r="G32" s="86" t="s">
        <v>376</v>
      </c>
      <c r="L32" s="86" t="s">
        <v>386</v>
      </c>
      <c r="N32" s="86" t="s">
        <v>203</v>
      </c>
      <c r="P32" s="87" t="s">
        <v>204</v>
      </c>
    </row>
    <row r="33" spans="1:31" s="86" customFormat="1" x14ac:dyDescent="0.2">
      <c r="A33" s="85" t="s">
        <v>205</v>
      </c>
      <c r="B33" s="85" t="s">
        <v>43</v>
      </c>
      <c r="C33" s="86" t="s">
        <v>206</v>
      </c>
      <c r="G33" s="86" t="s">
        <v>376</v>
      </c>
      <c r="N33" s="86" t="s">
        <v>207</v>
      </c>
      <c r="P33" s="87" t="s">
        <v>208</v>
      </c>
    </row>
    <row r="34" spans="1:31" s="86" customFormat="1" x14ac:dyDescent="0.2">
      <c r="A34" s="85" t="s">
        <v>209</v>
      </c>
      <c r="B34" s="85" t="s">
        <v>43</v>
      </c>
      <c r="C34" s="88" t="s">
        <v>148</v>
      </c>
      <c r="G34" s="86" t="s">
        <v>376</v>
      </c>
      <c r="P34" s="86" t="s">
        <v>151</v>
      </c>
    </row>
    <row r="35" spans="1:31" s="86" customFormat="1" x14ac:dyDescent="0.2">
      <c r="A35" s="85" t="s">
        <v>210</v>
      </c>
      <c r="B35" s="85" t="s">
        <v>43</v>
      </c>
      <c r="C35" s="86" t="s">
        <v>153</v>
      </c>
      <c r="G35" s="86" t="s">
        <v>376</v>
      </c>
      <c r="P35" s="85" t="s">
        <v>156</v>
      </c>
    </row>
    <row r="36" spans="1:31" s="86" customFormat="1" x14ac:dyDescent="0.2">
      <c r="A36" s="85" t="s">
        <v>211</v>
      </c>
      <c r="B36" s="85" t="s">
        <v>64</v>
      </c>
      <c r="C36" s="88"/>
      <c r="G36" s="86" t="s">
        <v>376</v>
      </c>
      <c r="P36" s="86">
        <v>80</v>
      </c>
    </row>
    <row r="37" spans="1:31" s="86" customFormat="1" ht="15" x14ac:dyDescent="0.2">
      <c r="A37" s="85" t="s">
        <v>212</v>
      </c>
      <c r="B37" s="85" t="s">
        <v>43</v>
      </c>
      <c r="C37" s="88" t="s">
        <v>213</v>
      </c>
      <c r="G37" s="86" t="s">
        <v>376</v>
      </c>
      <c r="P37" s="86" t="s">
        <v>214</v>
      </c>
    </row>
    <row r="38" spans="1:31" s="89" customFormat="1" ht="13.5" customHeight="1" x14ac:dyDescent="0.2">
      <c r="A38" s="85" t="s">
        <v>215</v>
      </c>
      <c r="B38" s="85" t="s">
        <v>43</v>
      </c>
      <c r="C38" s="89" t="s">
        <v>216</v>
      </c>
      <c r="G38" s="89" t="s">
        <v>376</v>
      </c>
      <c r="P38" s="89" t="str">
        <f>'Work Item'!N30</f>
        <v>Contract Rate</v>
      </c>
    </row>
    <row r="39" spans="1:31" s="89" customFormat="1" x14ac:dyDescent="0.2">
      <c r="A39" s="85" t="s">
        <v>217</v>
      </c>
      <c r="B39" s="89" t="s">
        <v>64</v>
      </c>
      <c r="G39" s="89" t="s">
        <v>376</v>
      </c>
      <c r="P39" s="86">
        <f>'Work Item'!N32</f>
        <v>45000</v>
      </c>
    </row>
    <row r="40" spans="1:31" s="89" customFormat="1" x14ac:dyDescent="0.2">
      <c r="A40" s="85" t="s">
        <v>218</v>
      </c>
      <c r="B40" s="85" t="s">
        <v>64</v>
      </c>
      <c r="G40" s="89" t="s">
        <v>376</v>
      </c>
      <c r="P40" s="86">
        <v>36</v>
      </c>
    </row>
    <row r="41" spans="1:31" s="86" customFormat="1" x14ac:dyDescent="0.2">
      <c r="A41" s="85" t="s">
        <v>219</v>
      </c>
      <c r="B41" s="85" t="s">
        <v>64</v>
      </c>
      <c r="C41" s="88"/>
      <c r="G41" s="86" t="s">
        <v>376</v>
      </c>
      <c r="P41" s="86">
        <f>'Work Item'!N29</f>
        <v>3600000</v>
      </c>
    </row>
    <row r="42" spans="1:31" s="86" customFormat="1" x14ac:dyDescent="0.2">
      <c r="A42" s="85" t="s">
        <v>387</v>
      </c>
      <c r="B42" s="85" t="s">
        <v>64</v>
      </c>
      <c r="C42" s="88"/>
      <c r="G42" s="86" t="s">
        <v>376</v>
      </c>
      <c r="P42" s="86">
        <f>(P41+P47)*(100+P40)/100</f>
        <v>4896000</v>
      </c>
    </row>
    <row r="43" spans="1:31" x14ac:dyDescent="0.2">
      <c r="A43" s="58" t="s">
        <v>388</v>
      </c>
      <c r="B43" s="58" t="s">
        <v>5</v>
      </c>
      <c r="C43" s="58" t="s">
        <v>118</v>
      </c>
      <c r="D43" s="59" t="s">
        <v>7</v>
      </c>
      <c r="E43" s="59" t="s">
        <v>8</v>
      </c>
      <c r="F43" s="59" t="s">
        <v>9</v>
      </c>
      <c r="G43" s="58" t="s">
        <v>10</v>
      </c>
      <c r="H43" s="58" t="s">
        <v>11</v>
      </c>
      <c r="I43" s="58" t="s">
        <v>12</v>
      </c>
      <c r="J43" s="58" t="s">
        <v>13</v>
      </c>
      <c r="K43" s="58" t="s">
        <v>14</v>
      </c>
      <c r="L43" s="60" t="s">
        <v>15</v>
      </c>
      <c r="M43" s="60"/>
      <c r="N43" s="60" t="s">
        <v>16</v>
      </c>
      <c r="O43" s="60"/>
      <c r="P43" s="60"/>
      <c r="Q43" s="60"/>
      <c r="R43" s="60"/>
      <c r="S43" s="60"/>
      <c r="T43" s="60"/>
      <c r="U43" s="60"/>
      <c r="V43" s="60"/>
      <c r="W43" s="60"/>
      <c r="X43" s="60" t="s">
        <v>16</v>
      </c>
      <c r="Y43" s="60" t="s">
        <v>16</v>
      </c>
      <c r="Z43" s="60" t="s">
        <v>16</v>
      </c>
      <c r="AA43" s="60" t="s">
        <v>16</v>
      </c>
      <c r="AB43" s="60" t="s">
        <v>16</v>
      </c>
      <c r="AC43" s="60" t="s">
        <v>16</v>
      </c>
      <c r="AD43" s="60" t="s">
        <v>16</v>
      </c>
      <c r="AE43" s="60" t="s">
        <v>16</v>
      </c>
    </row>
    <row r="44" spans="1:31" s="92" customFormat="1" x14ac:dyDescent="0.2">
      <c r="A44" s="90" t="s">
        <v>389</v>
      </c>
      <c r="B44" s="90" t="s">
        <v>43</v>
      </c>
      <c r="C44" s="91" t="s">
        <v>401</v>
      </c>
      <c r="G44" s="92" t="s">
        <v>376</v>
      </c>
      <c r="P44" s="93" t="s">
        <v>220</v>
      </c>
    </row>
    <row r="45" spans="1:31" s="91" customFormat="1" x14ac:dyDescent="0.2">
      <c r="A45" s="90" t="s">
        <v>211</v>
      </c>
      <c r="B45" s="91" t="s">
        <v>64</v>
      </c>
      <c r="G45" s="91" t="s">
        <v>376</v>
      </c>
      <c r="L45" s="91" t="s">
        <v>221</v>
      </c>
      <c r="N45" s="91">
        <v>5000</v>
      </c>
      <c r="O45" s="91">
        <v>50</v>
      </c>
      <c r="P45" s="92">
        <v>50</v>
      </c>
    </row>
    <row r="46" spans="1:31" s="91" customFormat="1" x14ac:dyDescent="0.2">
      <c r="A46" s="90" t="s">
        <v>212</v>
      </c>
      <c r="B46" s="91" t="s">
        <v>43</v>
      </c>
      <c r="G46" s="91" t="s">
        <v>376</v>
      </c>
      <c r="L46" s="91" t="s">
        <v>222</v>
      </c>
      <c r="O46" s="91" t="s">
        <v>223</v>
      </c>
      <c r="P46" s="92" t="s">
        <v>224</v>
      </c>
    </row>
    <row r="47" spans="1:31" s="91" customFormat="1" x14ac:dyDescent="0.2">
      <c r="A47" s="90" t="s">
        <v>225</v>
      </c>
      <c r="B47" s="91" t="s">
        <v>64</v>
      </c>
      <c r="G47" s="91" t="s">
        <v>376</v>
      </c>
      <c r="L47" s="91" t="s">
        <v>226</v>
      </c>
      <c r="N47" s="91">
        <f>N49+N45</f>
        <v>5500</v>
      </c>
      <c r="O47" s="91">
        <v>12</v>
      </c>
      <c r="P47" s="92">
        <v>0</v>
      </c>
    </row>
    <row r="48" spans="1:31" s="91" customFormat="1" x14ac:dyDescent="0.2">
      <c r="A48" s="90" t="s">
        <v>215</v>
      </c>
      <c r="B48" s="91" t="s">
        <v>43</v>
      </c>
      <c r="C48" s="91" t="s">
        <v>216</v>
      </c>
      <c r="G48" s="91" t="s">
        <v>376</v>
      </c>
      <c r="L48" s="91" t="s">
        <v>227</v>
      </c>
      <c r="N48" s="91" t="s">
        <v>228</v>
      </c>
      <c r="O48" s="91" t="s">
        <v>229</v>
      </c>
      <c r="P48" s="92" t="s">
        <v>230</v>
      </c>
    </row>
    <row r="49" spans="1:31" s="91" customFormat="1" x14ac:dyDescent="0.2">
      <c r="A49" s="90" t="s">
        <v>217</v>
      </c>
      <c r="B49" s="91" t="s">
        <v>64</v>
      </c>
      <c r="G49" s="91" t="s">
        <v>376</v>
      </c>
      <c r="L49" s="91" t="s">
        <v>231</v>
      </c>
      <c r="N49" s="91">
        <v>500</v>
      </c>
      <c r="O49" s="91">
        <v>60</v>
      </c>
      <c r="P49" s="92">
        <v>0</v>
      </c>
    </row>
    <row r="50" spans="1:31" x14ac:dyDescent="0.2">
      <c r="A50" s="58" t="s">
        <v>232</v>
      </c>
      <c r="B50" s="58" t="s">
        <v>5</v>
      </c>
      <c r="C50" s="58" t="s">
        <v>118</v>
      </c>
      <c r="D50" s="59" t="s">
        <v>7</v>
      </c>
      <c r="E50" s="59" t="s">
        <v>8</v>
      </c>
      <c r="F50" s="59" t="s">
        <v>9</v>
      </c>
      <c r="G50" s="58" t="s">
        <v>10</v>
      </c>
      <c r="H50" s="58" t="s">
        <v>11</v>
      </c>
      <c r="I50" s="58" t="s">
        <v>12</v>
      </c>
      <c r="J50" s="58" t="s">
        <v>13</v>
      </c>
      <c r="K50" s="58" t="s">
        <v>14</v>
      </c>
      <c r="L50" s="60" t="s">
        <v>15</v>
      </c>
      <c r="M50" s="60"/>
      <c r="N50" s="60" t="s">
        <v>16</v>
      </c>
      <c r="O50" s="60"/>
      <c r="P50" s="60"/>
      <c r="Q50" s="60"/>
      <c r="R50" s="60"/>
      <c r="S50" s="60"/>
      <c r="T50" s="60"/>
      <c r="U50" s="60"/>
      <c r="V50" s="60"/>
      <c r="W50" s="60"/>
      <c r="X50" s="60" t="s">
        <v>16</v>
      </c>
      <c r="Y50" s="60" t="s">
        <v>16</v>
      </c>
      <c r="Z50" s="60" t="s">
        <v>16</v>
      </c>
      <c r="AA50" s="60" t="s">
        <v>16</v>
      </c>
      <c r="AB50" s="60" t="s">
        <v>16</v>
      </c>
      <c r="AC50" s="60" t="s">
        <v>16</v>
      </c>
      <c r="AD50" s="60" t="s">
        <v>16</v>
      </c>
      <c r="AE50" s="60" t="s">
        <v>16</v>
      </c>
    </row>
    <row r="51" spans="1:31" s="86" customFormat="1" x14ac:dyDescent="0.2">
      <c r="A51" s="85" t="s">
        <v>201</v>
      </c>
      <c r="B51" s="85" t="s">
        <v>43</v>
      </c>
      <c r="C51" s="86" t="s">
        <v>202</v>
      </c>
      <c r="G51" s="86" t="s">
        <v>376</v>
      </c>
      <c r="L51" s="86" t="s">
        <v>386</v>
      </c>
      <c r="N51" s="86" t="s">
        <v>203</v>
      </c>
      <c r="P51" s="87" t="s">
        <v>204</v>
      </c>
    </row>
    <row r="52" spans="1:31" s="86" customFormat="1" x14ac:dyDescent="0.2">
      <c r="A52" s="85" t="s">
        <v>205</v>
      </c>
      <c r="B52" s="85" t="s">
        <v>43</v>
      </c>
      <c r="C52" s="86" t="s">
        <v>206</v>
      </c>
      <c r="G52" s="86" t="s">
        <v>376</v>
      </c>
      <c r="N52" s="86" t="s">
        <v>207</v>
      </c>
      <c r="P52" s="94" t="s">
        <v>233</v>
      </c>
    </row>
    <row r="53" spans="1:31" s="86" customFormat="1" x14ac:dyDescent="0.2">
      <c r="A53" s="85" t="s">
        <v>209</v>
      </c>
      <c r="B53" s="85" t="s">
        <v>43</v>
      </c>
      <c r="C53" s="88" t="s">
        <v>148</v>
      </c>
      <c r="G53" s="86" t="s">
        <v>376</v>
      </c>
      <c r="P53" s="86" t="s">
        <v>151</v>
      </c>
    </row>
    <row r="54" spans="1:31" s="86" customFormat="1" x14ac:dyDescent="0.2">
      <c r="A54" s="85" t="s">
        <v>210</v>
      </c>
      <c r="B54" s="85" t="s">
        <v>43</v>
      </c>
      <c r="C54" s="88" t="s">
        <v>153</v>
      </c>
      <c r="G54" s="86" t="s">
        <v>376</v>
      </c>
      <c r="P54" s="85" t="s">
        <v>156</v>
      </c>
    </row>
    <row r="55" spans="1:31" s="86" customFormat="1" x14ac:dyDescent="0.2">
      <c r="A55" s="85" t="s">
        <v>211</v>
      </c>
      <c r="B55" s="85" t="s">
        <v>64</v>
      </c>
      <c r="C55" s="88"/>
      <c r="G55" s="86" t="s">
        <v>376</v>
      </c>
      <c r="P55" s="86">
        <v>2</v>
      </c>
    </row>
    <row r="56" spans="1:31" s="86" customFormat="1" x14ac:dyDescent="0.2">
      <c r="A56" s="85" t="s">
        <v>212</v>
      </c>
      <c r="B56" s="85" t="s">
        <v>43</v>
      </c>
      <c r="C56" s="88" t="s">
        <v>213</v>
      </c>
      <c r="G56" s="86" t="s">
        <v>376</v>
      </c>
      <c r="P56" s="86" t="s">
        <v>234</v>
      </c>
    </row>
    <row r="57" spans="1:31" s="89" customFormat="1" ht="13.5" customHeight="1" x14ac:dyDescent="0.2">
      <c r="A57" s="85" t="s">
        <v>215</v>
      </c>
      <c r="B57" s="85" t="s">
        <v>43</v>
      </c>
      <c r="C57" s="89" t="s">
        <v>216</v>
      </c>
      <c r="G57" s="89" t="s">
        <v>376</v>
      </c>
      <c r="P57" s="89" t="str">
        <f>'Work Item'!N61</f>
        <v>Road to Zero</v>
      </c>
    </row>
    <row r="58" spans="1:31" s="89" customFormat="1" x14ac:dyDescent="0.2">
      <c r="A58" s="85" t="s">
        <v>217</v>
      </c>
      <c r="B58" s="85" t="s">
        <v>64</v>
      </c>
      <c r="G58" s="89" t="s">
        <v>376</v>
      </c>
      <c r="P58" s="86">
        <v>500</v>
      </c>
    </row>
    <row r="59" spans="1:31" s="89" customFormat="1" x14ac:dyDescent="0.2">
      <c r="A59" s="85" t="s">
        <v>218</v>
      </c>
      <c r="B59" s="85" t="s">
        <v>64</v>
      </c>
      <c r="G59" s="89" t="s">
        <v>376</v>
      </c>
      <c r="P59" s="86">
        <v>36</v>
      </c>
    </row>
    <row r="60" spans="1:31" s="86" customFormat="1" x14ac:dyDescent="0.2">
      <c r="A60" s="85" t="s">
        <v>225</v>
      </c>
      <c r="B60" s="85" t="s">
        <v>64</v>
      </c>
      <c r="C60" s="88"/>
      <c r="G60" s="86" t="s">
        <v>376</v>
      </c>
      <c r="P60" s="86">
        <f>P55*P58</f>
        <v>1000</v>
      </c>
    </row>
    <row r="61" spans="1:31" s="86" customFormat="1" x14ac:dyDescent="0.2">
      <c r="A61" s="85" t="s">
        <v>390</v>
      </c>
      <c r="B61" s="85" t="s">
        <v>64</v>
      </c>
      <c r="C61" s="88"/>
      <c r="G61" s="86" t="s">
        <v>376</v>
      </c>
      <c r="P61" s="86">
        <f>(P60)*(100+P59)/100</f>
        <v>1360</v>
      </c>
    </row>
    <row r="62" spans="1:31" x14ac:dyDescent="0.2">
      <c r="A62" s="58" t="s">
        <v>235</v>
      </c>
      <c r="B62" s="58" t="s">
        <v>5</v>
      </c>
      <c r="C62" s="58" t="s">
        <v>118</v>
      </c>
      <c r="D62" s="59" t="s">
        <v>7</v>
      </c>
      <c r="E62" s="59" t="s">
        <v>8</v>
      </c>
      <c r="F62" s="59" t="s">
        <v>9</v>
      </c>
      <c r="G62" s="58" t="s">
        <v>10</v>
      </c>
      <c r="H62" s="58" t="s">
        <v>11</v>
      </c>
      <c r="I62" s="58" t="s">
        <v>12</v>
      </c>
      <c r="J62" s="58" t="s">
        <v>13</v>
      </c>
      <c r="K62" s="58" t="s">
        <v>14</v>
      </c>
      <c r="L62" s="60" t="s">
        <v>15</v>
      </c>
      <c r="M62" s="60"/>
      <c r="N62" s="60" t="s">
        <v>16</v>
      </c>
      <c r="O62" s="60"/>
      <c r="P62" s="60"/>
      <c r="Q62" s="60"/>
      <c r="R62" s="60"/>
      <c r="S62" s="60"/>
      <c r="T62" s="60"/>
      <c r="U62" s="60"/>
      <c r="V62" s="60"/>
      <c r="W62" s="60"/>
      <c r="X62" s="60" t="s">
        <v>16</v>
      </c>
      <c r="Y62" s="60" t="s">
        <v>16</v>
      </c>
      <c r="Z62" s="60" t="s">
        <v>16</v>
      </c>
      <c r="AA62" s="60" t="s">
        <v>16</v>
      </c>
      <c r="AB62" s="60" t="s">
        <v>16</v>
      </c>
      <c r="AC62" s="60" t="s">
        <v>16</v>
      </c>
      <c r="AD62" s="60" t="s">
        <v>16</v>
      </c>
      <c r="AE62" s="60" t="s">
        <v>16</v>
      </c>
    </row>
    <row r="63" spans="1:31" s="86" customFormat="1" x14ac:dyDescent="0.2">
      <c r="A63" s="85" t="s">
        <v>201</v>
      </c>
      <c r="B63" s="85" t="s">
        <v>43</v>
      </c>
      <c r="C63" s="86" t="s">
        <v>202</v>
      </c>
      <c r="G63" s="86" t="s">
        <v>376</v>
      </c>
      <c r="L63" s="86" t="s">
        <v>386</v>
      </c>
      <c r="N63" s="86" t="s">
        <v>203</v>
      </c>
      <c r="P63" s="87" t="s">
        <v>236</v>
      </c>
    </row>
    <row r="64" spans="1:31" s="86" customFormat="1" x14ac:dyDescent="0.2">
      <c r="A64" s="85" t="s">
        <v>205</v>
      </c>
      <c r="B64" s="85" t="s">
        <v>43</v>
      </c>
      <c r="C64" s="86" t="s">
        <v>206</v>
      </c>
      <c r="G64" s="86" t="s">
        <v>376</v>
      </c>
      <c r="N64" s="86" t="s">
        <v>207</v>
      </c>
      <c r="P64" s="94" t="s">
        <v>237</v>
      </c>
    </row>
    <row r="65" spans="1:31" s="86" customFormat="1" x14ac:dyDescent="0.2">
      <c r="A65" s="85" t="s">
        <v>209</v>
      </c>
      <c r="B65" s="85" t="s">
        <v>43</v>
      </c>
      <c r="C65" s="89" t="s">
        <v>148</v>
      </c>
      <c r="G65" s="86" t="s">
        <v>376</v>
      </c>
      <c r="P65" s="86" t="s">
        <v>151</v>
      </c>
    </row>
    <row r="66" spans="1:31" s="86" customFormat="1" x14ac:dyDescent="0.2">
      <c r="A66" s="85" t="s">
        <v>210</v>
      </c>
      <c r="B66" s="85" t="s">
        <v>43</v>
      </c>
      <c r="C66" s="88" t="s">
        <v>153</v>
      </c>
      <c r="G66" s="86" t="s">
        <v>376</v>
      </c>
      <c r="P66" s="85" t="s">
        <v>156</v>
      </c>
    </row>
    <row r="67" spans="1:31" s="86" customFormat="1" x14ac:dyDescent="0.2">
      <c r="A67" s="85" t="s">
        <v>211</v>
      </c>
      <c r="B67" s="89" t="s">
        <v>64</v>
      </c>
      <c r="C67" s="89"/>
      <c r="G67" s="86" t="s">
        <v>376</v>
      </c>
      <c r="N67" s="86" t="s">
        <v>207</v>
      </c>
      <c r="P67" s="86">
        <v>0.5</v>
      </c>
    </row>
    <row r="68" spans="1:31" s="89" customFormat="1" x14ac:dyDescent="0.2">
      <c r="A68" s="85" t="s">
        <v>212</v>
      </c>
      <c r="B68" s="85" t="s">
        <v>43</v>
      </c>
      <c r="C68" s="88" t="s">
        <v>213</v>
      </c>
      <c r="G68" s="89" t="s">
        <v>376</v>
      </c>
      <c r="P68" s="89" t="s">
        <v>238</v>
      </c>
    </row>
    <row r="69" spans="1:31" s="89" customFormat="1" ht="13.5" customHeight="1" x14ac:dyDescent="0.2">
      <c r="A69" s="85" t="s">
        <v>215</v>
      </c>
      <c r="B69" s="85" t="s">
        <v>43</v>
      </c>
      <c r="C69" s="89" t="s">
        <v>216</v>
      </c>
      <c r="G69" s="89" t="s">
        <v>376</v>
      </c>
      <c r="P69" s="94" t="s">
        <v>239</v>
      </c>
    </row>
    <row r="70" spans="1:31" s="89" customFormat="1" x14ac:dyDescent="0.2">
      <c r="A70" s="85" t="s">
        <v>217</v>
      </c>
      <c r="B70" s="85" t="s">
        <v>64</v>
      </c>
      <c r="G70" s="89" t="s">
        <v>376</v>
      </c>
      <c r="P70" s="95">
        <v>10000</v>
      </c>
    </row>
    <row r="71" spans="1:31" s="89" customFormat="1" x14ac:dyDescent="0.2">
      <c r="A71" s="85" t="s">
        <v>218</v>
      </c>
      <c r="B71" s="85" t="s">
        <v>64</v>
      </c>
      <c r="G71" s="89" t="s">
        <v>376</v>
      </c>
      <c r="P71" s="86">
        <v>36</v>
      </c>
    </row>
    <row r="72" spans="1:31" s="89" customFormat="1" x14ac:dyDescent="0.2">
      <c r="A72" s="85" t="s">
        <v>225</v>
      </c>
      <c r="B72" s="85" t="s">
        <v>64</v>
      </c>
      <c r="G72" s="89" t="s">
        <v>376</v>
      </c>
      <c r="P72" s="95">
        <f>P67*P70</f>
        <v>5000</v>
      </c>
    </row>
    <row r="73" spans="1:31" s="86" customFormat="1" x14ac:dyDescent="0.2">
      <c r="A73" s="85" t="s">
        <v>391</v>
      </c>
      <c r="B73" s="85" t="s">
        <v>64</v>
      </c>
      <c r="C73" s="88"/>
      <c r="G73" s="86" t="s">
        <v>376</v>
      </c>
      <c r="P73" s="86">
        <f>(P72)*(100+P71)/100</f>
        <v>6800</v>
      </c>
    </row>
    <row r="74" spans="1:31" x14ac:dyDescent="0.2">
      <c r="A74" s="96" t="s">
        <v>240</v>
      </c>
      <c r="B74" s="96"/>
      <c r="C74" s="96"/>
      <c r="D74" s="97"/>
      <c r="E74" s="97"/>
      <c r="F74" s="97"/>
      <c r="G74" s="96"/>
      <c r="H74" s="96"/>
      <c r="I74" s="96"/>
      <c r="J74" s="96"/>
      <c r="K74" s="96"/>
      <c r="L74" s="98"/>
      <c r="M74" s="98"/>
      <c r="N74" s="98"/>
      <c r="O74" s="98"/>
      <c r="P74" s="98"/>
      <c r="Q74" s="98"/>
      <c r="R74" s="98"/>
      <c r="S74" s="98"/>
      <c r="T74" s="98"/>
      <c r="U74" s="98"/>
      <c r="V74" s="98"/>
      <c r="W74" s="98"/>
      <c r="X74" s="98"/>
      <c r="Y74" s="98"/>
      <c r="Z74" s="98"/>
      <c r="AA74" s="98"/>
      <c r="AB74" s="98"/>
      <c r="AC74" s="98"/>
      <c r="AD74" s="98"/>
      <c r="AE74" s="98"/>
    </row>
    <row r="75" spans="1:31" s="86" customFormat="1" x14ac:dyDescent="0.2">
      <c r="A75" s="85" t="s">
        <v>201</v>
      </c>
      <c r="B75" s="85" t="s">
        <v>43</v>
      </c>
      <c r="C75" s="86" t="s">
        <v>202</v>
      </c>
      <c r="G75" s="86" t="s">
        <v>376</v>
      </c>
      <c r="L75" s="86" t="s">
        <v>386</v>
      </c>
      <c r="N75" s="86" t="s">
        <v>203</v>
      </c>
      <c r="P75" s="87" t="s">
        <v>236</v>
      </c>
    </row>
    <row r="76" spans="1:31" s="86" customFormat="1" x14ac:dyDescent="0.2">
      <c r="A76" s="85" t="s">
        <v>205</v>
      </c>
      <c r="B76" s="85" t="s">
        <v>43</v>
      </c>
      <c r="C76" s="86" t="s">
        <v>206</v>
      </c>
      <c r="G76" s="86" t="s">
        <v>376</v>
      </c>
      <c r="N76" s="86" t="s">
        <v>207</v>
      </c>
      <c r="P76" s="94" t="s">
        <v>241</v>
      </c>
    </row>
    <row r="77" spans="1:31" s="86" customFormat="1" x14ac:dyDescent="0.2">
      <c r="A77" s="85" t="s">
        <v>209</v>
      </c>
      <c r="B77" s="85" t="s">
        <v>43</v>
      </c>
      <c r="C77" s="89" t="s">
        <v>148</v>
      </c>
      <c r="G77" s="86" t="s">
        <v>376</v>
      </c>
      <c r="P77" s="86" t="s">
        <v>151</v>
      </c>
    </row>
    <row r="78" spans="1:31" s="86" customFormat="1" x14ac:dyDescent="0.2">
      <c r="A78" s="85" t="s">
        <v>210</v>
      </c>
      <c r="B78" s="85" t="s">
        <v>43</v>
      </c>
      <c r="C78" s="89" t="s">
        <v>153</v>
      </c>
      <c r="G78" s="86" t="s">
        <v>376</v>
      </c>
      <c r="P78" s="85" t="s">
        <v>156</v>
      </c>
    </row>
    <row r="79" spans="1:31" s="86" customFormat="1" x14ac:dyDescent="0.2">
      <c r="A79" s="85" t="s">
        <v>211</v>
      </c>
      <c r="B79" s="89" t="s">
        <v>64</v>
      </c>
      <c r="C79" s="89"/>
      <c r="G79" s="86" t="s">
        <v>376</v>
      </c>
      <c r="N79" s="86" t="s">
        <v>207</v>
      </c>
      <c r="P79" s="86">
        <v>0.5</v>
      </c>
    </row>
    <row r="80" spans="1:31" s="89" customFormat="1" x14ac:dyDescent="0.2">
      <c r="A80" s="85" t="s">
        <v>212</v>
      </c>
      <c r="B80" s="85" t="s">
        <v>43</v>
      </c>
      <c r="C80" s="88" t="s">
        <v>213</v>
      </c>
      <c r="G80" s="89" t="s">
        <v>376</v>
      </c>
      <c r="P80" s="89" t="s">
        <v>238</v>
      </c>
    </row>
    <row r="81" spans="1:16" s="89" customFormat="1" ht="13.5" customHeight="1" x14ac:dyDescent="0.2">
      <c r="A81" s="85" t="s">
        <v>215</v>
      </c>
      <c r="B81" s="85" t="s">
        <v>43</v>
      </c>
      <c r="C81" s="89" t="s">
        <v>216</v>
      </c>
      <c r="G81" s="89" t="s">
        <v>376</v>
      </c>
      <c r="P81" s="94" t="s">
        <v>239</v>
      </c>
    </row>
    <row r="82" spans="1:16" s="89" customFormat="1" x14ac:dyDescent="0.2">
      <c r="A82" s="85" t="s">
        <v>218</v>
      </c>
      <c r="B82" s="85" t="s">
        <v>64</v>
      </c>
      <c r="G82" s="89" t="s">
        <v>376</v>
      </c>
      <c r="P82" s="86">
        <v>0</v>
      </c>
    </row>
    <row r="83" spans="1:16" s="89" customFormat="1" x14ac:dyDescent="0.2">
      <c r="A83" s="85" t="s">
        <v>217</v>
      </c>
      <c r="B83" s="85" t="s">
        <v>64</v>
      </c>
      <c r="G83" s="89" t="s">
        <v>376</v>
      </c>
      <c r="P83" s="95">
        <v>20000</v>
      </c>
    </row>
    <row r="84" spans="1:16" s="89" customFormat="1" x14ac:dyDescent="0.2">
      <c r="A84" s="85" t="s">
        <v>225</v>
      </c>
      <c r="B84" s="85" t="s">
        <v>64</v>
      </c>
      <c r="G84" s="89" t="s">
        <v>376</v>
      </c>
      <c r="P84" s="95">
        <v>10000</v>
      </c>
    </row>
    <row r="85" spans="1:16" s="86" customFormat="1" x14ac:dyDescent="0.2">
      <c r="A85" s="85" t="s">
        <v>391</v>
      </c>
      <c r="B85" s="85" t="s">
        <v>64</v>
      </c>
      <c r="C85" s="88"/>
      <c r="G85" s="86" t="s">
        <v>376</v>
      </c>
      <c r="P85" s="95">
        <f>(P84)*(100+P82)/100</f>
        <v>10000</v>
      </c>
    </row>
  </sheetData>
  <pageMargins left="0.7" right="0.7" top="0.75" bottom="0.75" header="0.3" footer="0.3"/>
  <pageSetup orientation="portrait" r:id="rId1"/>
  <headerFooter>
    <oddHeader>&amp;L&amp;16&amp;F&amp;R&amp;G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3FD1E-3545-4227-8970-58F191527174}">
  <sheetPr>
    <tabColor rgb="FFFF0000"/>
  </sheetPr>
  <dimension ref="A1:V86"/>
  <sheetViews>
    <sheetView workbookViewId="0">
      <selection activeCell="C36" sqref="C36"/>
    </sheetView>
  </sheetViews>
  <sheetFormatPr defaultColWidth="10.5703125" defaultRowHeight="15" x14ac:dyDescent="0.25"/>
  <cols>
    <col min="1" max="1" width="44.5703125" style="10" customWidth="1"/>
    <col min="2" max="2" width="17.140625" style="10" customWidth="1"/>
    <col min="3" max="3" width="26" style="10" customWidth="1"/>
    <col min="4" max="6" width="10.5703125" style="10" customWidth="1"/>
    <col min="7" max="7" width="15.42578125" style="10" customWidth="1"/>
    <col min="8" max="8" width="52" style="10" customWidth="1"/>
    <col min="9" max="11" width="10.5703125" style="10" customWidth="1"/>
    <col min="12" max="12" width="21.140625" style="10" customWidth="1"/>
    <col min="13" max="14" width="36" style="13" customWidth="1"/>
    <col min="15" max="15" width="36" style="10" customWidth="1"/>
    <col min="16" max="16384" width="10.5703125" style="10"/>
  </cols>
  <sheetData>
    <row r="1" spans="1:22" ht="14.45" customHeight="1" x14ac:dyDescent="0.25">
      <c r="A1" s="14" t="s">
        <v>4</v>
      </c>
      <c r="B1" s="14" t="s">
        <v>5</v>
      </c>
      <c r="C1" s="14" t="s">
        <v>6</v>
      </c>
      <c r="D1" s="15" t="s">
        <v>7</v>
      </c>
      <c r="E1" s="15" t="s">
        <v>8</v>
      </c>
      <c r="F1" s="15" t="s">
        <v>9</v>
      </c>
      <c r="G1" s="14" t="s">
        <v>10</v>
      </c>
      <c r="H1" s="14" t="s">
        <v>11</v>
      </c>
      <c r="I1" s="14" t="s">
        <v>12</v>
      </c>
      <c r="J1" s="14" t="s">
        <v>13</v>
      </c>
      <c r="K1" s="14" t="s">
        <v>14</v>
      </c>
      <c r="L1" s="16" t="s">
        <v>15</v>
      </c>
      <c r="M1" s="25" t="s">
        <v>16</v>
      </c>
      <c r="N1" s="25" t="s">
        <v>16</v>
      </c>
      <c r="O1" s="16" t="s">
        <v>16</v>
      </c>
    </row>
    <row r="2" spans="1:22" ht="14.45" customHeight="1" x14ac:dyDescent="0.25">
      <c r="A2" s="14" t="s">
        <v>200</v>
      </c>
      <c r="B2" s="14"/>
      <c r="C2" s="14"/>
      <c r="D2" s="15"/>
      <c r="E2" s="15"/>
      <c r="F2" s="15"/>
      <c r="G2" s="14"/>
      <c r="H2" s="14"/>
      <c r="I2" s="14"/>
      <c r="J2" s="14"/>
      <c r="K2" s="14"/>
      <c r="L2" s="16"/>
      <c r="M2" s="25"/>
      <c r="N2" s="25"/>
      <c r="O2" s="16"/>
    </row>
    <row r="3" spans="1:22" s="31" customFormat="1" ht="14.45" customHeight="1" x14ac:dyDescent="0.25">
      <c r="A3" s="31" t="s">
        <v>242</v>
      </c>
      <c r="B3" s="30" t="s">
        <v>17</v>
      </c>
      <c r="G3" s="31" t="s">
        <v>376</v>
      </c>
      <c r="L3" s="31" t="s">
        <v>243</v>
      </c>
      <c r="M3" s="36" t="s">
        <v>244</v>
      </c>
      <c r="N3" s="36" t="s">
        <v>244</v>
      </c>
    </row>
    <row r="4" spans="1:22" s="31" customFormat="1" ht="14.45" customHeight="1" x14ac:dyDescent="0.25">
      <c r="A4" s="31" t="s">
        <v>102</v>
      </c>
      <c r="B4" s="30" t="s">
        <v>245</v>
      </c>
      <c r="G4" s="31" t="s">
        <v>376</v>
      </c>
      <c r="M4" s="36" t="s">
        <v>246</v>
      </c>
      <c r="N4" s="36" t="s">
        <v>246</v>
      </c>
    </row>
    <row r="5" spans="1:22" s="31" customFormat="1" ht="14.45" customHeight="1" x14ac:dyDescent="0.25">
      <c r="A5" s="31" t="s">
        <v>247</v>
      </c>
      <c r="B5" s="30" t="s">
        <v>17</v>
      </c>
      <c r="G5" s="31" t="s">
        <v>376</v>
      </c>
      <c r="L5" s="31" t="s">
        <v>248</v>
      </c>
      <c r="M5" s="36" t="s">
        <v>121</v>
      </c>
      <c r="N5" s="36" t="s">
        <v>122</v>
      </c>
    </row>
    <row r="6" spans="1:22" s="31" customFormat="1" ht="14.45" customHeight="1" x14ac:dyDescent="0.25">
      <c r="A6" s="31" t="s">
        <v>249</v>
      </c>
      <c r="B6" s="30" t="s">
        <v>26</v>
      </c>
      <c r="G6" s="31" t="s">
        <v>376</v>
      </c>
      <c r="L6" s="31" t="s">
        <v>248</v>
      </c>
      <c r="M6" s="36" t="s">
        <v>250</v>
      </c>
      <c r="N6" s="36" t="s">
        <v>127</v>
      </c>
      <c r="P6" s="31" t="s">
        <v>251</v>
      </c>
    </row>
    <row r="7" spans="1:22" s="31" customFormat="1" x14ac:dyDescent="0.25">
      <c r="A7" s="53" t="s">
        <v>128</v>
      </c>
      <c r="B7" s="31" t="s">
        <v>17</v>
      </c>
      <c r="G7" s="31" t="s">
        <v>376</v>
      </c>
      <c r="M7" s="36" t="s">
        <v>130</v>
      </c>
      <c r="N7" s="36"/>
      <c r="O7" s="36" t="s">
        <v>131</v>
      </c>
      <c r="P7" s="36"/>
      <c r="Q7" s="36"/>
      <c r="R7" s="36"/>
      <c r="S7" s="36"/>
      <c r="T7" s="36"/>
      <c r="U7" s="36"/>
      <c r="V7" s="36"/>
    </row>
    <row r="8" spans="1:22" s="31" customFormat="1" x14ac:dyDescent="0.25">
      <c r="A8" s="53" t="s">
        <v>132</v>
      </c>
      <c r="B8" s="31" t="s">
        <v>26</v>
      </c>
      <c r="G8" s="31" t="s">
        <v>376</v>
      </c>
      <c r="L8" s="31" t="s">
        <v>393</v>
      </c>
      <c r="M8" s="31" t="s">
        <v>133</v>
      </c>
      <c r="N8" s="36"/>
      <c r="O8" s="36" t="s">
        <v>134</v>
      </c>
      <c r="P8" s="36"/>
      <c r="Q8" s="36"/>
      <c r="R8" s="36"/>
      <c r="S8" s="36"/>
      <c r="T8" s="36"/>
      <c r="U8" s="36"/>
      <c r="V8" s="36"/>
    </row>
    <row r="9" spans="1:22" s="31" customFormat="1" ht="14.45" customHeight="1" x14ac:dyDescent="0.25">
      <c r="A9" s="31" t="s">
        <v>252</v>
      </c>
      <c r="B9" s="30" t="s">
        <v>43</v>
      </c>
      <c r="C9" s="31" t="s">
        <v>171</v>
      </c>
      <c r="G9" s="31" t="s">
        <v>376</v>
      </c>
      <c r="M9" s="36" t="s">
        <v>253</v>
      </c>
      <c r="N9" s="36"/>
    </row>
    <row r="10" spans="1:22" s="31" customFormat="1" ht="14.45" customHeight="1" x14ac:dyDescent="0.25">
      <c r="A10" s="31" t="s">
        <v>254</v>
      </c>
      <c r="B10" s="30" t="s">
        <v>43</v>
      </c>
      <c r="C10" s="31" t="s">
        <v>175</v>
      </c>
      <c r="G10" s="31" t="s">
        <v>376</v>
      </c>
      <c r="M10" s="36" t="s">
        <v>255</v>
      </c>
      <c r="N10" s="36" t="s">
        <v>178</v>
      </c>
    </row>
    <row r="11" spans="1:22" s="31" customFormat="1" ht="14.45" customHeight="1" x14ac:dyDescent="0.25">
      <c r="A11" s="31" t="s">
        <v>256</v>
      </c>
      <c r="B11" s="30" t="s">
        <v>17</v>
      </c>
      <c r="G11" s="31" t="s">
        <v>376</v>
      </c>
      <c r="H11" s="31" t="s">
        <v>257</v>
      </c>
      <c r="L11" s="31" t="s">
        <v>258</v>
      </c>
      <c r="M11" s="36"/>
      <c r="N11" s="36"/>
    </row>
    <row r="12" spans="1:22" ht="14.45" customHeight="1" x14ac:dyDescent="0.25">
      <c r="A12" s="37" t="s">
        <v>259</v>
      </c>
      <c r="B12"/>
      <c r="G12" s="10" t="s">
        <v>376</v>
      </c>
    </row>
    <row r="13" spans="1:22" s="31" customFormat="1" ht="14.45" customHeight="1" x14ac:dyDescent="0.25">
      <c r="A13" s="31" t="s">
        <v>394</v>
      </c>
      <c r="B13" s="30" t="s">
        <v>43</v>
      </c>
      <c r="G13" s="31" t="s">
        <v>376</v>
      </c>
      <c r="L13" s="31" t="s">
        <v>260</v>
      </c>
      <c r="M13" s="36" t="s">
        <v>244</v>
      </c>
      <c r="N13" s="36"/>
    </row>
    <row r="14" spans="1:22" s="31" customFormat="1" ht="14.45" customHeight="1" x14ac:dyDescent="0.25">
      <c r="A14" s="31" t="s">
        <v>261</v>
      </c>
      <c r="B14" s="30" t="s">
        <v>26</v>
      </c>
      <c r="G14" s="31" t="s">
        <v>376</v>
      </c>
      <c r="L14" s="31" t="s">
        <v>262</v>
      </c>
      <c r="M14" s="36" t="s">
        <v>250</v>
      </c>
      <c r="N14" s="36"/>
    </row>
    <row r="15" spans="1:22" s="31" customFormat="1" ht="14.45" customHeight="1" x14ac:dyDescent="0.25">
      <c r="A15" s="31" t="s">
        <v>263</v>
      </c>
      <c r="B15" s="30" t="s">
        <v>26</v>
      </c>
      <c r="C15" s="31" t="s">
        <v>264</v>
      </c>
      <c r="G15" s="31" t="s">
        <v>376</v>
      </c>
      <c r="L15" s="31" t="s">
        <v>262</v>
      </c>
      <c r="M15" s="36" t="s">
        <v>265</v>
      </c>
      <c r="N15" s="36"/>
    </row>
    <row r="16" spans="1:22" s="31" customFormat="1" ht="14.45" customHeight="1" x14ac:dyDescent="0.25">
      <c r="A16" s="31" t="s">
        <v>266</v>
      </c>
      <c r="B16" s="30" t="s">
        <v>43</v>
      </c>
      <c r="C16" s="31" t="s">
        <v>267</v>
      </c>
      <c r="G16" s="31" t="s">
        <v>376</v>
      </c>
      <c r="L16" s="31" t="s">
        <v>268</v>
      </c>
      <c r="M16" s="31" t="s">
        <v>269</v>
      </c>
      <c r="N16" s="36"/>
    </row>
    <row r="17" spans="1:15" s="31" customFormat="1" ht="14.45" customHeight="1" x14ac:dyDescent="0.25">
      <c r="A17" s="31" t="s">
        <v>270</v>
      </c>
      <c r="B17" s="30" t="s">
        <v>271</v>
      </c>
      <c r="D17" s="31" t="s">
        <v>272</v>
      </c>
      <c r="G17" s="31" t="s">
        <v>376</v>
      </c>
      <c r="L17" s="31" t="s">
        <v>273</v>
      </c>
      <c r="M17" s="36">
        <v>125</v>
      </c>
      <c r="N17" s="36"/>
    </row>
    <row r="18" spans="1:15" s="31" customFormat="1" ht="14.45" customHeight="1" x14ac:dyDescent="0.25">
      <c r="A18" s="31" t="s">
        <v>274</v>
      </c>
      <c r="B18" s="30" t="s">
        <v>271</v>
      </c>
      <c r="D18" s="31" t="s">
        <v>272</v>
      </c>
      <c r="G18" s="31" t="s">
        <v>376</v>
      </c>
      <c r="L18" s="31" t="s">
        <v>275</v>
      </c>
      <c r="M18" s="36">
        <v>300</v>
      </c>
      <c r="N18" s="36"/>
    </row>
    <row r="19" spans="1:15" s="31" customFormat="1" ht="14.45" customHeight="1" x14ac:dyDescent="0.25">
      <c r="A19" s="31" t="s">
        <v>276</v>
      </c>
      <c r="B19" s="30" t="s">
        <v>271</v>
      </c>
      <c r="D19" s="31" t="s">
        <v>272</v>
      </c>
      <c r="G19" s="31" t="s">
        <v>376</v>
      </c>
      <c r="L19" s="31" t="s">
        <v>277</v>
      </c>
      <c r="M19" s="36">
        <v>350</v>
      </c>
      <c r="N19" s="36"/>
    </row>
    <row r="20" spans="1:15" s="49" customFormat="1" ht="14.45" customHeight="1" x14ac:dyDescent="0.25">
      <c r="B20" s="50"/>
      <c r="G20" s="49" t="s">
        <v>376</v>
      </c>
      <c r="M20" s="51"/>
      <c r="N20" s="51"/>
    </row>
    <row r="21" spans="1:15" s="31" customFormat="1" ht="14.45" customHeight="1" x14ac:dyDescent="0.25">
      <c r="A21" s="31" t="s">
        <v>209</v>
      </c>
      <c r="B21" s="30" t="s">
        <v>43</v>
      </c>
      <c r="C21" s="31" t="s">
        <v>148</v>
      </c>
      <c r="G21" s="31" t="s">
        <v>376</v>
      </c>
      <c r="M21" s="36" t="s">
        <v>150</v>
      </c>
      <c r="N21" s="36" t="s">
        <v>151</v>
      </c>
      <c r="O21" s="31" t="s">
        <v>150</v>
      </c>
    </row>
    <row r="22" spans="1:15" s="31" customFormat="1" ht="14.45" customHeight="1" x14ac:dyDescent="0.25">
      <c r="A22" s="31" t="s">
        <v>210</v>
      </c>
      <c r="B22" s="30" t="s">
        <v>43</v>
      </c>
      <c r="C22" s="31" t="s">
        <v>153</v>
      </c>
      <c r="G22" s="31" t="s">
        <v>376</v>
      </c>
      <c r="L22" s="31" t="s">
        <v>278</v>
      </c>
      <c r="M22" s="36" t="s">
        <v>154</v>
      </c>
      <c r="N22" s="36" t="s">
        <v>156</v>
      </c>
      <c r="O22" s="31" t="s">
        <v>155</v>
      </c>
    </row>
    <row r="23" spans="1:15" s="31" customFormat="1" ht="14.45" customHeight="1" x14ac:dyDescent="0.25">
      <c r="A23" s="31" t="s">
        <v>279</v>
      </c>
      <c r="B23" s="30" t="s">
        <v>193</v>
      </c>
      <c r="G23" s="31" t="s">
        <v>376</v>
      </c>
      <c r="L23" s="31" t="s">
        <v>280</v>
      </c>
      <c r="M23" s="36" t="s">
        <v>281</v>
      </c>
      <c r="N23" s="36" t="s">
        <v>281</v>
      </c>
    </row>
    <row r="24" spans="1:15" s="31" customFormat="1" ht="14.45" customHeight="1" x14ac:dyDescent="0.25">
      <c r="A24" s="31" t="s">
        <v>282</v>
      </c>
      <c r="B24" s="30" t="s">
        <v>283</v>
      </c>
      <c r="G24" s="31" t="s">
        <v>376</v>
      </c>
      <c r="L24" s="102" t="s">
        <v>395</v>
      </c>
      <c r="M24" s="36" t="s">
        <v>67</v>
      </c>
      <c r="N24" s="36" t="s">
        <v>67</v>
      </c>
    </row>
    <row r="25" spans="1:15" s="31" customFormat="1" ht="14.45" customHeight="1" x14ac:dyDescent="0.25">
      <c r="A25" s="31" t="s">
        <v>201</v>
      </c>
      <c r="B25" s="30" t="s">
        <v>43</v>
      </c>
      <c r="C25" s="31" t="s">
        <v>202</v>
      </c>
      <c r="G25" s="31" t="s">
        <v>376</v>
      </c>
      <c r="M25" s="36" t="s">
        <v>203</v>
      </c>
      <c r="N25" s="36" t="s">
        <v>204</v>
      </c>
    </row>
    <row r="26" spans="1:15" s="31" customFormat="1" ht="14.45" customHeight="1" x14ac:dyDescent="0.25">
      <c r="A26" s="31" t="s">
        <v>284</v>
      </c>
      <c r="B26" s="30" t="s">
        <v>43</v>
      </c>
      <c r="C26" s="31" t="s">
        <v>206</v>
      </c>
      <c r="G26" s="31" t="s">
        <v>376</v>
      </c>
      <c r="M26" s="36" t="s">
        <v>207</v>
      </c>
      <c r="N26" s="36" t="s">
        <v>208</v>
      </c>
    </row>
    <row r="27" spans="1:15" s="31" customFormat="1" ht="14.45" customHeight="1" x14ac:dyDescent="0.25">
      <c r="A27" s="31" t="s">
        <v>211</v>
      </c>
      <c r="B27" s="30" t="s">
        <v>64</v>
      </c>
      <c r="G27" s="31" t="s">
        <v>376</v>
      </c>
      <c r="L27" s="31" t="s">
        <v>221</v>
      </c>
      <c r="M27" s="36">
        <v>5000</v>
      </c>
      <c r="N27" s="36">
        <v>80</v>
      </c>
    </row>
    <row r="28" spans="1:15" s="31" customFormat="1" ht="14.45" customHeight="1" x14ac:dyDescent="0.25">
      <c r="A28" s="31" t="s">
        <v>212</v>
      </c>
      <c r="B28" s="30" t="s">
        <v>43</v>
      </c>
      <c r="G28" s="31" t="s">
        <v>376</v>
      </c>
      <c r="L28" s="31" t="s">
        <v>222</v>
      </c>
      <c r="M28" s="39" t="s">
        <v>285</v>
      </c>
      <c r="N28" s="36" t="s">
        <v>286</v>
      </c>
    </row>
    <row r="29" spans="1:15" s="31" customFormat="1" ht="14.45" customHeight="1" x14ac:dyDescent="0.25">
      <c r="A29" s="31" t="s">
        <v>287</v>
      </c>
      <c r="B29" s="31" t="s">
        <v>64</v>
      </c>
      <c r="G29" s="31" t="s">
        <v>376</v>
      </c>
      <c r="L29" s="31" t="s">
        <v>226</v>
      </c>
      <c r="M29" s="36">
        <f>M27*M32</f>
        <v>250000</v>
      </c>
      <c r="N29" s="36">
        <f>N32*N27</f>
        <v>3600000</v>
      </c>
    </row>
    <row r="30" spans="1:15" s="31" customFormat="1" ht="14.45" customHeight="1" x14ac:dyDescent="0.25">
      <c r="A30" s="31" t="s">
        <v>215</v>
      </c>
      <c r="B30" s="31" t="s">
        <v>43</v>
      </c>
      <c r="C30" s="31" t="s">
        <v>216</v>
      </c>
      <c r="G30" s="31" t="s">
        <v>376</v>
      </c>
      <c r="L30" s="31" t="s">
        <v>227</v>
      </c>
      <c r="M30" s="36" t="s">
        <v>229</v>
      </c>
      <c r="N30" s="36" t="s">
        <v>229</v>
      </c>
    </row>
    <row r="31" spans="1:15" s="31" customFormat="1" ht="14.45" customHeight="1" x14ac:dyDescent="0.25">
      <c r="A31" s="40" t="s">
        <v>218</v>
      </c>
      <c r="B31" s="40" t="s">
        <v>64</v>
      </c>
      <c r="G31" s="31" t="s">
        <v>376</v>
      </c>
      <c r="M31" s="36">
        <v>15</v>
      </c>
      <c r="O31" s="36">
        <v>36</v>
      </c>
    </row>
    <row r="32" spans="1:15" s="31" customFormat="1" ht="14.45" customHeight="1" x14ac:dyDescent="0.25">
      <c r="A32" s="31" t="s">
        <v>217</v>
      </c>
      <c r="B32" s="31" t="s">
        <v>64</v>
      </c>
      <c r="G32" s="31" t="s">
        <v>376</v>
      </c>
      <c r="L32" s="31" t="s">
        <v>231</v>
      </c>
      <c r="M32" s="36">
        <v>50</v>
      </c>
      <c r="N32" s="36">
        <v>45000</v>
      </c>
    </row>
    <row r="33" spans="1:22" s="36" customFormat="1" ht="14.45" customHeight="1" x14ac:dyDescent="0.25">
      <c r="A33" s="40" t="s">
        <v>391</v>
      </c>
      <c r="B33" s="40" t="s">
        <v>64</v>
      </c>
      <c r="C33" s="41"/>
      <c r="G33" s="36" t="s">
        <v>376</v>
      </c>
      <c r="O33" s="36">
        <f>(O32+O46)*(100+O31)/100</f>
        <v>0</v>
      </c>
    </row>
    <row r="34" spans="1:22" s="35" customFormat="1" ht="14.45" customHeight="1" x14ac:dyDescent="0.25">
      <c r="A34" s="14" t="s">
        <v>388</v>
      </c>
      <c r="B34" s="14" t="s">
        <v>5</v>
      </c>
      <c r="C34" s="14" t="s">
        <v>118</v>
      </c>
      <c r="D34" s="15" t="s">
        <v>7</v>
      </c>
      <c r="E34" s="15" t="s">
        <v>8</v>
      </c>
      <c r="F34" s="15" t="s">
        <v>9</v>
      </c>
      <c r="G34" s="14" t="s">
        <v>10</v>
      </c>
      <c r="H34" s="14" t="s">
        <v>11</v>
      </c>
      <c r="I34" s="14" t="s">
        <v>12</v>
      </c>
      <c r="J34" s="14" t="s">
        <v>13</v>
      </c>
      <c r="K34" s="14" t="s">
        <v>14</v>
      </c>
      <c r="L34" s="16" t="s">
        <v>15</v>
      </c>
      <c r="M34" s="25" t="s">
        <v>16</v>
      </c>
      <c r="N34" s="25" t="s">
        <v>16</v>
      </c>
      <c r="O34" s="16" t="s">
        <v>16</v>
      </c>
    </row>
    <row r="35" spans="1:22" s="35" customFormat="1" ht="14.45" customHeight="1" x14ac:dyDescent="0.25">
      <c r="A35" s="42" t="s">
        <v>288</v>
      </c>
      <c r="B35" s="42" t="s">
        <v>17</v>
      </c>
      <c r="C35" s="43"/>
      <c r="G35" s="35" t="s">
        <v>376</v>
      </c>
    </row>
    <row r="36" spans="1:22" s="35" customFormat="1" ht="14.45" customHeight="1" x14ac:dyDescent="0.25">
      <c r="A36" s="42" t="s">
        <v>389</v>
      </c>
      <c r="B36" s="42" t="s">
        <v>43</v>
      </c>
      <c r="C36" s="33" t="s">
        <v>401</v>
      </c>
      <c r="G36" s="35" t="s">
        <v>376</v>
      </c>
    </row>
    <row r="37" spans="1:22" s="35" customFormat="1" ht="14.45" customHeight="1" x14ac:dyDescent="0.25">
      <c r="A37" s="42" t="s">
        <v>211</v>
      </c>
      <c r="B37" s="33" t="s">
        <v>64</v>
      </c>
      <c r="C37" s="33"/>
      <c r="G37" s="35" t="s">
        <v>376</v>
      </c>
    </row>
    <row r="38" spans="1:22" s="35" customFormat="1" ht="14.45" customHeight="1" x14ac:dyDescent="0.25">
      <c r="A38" s="42" t="s">
        <v>212</v>
      </c>
      <c r="B38" s="33" t="s">
        <v>43</v>
      </c>
      <c r="C38" s="33"/>
      <c r="G38" s="35" t="s">
        <v>376</v>
      </c>
    </row>
    <row r="39" spans="1:22" s="35" customFormat="1" ht="14.45" customHeight="1" x14ac:dyDescent="0.25">
      <c r="A39" s="42" t="s">
        <v>225</v>
      </c>
      <c r="B39" s="33" t="s">
        <v>64</v>
      </c>
      <c r="C39" s="33"/>
      <c r="G39" s="35" t="s">
        <v>376</v>
      </c>
    </row>
    <row r="40" spans="1:22" s="35" customFormat="1" ht="14.45" customHeight="1" x14ac:dyDescent="0.25">
      <c r="A40" s="42" t="s">
        <v>215</v>
      </c>
      <c r="B40" s="33" t="s">
        <v>43</v>
      </c>
      <c r="C40" s="33" t="s">
        <v>216</v>
      </c>
      <c r="G40" s="35" t="s">
        <v>376</v>
      </c>
    </row>
    <row r="41" spans="1:22" s="35" customFormat="1" ht="14.45" customHeight="1" x14ac:dyDescent="0.25">
      <c r="A41" s="42" t="s">
        <v>217</v>
      </c>
      <c r="B41" s="33" t="s">
        <v>64</v>
      </c>
      <c r="C41" s="33"/>
      <c r="G41" s="35" t="s">
        <v>376</v>
      </c>
    </row>
    <row r="42" spans="1:22" ht="14.45" customHeight="1" x14ac:dyDescent="0.25">
      <c r="A42" s="14" t="s">
        <v>232</v>
      </c>
      <c r="B42" s="14" t="s">
        <v>5</v>
      </c>
      <c r="C42" s="14" t="s">
        <v>6</v>
      </c>
      <c r="D42" s="15" t="s">
        <v>7</v>
      </c>
      <c r="E42" s="15" t="s">
        <v>8</v>
      </c>
      <c r="F42" s="15" t="s">
        <v>9</v>
      </c>
      <c r="G42" s="14" t="s">
        <v>10</v>
      </c>
      <c r="H42" s="14" t="s">
        <v>11</v>
      </c>
      <c r="I42" s="14" t="s">
        <v>12</v>
      </c>
      <c r="J42" s="14" t="s">
        <v>13</v>
      </c>
      <c r="K42" s="14" t="s">
        <v>14</v>
      </c>
      <c r="L42" s="16" t="s">
        <v>15</v>
      </c>
      <c r="M42" s="25" t="s">
        <v>16</v>
      </c>
      <c r="N42" s="25" t="s">
        <v>16</v>
      </c>
      <c r="O42" s="16" t="s">
        <v>16</v>
      </c>
    </row>
    <row r="43" spans="1:22" s="31" customFormat="1" ht="14.45" customHeight="1" x14ac:dyDescent="0.25">
      <c r="A43" s="31" t="s">
        <v>242</v>
      </c>
      <c r="B43" s="31" t="s">
        <v>17</v>
      </c>
      <c r="G43" s="31" t="s">
        <v>376</v>
      </c>
      <c r="L43" s="45" t="s">
        <v>243</v>
      </c>
      <c r="M43" s="36" t="s">
        <v>244</v>
      </c>
      <c r="N43" s="36" t="s">
        <v>244</v>
      </c>
    </row>
    <row r="44" spans="1:22" s="31" customFormat="1" ht="14.45" customHeight="1" x14ac:dyDescent="0.25">
      <c r="A44" s="31" t="s">
        <v>102</v>
      </c>
      <c r="B44" s="30" t="s">
        <v>289</v>
      </c>
      <c r="G44" s="31" t="s">
        <v>376</v>
      </c>
      <c r="M44" s="36" t="s">
        <v>290</v>
      </c>
      <c r="N44" s="36" t="s">
        <v>291</v>
      </c>
    </row>
    <row r="45" spans="1:22" s="31" customFormat="1" ht="14.45" customHeight="1" x14ac:dyDescent="0.25">
      <c r="A45" s="31" t="s">
        <v>247</v>
      </c>
      <c r="B45" s="31" t="s">
        <v>17</v>
      </c>
      <c r="G45" s="31" t="s">
        <v>376</v>
      </c>
      <c r="L45" s="45" t="s">
        <v>248</v>
      </c>
      <c r="M45" s="36" t="s">
        <v>121</v>
      </c>
      <c r="N45" s="31" t="s">
        <v>122</v>
      </c>
    </row>
    <row r="46" spans="1:22" s="31" customFormat="1" ht="14.45" customHeight="1" x14ac:dyDescent="0.25">
      <c r="A46" s="31" t="s">
        <v>249</v>
      </c>
      <c r="B46" s="31" t="s">
        <v>26</v>
      </c>
      <c r="G46" s="31" t="s">
        <v>376</v>
      </c>
      <c r="L46" s="45" t="s">
        <v>248</v>
      </c>
      <c r="M46" s="36" t="s">
        <v>250</v>
      </c>
      <c r="N46" s="31" t="s">
        <v>127</v>
      </c>
      <c r="P46" s="31" t="s">
        <v>251</v>
      </c>
    </row>
    <row r="47" spans="1:22" s="31" customFormat="1" x14ac:dyDescent="0.25">
      <c r="A47" s="53" t="s">
        <v>128</v>
      </c>
      <c r="B47" s="31" t="s">
        <v>17</v>
      </c>
      <c r="G47" s="31" t="s">
        <v>376</v>
      </c>
      <c r="M47" s="36" t="s">
        <v>130</v>
      </c>
      <c r="N47" s="36"/>
      <c r="O47" s="36" t="s">
        <v>131</v>
      </c>
      <c r="P47" s="36"/>
      <c r="Q47" s="36"/>
      <c r="R47" s="36"/>
      <c r="S47" s="36"/>
      <c r="T47" s="36"/>
      <c r="U47" s="36"/>
      <c r="V47" s="36"/>
    </row>
    <row r="48" spans="1:22" s="31" customFormat="1" x14ac:dyDescent="0.25">
      <c r="A48" s="53" t="s">
        <v>132</v>
      </c>
      <c r="B48" s="31" t="s">
        <v>26</v>
      </c>
      <c r="G48" s="31" t="s">
        <v>376</v>
      </c>
      <c r="L48" s="31" t="s">
        <v>393</v>
      </c>
      <c r="M48" s="31" t="s">
        <v>133</v>
      </c>
      <c r="N48" s="36"/>
      <c r="O48" s="36" t="s">
        <v>134</v>
      </c>
      <c r="P48" s="36"/>
      <c r="Q48" s="36"/>
      <c r="R48" s="36"/>
      <c r="S48" s="36"/>
      <c r="T48" s="36"/>
      <c r="U48" s="36"/>
      <c r="V48" s="36"/>
    </row>
    <row r="49" spans="1:15" s="31" customFormat="1" ht="14.45" customHeight="1" x14ac:dyDescent="0.25">
      <c r="A49" s="31" t="s">
        <v>252</v>
      </c>
      <c r="B49" s="30" t="s">
        <v>43</v>
      </c>
      <c r="C49" s="31" t="s">
        <v>171</v>
      </c>
      <c r="G49" s="31" t="s">
        <v>376</v>
      </c>
      <c r="M49" s="36" t="s">
        <v>253</v>
      </c>
      <c r="N49" s="36"/>
    </row>
    <row r="50" spans="1:15" s="31" customFormat="1" ht="14.45" customHeight="1" x14ac:dyDescent="0.25">
      <c r="A50" s="31" t="s">
        <v>254</v>
      </c>
      <c r="B50" s="30" t="s">
        <v>43</v>
      </c>
      <c r="C50" s="31" t="s">
        <v>175</v>
      </c>
      <c r="G50" s="31" t="s">
        <v>376</v>
      </c>
      <c r="L50" s="45"/>
      <c r="M50" s="36" t="s">
        <v>200</v>
      </c>
      <c r="N50" s="36" t="s">
        <v>178</v>
      </c>
    </row>
    <row r="51" spans="1:15" s="31" customFormat="1" ht="14.45" customHeight="1" x14ac:dyDescent="0.25">
      <c r="A51" s="31" t="s">
        <v>256</v>
      </c>
      <c r="B51" s="30" t="s">
        <v>17</v>
      </c>
      <c r="C51" s="32"/>
      <c r="G51" s="31" t="s">
        <v>376</v>
      </c>
      <c r="H51" s="31" t="s">
        <v>257</v>
      </c>
      <c r="L51" s="31" t="s">
        <v>258</v>
      </c>
      <c r="M51" s="36"/>
      <c r="N51" s="36"/>
    </row>
    <row r="52" spans="1:15" ht="14.45" customHeight="1" x14ac:dyDescent="0.25">
      <c r="A52" s="37" t="s">
        <v>292</v>
      </c>
      <c r="B52"/>
      <c r="G52" s="10" t="s">
        <v>376</v>
      </c>
    </row>
    <row r="53" spans="1:15" s="31" customFormat="1" ht="14.45" customHeight="1" x14ac:dyDescent="0.25">
      <c r="A53" s="31" t="s">
        <v>396</v>
      </c>
      <c r="B53" s="31" t="s">
        <v>43</v>
      </c>
      <c r="C53" s="46"/>
      <c r="G53" s="31" t="s">
        <v>376</v>
      </c>
      <c r="L53" s="45" t="s">
        <v>260</v>
      </c>
      <c r="M53" s="47"/>
      <c r="N53" s="36"/>
    </row>
    <row r="54" spans="1:15" s="31" customFormat="1" ht="14.45" customHeight="1" x14ac:dyDescent="0.25">
      <c r="A54" s="31" t="s">
        <v>261</v>
      </c>
      <c r="B54" s="31" t="s">
        <v>26</v>
      </c>
      <c r="C54" s="46"/>
      <c r="G54" s="31" t="s">
        <v>376</v>
      </c>
      <c r="L54" s="45" t="s">
        <v>262</v>
      </c>
      <c r="M54" s="36" t="s">
        <v>250</v>
      </c>
      <c r="N54" s="36"/>
    </row>
    <row r="55" spans="1:15" s="31" customFormat="1" ht="14.45" customHeight="1" x14ac:dyDescent="0.25">
      <c r="A55" s="31" t="s">
        <v>263</v>
      </c>
      <c r="B55" s="31" t="s">
        <v>26</v>
      </c>
      <c r="C55" s="46"/>
      <c r="G55" s="31" t="s">
        <v>376</v>
      </c>
      <c r="L55" s="45" t="s">
        <v>262</v>
      </c>
      <c r="M55" s="36" t="s">
        <v>265</v>
      </c>
      <c r="N55" s="36"/>
    </row>
    <row r="56" spans="1:15" s="31" customFormat="1" ht="14.45" customHeight="1" x14ac:dyDescent="0.25">
      <c r="A56" s="30" t="s">
        <v>266</v>
      </c>
      <c r="B56" s="45" t="s">
        <v>43</v>
      </c>
      <c r="C56" s="31" t="s">
        <v>267</v>
      </c>
      <c r="G56" s="31" t="s">
        <v>376</v>
      </c>
      <c r="L56" s="48" t="s">
        <v>268</v>
      </c>
      <c r="M56" s="36"/>
      <c r="N56" s="36"/>
    </row>
    <row r="57" spans="1:15" s="31" customFormat="1" ht="14.45" customHeight="1" x14ac:dyDescent="0.25">
      <c r="A57" s="30" t="s">
        <v>270</v>
      </c>
      <c r="B57" s="45" t="s">
        <v>271</v>
      </c>
      <c r="C57" s="45"/>
      <c r="D57" s="31" t="s">
        <v>272</v>
      </c>
      <c r="G57" s="31" t="s">
        <v>376</v>
      </c>
      <c r="L57" s="48" t="s">
        <v>273</v>
      </c>
      <c r="M57" s="36"/>
      <c r="N57" s="36"/>
    </row>
    <row r="58" spans="1:15" s="31" customFormat="1" ht="14.45" customHeight="1" x14ac:dyDescent="0.25">
      <c r="A58" s="30" t="s">
        <v>274</v>
      </c>
      <c r="B58" s="45" t="s">
        <v>271</v>
      </c>
      <c r="C58" s="45"/>
      <c r="D58" s="31" t="s">
        <v>272</v>
      </c>
      <c r="G58" s="31" t="s">
        <v>376</v>
      </c>
      <c r="L58" s="48" t="s">
        <v>275</v>
      </c>
      <c r="M58" s="36"/>
      <c r="N58" s="36"/>
    </row>
    <row r="59" spans="1:15" s="31" customFormat="1" ht="14.45" customHeight="1" x14ac:dyDescent="0.25">
      <c r="A59" s="30" t="s">
        <v>276</v>
      </c>
      <c r="B59" s="45" t="s">
        <v>293</v>
      </c>
      <c r="C59" s="45"/>
      <c r="D59" s="31" t="s">
        <v>272</v>
      </c>
      <c r="G59" s="31" t="s">
        <v>376</v>
      </c>
      <c r="L59" s="45" t="s">
        <v>277</v>
      </c>
      <c r="M59" s="36"/>
      <c r="N59" s="36" t="s">
        <v>294</v>
      </c>
    </row>
    <row r="60" spans="1:15" s="49" customFormat="1" ht="14.45" customHeight="1" x14ac:dyDescent="0.25">
      <c r="A60" s="50"/>
      <c r="B60" s="52"/>
      <c r="C60" s="52"/>
      <c r="G60" s="49" t="s">
        <v>376</v>
      </c>
      <c r="L60" s="52"/>
      <c r="M60" s="51"/>
      <c r="N60" s="51"/>
    </row>
    <row r="61" spans="1:15" s="31" customFormat="1" ht="14.45" customHeight="1" x14ac:dyDescent="0.25">
      <c r="A61" s="31" t="s">
        <v>209</v>
      </c>
      <c r="B61" s="31" t="s">
        <v>43</v>
      </c>
      <c r="C61" s="31" t="s">
        <v>148</v>
      </c>
      <c r="G61" s="31" t="s">
        <v>376</v>
      </c>
      <c r="M61" s="36" t="s">
        <v>150</v>
      </c>
      <c r="N61" s="38" t="s">
        <v>151</v>
      </c>
      <c r="O61" s="31" t="s">
        <v>150</v>
      </c>
    </row>
    <row r="62" spans="1:15" s="31" customFormat="1" ht="14.45" customHeight="1" x14ac:dyDescent="0.25">
      <c r="A62" s="31" t="s">
        <v>210</v>
      </c>
      <c r="B62" s="31" t="s">
        <v>43</v>
      </c>
      <c r="C62" s="31" t="s">
        <v>153</v>
      </c>
      <c r="G62" s="31" t="s">
        <v>376</v>
      </c>
      <c r="L62" s="45" t="s">
        <v>278</v>
      </c>
      <c r="M62" s="36" t="s">
        <v>154</v>
      </c>
      <c r="N62" s="30" t="s">
        <v>156</v>
      </c>
      <c r="O62" s="31" t="s">
        <v>155</v>
      </c>
    </row>
    <row r="63" spans="1:15" s="31" customFormat="1" ht="14.45" customHeight="1" x14ac:dyDescent="0.25">
      <c r="A63" s="31" t="s">
        <v>279</v>
      </c>
      <c r="B63" s="31" t="s">
        <v>193</v>
      </c>
      <c r="C63" s="31" t="s">
        <v>295</v>
      </c>
      <c r="G63" s="31" t="s">
        <v>376</v>
      </c>
      <c r="L63" s="31" t="s">
        <v>280</v>
      </c>
      <c r="M63" s="36" t="s">
        <v>295</v>
      </c>
      <c r="N63" s="36" t="s">
        <v>233</v>
      </c>
    </row>
    <row r="64" spans="1:15" s="31" customFormat="1" ht="14.45" customHeight="1" x14ac:dyDescent="0.25">
      <c r="A64" s="31" t="s">
        <v>282</v>
      </c>
      <c r="B64" s="45" t="s">
        <v>283</v>
      </c>
      <c r="C64" s="45"/>
      <c r="D64" s="30"/>
      <c r="E64" s="30"/>
      <c r="F64" s="30"/>
      <c r="G64" s="30" t="s">
        <v>376</v>
      </c>
      <c r="H64" s="30"/>
      <c r="I64" s="30"/>
      <c r="J64" s="30"/>
      <c r="K64" s="30"/>
      <c r="L64" s="45" t="s">
        <v>395</v>
      </c>
      <c r="M64" s="36" t="s">
        <v>67</v>
      </c>
      <c r="N64" s="36"/>
    </row>
    <row r="65" spans="1:15" s="31" customFormat="1" ht="14.45" customHeight="1" x14ac:dyDescent="0.25">
      <c r="A65" s="30" t="s">
        <v>201</v>
      </c>
      <c r="B65" s="45" t="s">
        <v>43</v>
      </c>
      <c r="C65" s="45" t="s">
        <v>202</v>
      </c>
      <c r="D65" s="30"/>
      <c r="E65" s="30"/>
      <c r="F65" s="30"/>
      <c r="G65" s="30" t="s">
        <v>376</v>
      </c>
      <c r="H65" s="30"/>
      <c r="I65" s="30"/>
      <c r="J65" s="30"/>
      <c r="K65" s="30"/>
      <c r="L65" s="45"/>
      <c r="M65" s="36" t="s">
        <v>203</v>
      </c>
      <c r="N65" s="36" t="s">
        <v>204</v>
      </c>
    </row>
    <row r="66" spans="1:15" s="31" customFormat="1" ht="14.45" customHeight="1" x14ac:dyDescent="0.25">
      <c r="A66" s="30" t="s">
        <v>284</v>
      </c>
      <c r="B66" s="45" t="s">
        <v>43</v>
      </c>
      <c r="C66" s="45" t="s">
        <v>206</v>
      </c>
      <c r="D66" s="30"/>
      <c r="E66" s="30"/>
      <c r="F66" s="30"/>
      <c r="G66" s="30" t="s">
        <v>376</v>
      </c>
      <c r="H66" s="30"/>
      <c r="I66" s="30"/>
      <c r="J66" s="30"/>
      <c r="K66" s="30"/>
      <c r="L66" s="45"/>
      <c r="M66" s="36" t="s">
        <v>207</v>
      </c>
      <c r="N66" s="36" t="s">
        <v>233</v>
      </c>
    </row>
    <row r="67" spans="1:15" s="31" customFormat="1" ht="14.45" customHeight="1" x14ac:dyDescent="0.25">
      <c r="A67" s="31" t="s">
        <v>211</v>
      </c>
      <c r="B67" s="31" t="s">
        <v>64</v>
      </c>
      <c r="G67" s="31" t="s">
        <v>376</v>
      </c>
      <c r="I67" s="31" t="s">
        <v>296</v>
      </c>
      <c r="L67" s="31" t="s">
        <v>221</v>
      </c>
      <c r="M67" s="36">
        <v>5000</v>
      </c>
      <c r="N67" s="36">
        <v>3</v>
      </c>
    </row>
    <row r="68" spans="1:15" s="31" customFormat="1" ht="14.45" customHeight="1" x14ac:dyDescent="0.25">
      <c r="A68" s="31" t="s">
        <v>212</v>
      </c>
      <c r="B68" s="31" t="s">
        <v>43</v>
      </c>
      <c r="G68" s="31" t="s">
        <v>376</v>
      </c>
      <c r="L68" s="31" t="s">
        <v>222</v>
      </c>
      <c r="M68" s="36"/>
      <c r="N68" s="36"/>
    </row>
    <row r="69" spans="1:15" s="31" customFormat="1" ht="14.45" customHeight="1" x14ac:dyDescent="0.25">
      <c r="A69" s="31" t="s">
        <v>287</v>
      </c>
      <c r="B69" s="31" t="s">
        <v>64</v>
      </c>
      <c r="G69" s="31" t="s">
        <v>376</v>
      </c>
      <c r="L69" s="31" t="s">
        <v>226</v>
      </c>
      <c r="M69" s="36">
        <f>M72+M67</f>
        <v>5500</v>
      </c>
      <c r="N69" s="36">
        <f>N72*N67</f>
        <v>150</v>
      </c>
    </row>
    <row r="70" spans="1:15" s="31" customFormat="1" ht="14.45" customHeight="1" x14ac:dyDescent="0.25">
      <c r="A70" s="40" t="s">
        <v>218</v>
      </c>
      <c r="B70" s="40" t="s">
        <v>64</v>
      </c>
      <c r="G70" s="31" t="s">
        <v>376</v>
      </c>
      <c r="O70" s="36">
        <v>36</v>
      </c>
    </row>
    <row r="71" spans="1:15" s="31" customFormat="1" ht="14.45" customHeight="1" x14ac:dyDescent="0.25">
      <c r="A71" s="31" t="s">
        <v>215</v>
      </c>
      <c r="B71" s="31" t="s">
        <v>43</v>
      </c>
      <c r="C71" s="31" t="s">
        <v>216</v>
      </c>
      <c r="G71" s="31" t="s">
        <v>376</v>
      </c>
      <c r="L71" s="31" t="s">
        <v>227</v>
      </c>
      <c r="M71" s="36" t="s">
        <v>228</v>
      </c>
      <c r="N71" s="36" t="s">
        <v>229</v>
      </c>
    </row>
    <row r="72" spans="1:15" s="31" customFormat="1" ht="14.45" customHeight="1" x14ac:dyDescent="0.25">
      <c r="A72" s="31" t="s">
        <v>217</v>
      </c>
      <c r="B72" s="31" t="s">
        <v>64</v>
      </c>
      <c r="G72" s="31" t="s">
        <v>376</v>
      </c>
      <c r="L72" s="31" t="s">
        <v>231</v>
      </c>
      <c r="M72" s="36">
        <v>500</v>
      </c>
      <c r="N72" s="36">
        <v>50</v>
      </c>
    </row>
    <row r="73" spans="1:15" s="26" customFormat="1" ht="14.45" customHeight="1" x14ac:dyDescent="0.25">
      <c r="M73" s="27"/>
      <c r="N73" s="27"/>
    </row>
    <row r="74" spans="1:15" s="26" customFormat="1" ht="14.45" customHeight="1" x14ac:dyDescent="0.25">
      <c r="M74" s="27"/>
      <c r="N74" s="27"/>
    </row>
    <row r="75" spans="1:15" s="26" customFormat="1" ht="14.45" customHeight="1" x14ac:dyDescent="0.25">
      <c r="M75" s="27"/>
      <c r="N75" s="27"/>
    </row>
    <row r="76" spans="1:15" s="26" customFormat="1" ht="14.45" customHeight="1" x14ac:dyDescent="0.25">
      <c r="M76" s="27"/>
      <c r="N76" s="27"/>
    </row>
    <row r="77" spans="1:15" s="26" customFormat="1" ht="14.45" customHeight="1" x14ac:dyDescent="0.25">
      <c r="M77" s="27"/>
      <c r="N77" s="27"/>
    </row>
    <row r="78" spans="1:15" s="26" customFormat="1" ht="14.45" customHeight="1" x14ac:dyDescent="0.25">
      <c r="M78" s="27"/>
      <c r="N78" s="27"/>
    </row>
    <row r="79" spans="1:15" s="26" customFormat="1" ht="14.45" customHeight="1" x14ac:dyDescent="0.25">
      <c r="M79" s="27"/>
      <c r="N79" s="27"/>
    </row>
    <row r="80" spans="1:15" s="26" customFormat="1" ht="14.45" customHeight="1" x14ac:dyDescent="0.25">
      <c r="M80" s="27"/>
      <c r="N80" s="27"/>
    </row>
    <row r="81" spans="1:14" s="26" customFormat="1" ht="14.45" customHeight="1" x14ac:dyDescent="0.25">
      <c r="M81" s="27"/>
      <c r="N81" s="27"/>
    </row>
    <row r="82" spans="1:14" ht="14.45" customHeight="1" x14ac:dyDescent="0.25"/>
    <row r="83" spans="1:14" ht="14.45" customHeight="1" x14ac:dyDescent="0.25"/>
    <row r="84" spans="1:14" ht="14.45" customHeight="1" x14ac:dyDescent="0.3">
      <c r="A84" s="103"/>
      <c r="B84" s="103"/>
      <c r="C84" s="103"/>
      <c r="D84" s="103"/>
      <c r="E84" s="103"/>
      <c r="F84" s="103"/>
      <c r="G84" s="103"/>
      <c r="H84" s="103"/>
    </row>
    <row r="85" spans="1:14" ht="14.45" customHeight="1" x14ac:dyDescent="0.25"/>
    <row r="86" spans="1:14" ht="14.45" customHeight="1" x14ac:dyDescent="0.25"/>
  </sheetData>
  <mergeCells count="1">
    <mergeCell ref="A84:H84"/>
  </mergeCells>
  <hyperlinks>
    <hyperlink ref="C21" location="vlActivityClass!A1" display="vlActivityClass" xr:uid="{6DF105FE-80DF-424E-9A33-7F76E2F69D42}"/>
    <hyperlink ref="C22" location="vlWorkCategory!A1" display="vlWorkCategory" xr:uid="{E7CCC6A4-02AB-4F29-9410-558A0AE827D1}"/>
    <hyperlink ref="C16" location="vlSide!A1" display="vlSide" xr:uid="{976E5338-5211-491C-BAC3-09E3CCFD6636}"/>
    <hyperlink ref="C26" location="vlInventoryType!A1" display="vlInventoryType" xr:uid="{3340EB3E-FA6D-4037-A7A1-36493B61CEB0}"/>
    <hyperlink ref="C25" location="vlInventoryClass!A1" display="vlInventoryClass" xr:uid="{D9EB8BF6-C250-4166-9249-90C7871582C8}"/>
    <hyperlink ref="C40" location="vlCostSource!A1" display="vlCostSource" xr:uid="{F28C0106-19F6-43C9-8379-AEF82E025352}"/>
  </hyperlinks>
  <pageMargins left="0.7" right="0.7" top="0.75" bottom="0.75" header="0.3" footer="0.3"/>
  <pageSetup orientation="portrait" r:id="rId1"/>
  <headerFooter>
    <oddHeader>&amp;L&amp;16&amp;F&amp;R&amp;G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88E8C-21FD-4C23-B666-8E5AA4B6481B}">
  <sheetPr>
    <tabColor rgb="FFFF0000"/>
  </sheetPr>
  <dimension ref="A1:O17"/>
  <sheetViews>
    <sheetView workbookViewId="0">
      <selection activeCell="C7" sqref="C7"/>
    </sheetView>
  </sheetViews>
  <sheetFormatPr defaultColWidth="10.5703125" defaultRowHeight="15" x14ac:dyDescent="0.25"/>
  <cols>
    <col min="1" max="1" width="34.140625" style="10" customWidth="1"/>
    <col min="2" max="2" width="11.140625" style="10" customWidth="1"/>
    <col min="3" max="3" width="22.140625" style="10" customWidth="1"/>
    <col min="4" max="6" width="10.5703125" style="10" customWidth="1"/>
    <col min="7" max="7" width="15.42578125" style="10" customWidth="1"/>
    <col min="8" max="8" width="52" style="10" customWidth="1"/>
    <col min="9" max="11" width="10.5703125" style="10" customWidth="1"/>
    <col min="12" max="12" width="55.5703125" style="10" customWidth="1"/>
    <col min="13" max="14" width="36" style="13" customWidth="1"/>
    <col min="15" max="15" width="36" style="10" customWidth="1"/>
    <col min="16" max="16384" width="10.5703125" style="10"/>
  </cols>
  <sheetData>
    <row r="1" spans="1:15" x14ac:dyDescent="0.25">
      <c r="A1" s="14" t="s">
        <v>4</v>
      </c>
      <c r="B1" s="14" t="s">
        <v>5</v>
      </c>
      <c r="C1" s="14" t="s">
        <v>6</v>
      </c>
      <c r="D1" s="15" t="s">
        <v>7</v>
      </c>
      <c r="E1" s="15" t="s">
        <v>8</v>
      </c>
      <c r="F1" s="15" t="s">
        <v>9</v>
      </c>
      <c r="G1" s="14" t="s">
        <v>10</v>
      </c>
      <c r="H1" s="14" t="s">
        <v>11</v>
      </c>
      <c r="I1" s="14" t="s">
        <v>12</v>
      </c>
      <c r="J1" s="14" t="s">
        <v>13</v>
      </c>
      <c r="K1" s="14" t="s">
        <v>14</v>
      </c>
      <c r="L1" s="16" t="s">
        <v>15</v>
      </c>
      <c r="M1" s="25" t="s">
        <v>16</v>
      </c>
      <c r="N1" s="25" t="s">
        <v>16</v>
      </c>
      <c r="O1" s="16" t="s">
        <v>16</v>
      </c>
    </row>
    <row r="2" spans="1:15" x14ac:dyDescent="0.25">
      <c r="A2" s="14" t="s">
        <v>388</v>
      </c>
      <c r="B2" s="14"/>
      <c r="C2" s="14"/>
      <c r="D2" s="15"/>
      <c r="E2" s="15"/>
      <c r="F2" s="15"/>
      <c r="G2" s="14"/>
      <c r="H2" s="14"/>
      <c r="I2" s="14"/>
      <c r="J2" s="14"/>
      <c r="K2" s="14"/>
      <c r="L2" s="16"/>
      <c r="M2" s="25"/>
      <c r="N2" s="25"/>
      <c r="O2" s="16"/>
    </row>
    <row r="3" spans="1:15" s="33" customFormat="1" x14ac:dyDescent="0.25">
      <c r="A3" s="33" t="s">
        <v>397</v>
      </c>
      <c r="B3" s="33" t="s">
        <v>17</v>
      </c>
      <c r="G3" s="33" t="s">
        <v>376</v>
      </c>
      <c r="L3" s="34"/>
      <c r="M3" s="35" t="s">
        <v>297</v>
      </c>
      <c r="N3" s="35" t="s">
        <v>298</v>
      </c>
    </row>
    <row r="4" spans="1:15" s="33" customFormat="1" x14ac:dyDescent="0.25">
      <c r="A4" s="33" t="s">
        <v>299</v>
      </c>
      <c r="B4" s="33" t="s">
        <v>26</v>
      </c>
      <c r="G4" s="33" t="s">
        <v>376</v>
      </c>
      <c r="L4" s="34"/>
      <c r="M4" s="35" t="s">
        <v>300</v>
      </c>
      <c r="N4" s="35" t="s">
        <v>301</v>
      </c>
    </row>
    <row r="5" spans="1:15" s="33" customFormat="1" x14ac:dyDescent="0.25">
      <c r="A5" s="33" t="s">
        <v>398</v>
      </c>
      <c r="B5" s="33" t="s">
        <v>43</v>
      </c>
      <c r="C5" s="33" t="s">
        <v>401</v>
      </c>
      <c r="G5" s="33" t="s">
        <v>376</v>
      </c>
      <c r="L5" s="33" t="s">
        <v>302</v>
      </c>
      <c r="M5" s="44" t="s">
        <v>300</v>
      </c>
      <c r="N5" s="35"/>
    </row>
    <row r="6" spans="1:15" s="33" customFormat="1" ht="30" x14ac:dyDescent="0.25">
      <c r="A6" s="33" t="s">
        <v>303</v>
      </c>
      <c r="B6" s="33" t="s">
        <v>17</v>
      </c>
      <c r="G6" s="33" t="s">
        <v>376</v>
      </c>
      <c r="L6" s="34" t="s">
        <v>248</v>
      </c>
      <c r="M6" s="34" t="s">
        <v>121</v>
      </c>
      <c r="N6" s="35" t="s">
        <v>244</v>
      </c>
    </row>
    <row r="7" spans="1:15" s="33" customFormat="1" x14ac:dyDescent="0.25">
      <c r="A7" s="33" t="s">
        <v>304</v>
      </c>
      <c r="B7" s="33" t="s">
        <v>43</v>
      </c>
      <c r="C7" s="33" t="s">
        <v>175</v>
      </c>
      <c r="G7" s="33" t="s">
        <v>376</v>
      </c>
      <c r="L7" s="34"/>
      <c r="M7" s="34" t="s">
        <v>305</v>
      </c>
      <c r="N7" s="35" t="s">
        <v>178</v>
      </c>
    </row>
    <row r="8" spans="1:15" s="33" customFormat="1" x14ac:dyDescent="0.25">
      <c r="A8" s="33" t="s">
        <v>247</v>
      </c>
      <c r="B8" s="33" t="s">
        <v>17</v>
      </c>
      <c r="G8" s="33" t="s">
        <v>376</v>
      </c>
      <c r="L8" s="34"/>
      <c r="M8" s="35" t="s">
        <v>250</v>
      </c>
      <c r="N8" s="33" t="s">
        <v>122</v>
      </c>
    </row>
    <row r="9" spans="1:15" s="33" customFormat="1" x14ac:dyDescent="0.25">
      <c r="A9" s="33" t="s">
        <v>249</v>
      </c>
      <c r="B9" s="33" t="s">
        <v>26</v>
      </c>
      <c r="G9" s="33" t="s">
        <v>376</v>
      </c>
      <c r="L9" s="34" t="s">
        <v>248</v>
      </c>
      <c r="M9" s="35" t="s">
        <v>244</v>
      </c>
      <c r="N9" s="33" t="s">
        <v>127</v>
      </c>
    </row>
    <row r="10" spans="1:15" s="33" customFormat="1" x14ac:dyDescent="0.25">
      <c r="A10" s="33" t="s">
        <v>211</v>
      </c>
      <c r="B10" s="33" t="s">
        <v>64</v>
      </c>
      <c r="G10" s="33" t="s">
        <v>376</v>
      </c>
      <c r="L10" s="33" t="s">
        <v>221</v>
      </c>
      <c r="M10" s="35">
        <v>2</v>
      </c>
      <c r="N10" s="35">
        <v>50</v>
      </c>
    </row>
    <row r="11" spans="1:15" s="33" customFormat="1" x14ac:dyDescent="0.25">
      <c r="A11" s="33" t="s">
        <v>212</v>
      </c>
      <c r="B11" s="33" t="s">
        <v>43</v>
      </c>
      <c r="G11" s="33" t="s">
        <v>376</v>
      </c>
      <c r="L11" s="33" t="s">
        <v>222</v>
      </c>
      <c r="M11" s="54" t="s">
        <v>306</v>
      </c>
      <c r="N11" s="35" t="s">
        <v>307</v>
      </c>
    </row>
    <row r="12" spans="1:15" s="33" customFormat="1" x14ac:dyDescent="0.25">
      <c r="A12" s="33" t="s">
        <v>225</v>
      </c>
      <c r="B12" s="33" t="s">
        <v>64</v>
      </c>
      <c r="G12" s="33" t="s">
        <v>376</v>
      </c>
      <c r="L12" s="33" t="s">
        <v>226</v>
      </c>
      <c r="M12" s="35">
        <v>100</v>
      </c>
      <c r="N12" s="35">
        <v>0</v>
      </c>
    </row>
    <row r="13" spans="1:15" s="33" customFormat="1" x14ac:dyDescent="0.25">
      <c r="A13" s="33" t="s">
        <v>215</v>
      </c>
      <c r="B13" s="33" t="s">
        <v>43</v>
      </c>
      <c r="C13" s="33" t="s">
        <v>216</v>
      </c>
      <c r="G13" s="33" t="s">
        <v>376</v>
      </c>
      <c r="L13" s="33" t="s">
        <v>227</v>
      </c>
      <c r="M13" s="35" t="s">
        <v>228</v>
      </c>
      <c r="N13" s="35" t="s">
        <v>308</v>
      </c>
    </row>
    <row r="14" spans="1:15" s="33" customFormat="1" x14ac:dyDescent="0.25">
      <c r="A14" s="33" t="s">
        <v>217</v>
      </c>
      <c r="B14" s="33" t="s">
        <v>64</v>
      </c>
      <c r="G14" s="33" t="s">
        <v>376</v>
      </c>
      <c r="L14" s="33" t="s">
        <v>231</v>
      </c>
      <c r="M14" s="35">
        <v>500</v>
      </c>
      <c r="N14" s="35">
        <v>0</v>
      </c>
    </row>
    <row r="17" spans="1:8" ht="12.6" customHeight="1" x14ac:dyDescent="0.3">
      <c r="A17" s="103"/>
      <c r="B17" s="103"/>
      <c r="C17" s="103"/>
      <c r="D17" s="103"/>
      <c r="E17" s="103"/>
      <c r="F17" s="103"/>
      <c r="G17" s="103"/>
      <c r="H17" s="103"/>
    </row>
  </sheetData>
  <mergeCells count="1">
    <mergeCell ref="A17:H17"/>
  </mergeCells>
  <pageMargins left="0.7" right="0.7" top="0.75" bottom="0.75" header="0.3" footer="0.3"/>
  <pageSetup orientation="portrait" r:id="rId1"/>
  <headerFooter>
    <oddHeader>&amp;L&amp;16&amp;F&amp;R&amp;G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F41AB-3CE7-4748-A6BC-D746DE3665B9}">
  <sheetPr>
    <tabColor rgb="FFFF0000"/>
  </sheetPr>
  <dimension ref="A1:O15"/>
  <sheetViews>
    <sheetView workbookViewId="0">
      <selection activeCell="L25" sqref="L25"/>
    </sheetView>
  </sheetViews>
  <sheetFormatPr defaultColWidth="9.140625" defaultRowHeight="15" x14ac:dyDescent="0.2"/>
  <cols>
    <col min="1" max="1" width="38.5703125" style="28" customWidth="1"/>
    <col min="2" max="2" width="32.5703125" style="28" customWidth="1"/>
    <col min="3" max="3" width="17.5703125" style="28" customWidth="1"/>
    <col min="4" max="8" width="17.5703125" style="28" hidden="1" customWidth="1"/>
    <col min="9" max="9" width="15.5703125" style="28" hidden="1" customWidth="1"/>
    <col min="10" max="10" width="9.140625" style="28" hidden="1" customWidth="1"/>
    <col min="11" max="11" width="18.5703125" style="28" customWidth="1"/>
    <col min="12" max="12" width="69.42578125" style="28" customWidth="1"/>
    <col min="13" max="13" width="33.42578125" style="28" customWidth="1"/>
    <col min="14" max="14" width="28.85546875" style="28" customWidth="1"/>
    <col min="15" max="15" width="19" style="28" customWidth="1"/>
    <col min="16" max="16384" width="9.140625" style="28"/>
  </cols>
  <sheetData>
    <row r="1" spans="1:15" x14ac:dyDescent="0.2">
      <c r="A1" s="14" t="s">
        <v>4</v>
      </c>
      <c r="B1" s="14" t="s">
        <v>5</v>
      </c>
      <c r="C1" s="14" t="s">
        <v>6</v>
      </c>
      <c r="D1" s="15" t="s">
        <v>7</v>
      </c>
      <c r="E1" s="15" t="s">
        <v>8</v>
      </c>
      <c r="F1" s="15" t="s">
        <v>9</v>
      </c>
      <c r="G1" s="14" t="s">
        <v>10</v>
      </c>
      <c r="H1" s="14" t="s">
        <v>11</v>
      </c>
      <c r="I1" s="14" t="s">
        <v>12</v>
      </c>
      <c r="J1" s="14" t="s">
        <v>13</v>
      </c>
      <c r="K1" s="14" t="s">
        <v>14</v>
      </c>
      <c r="L1" s="16" t="s">
        <v>15</v>
      </c>
      <c r="M1" s="25" t="s">
        <v>16</v>
      </c>
      <c r="N1" s="25" t="s">
        <v>16</v>
      </c>
      <c r="O1" s="16" t="s">
        <v>16</v>
      </c>
    </row>
    <row r="2" spans="1:15" x14ac:dyDescent="0.2">
      <c r="A2" s="6" t="s">
        <v>283</v>
      </c>
      <c r="B2" s="7"/>
      <c r="C2" s="6"/>
      <c r="D2" s="7"/>
      <c r="E2" s="9"/>
      <c r="F2" s="9"/>
      <c r="G2" s="9"/>
      <c r="H2" s="9"/>
      <c r="I2" s="8"/>
      <c r="J2" s="8"/>
      <c r="K2" s="9"/>
      <c r="L2" s="9"/>
      <c r="M2" s="9"/>
      <c r="N2" s="9"/>
      <c r="O2" s="9"/>
    </row>
    <row r="3" spans="1:15" ht="15.75" x14ac:dyDescent="0.25">
      <c r="A3" s="10" t="s">
        <v>17</v>
      </c>
      <c r="B3" s="10" t="s">
        <v>17</v>
      </c>
      <c r="C3" s="10"/>
      <c r="D3" s="10"/>
      <c r="E3" s="10"/>
      <c r="F3" s="10"/>
      <c r="G3" s="10" t="s">
        <v>376</v>
      </c>
      <c r="H3" s="10"/>
      <c r="I3" s="10"/>
      <c r="J3" s="10"/>
      <c r="K3" s="10"/>
      <c r="L3" s="10"/>
      <c r="M3" s="10" t="s">
        <v>309</v>
      </c>
      <c r="N3" s="10" t="s">
        <v>310</v>
      </c>
      <c r="O3" s="10" t="s">
        <v>311</v>
      </c>
    </row>
    <row r="4" spans="1:15" ht="15.75" x14ac:dyDescent="0.25">
      <c r="A4" s="10" t="s">
        <v>263</v>
      </c>
      <c r="B4" s="10" t="s">
        <v>43</v>
      </c>
      <c r="C4" t="s">
        <v>264</v>
      </c>
      <c r="D4" s="10"/>
      <c r="E4" s="10"/>
      <c r="F4" s="10"/>
      <c r="G4" s="10" t="s">
        <v>376</v>
      </c>
      <c r="H4" s="10"/>
      <c r="I4" s="10"/>
      <c r="J4" s="10"/>
      <c r="K4" s="10"/>
      <c r="L4" s="10"/>
      <c r="M4" s="10" t="s">
        <v>312</v>
      </c>
      <c r="N4" s="10" t="s">
        <v>313</v>
      </c>
      <c r="O4" s="10" t="s">
        <v>265</v>
      </c>
    </row>
    <row r="5" spans="1:15" ht="15.75" x14ac:dyDescent="0.25">
      <c r="A5" s="37" t="s">
        <v>399</v>
      </c>
      <c r="B5" s="10"/>
      <c r="C5" s="2"/>
      <c r="D5" s="10"/>
      <c r="E5" s="10"/>
      <c r="F5" s="10"/>
      <c r="G5" s="10" t="s">
        <v>376</v>
      </c>
      <c r="H5" s="10"/>
      <c r="I5" s="10"/>
      <c r="J5" s="10"/>
      <c r="K5" s="10"/>
      <c r="L5" s="10"/>
      <c r="M5" s="10"/>
      <c r="N5" s="10"/>
      <c r="O5" s="10"/>
    </row>
    <row r="6" spans="1:15" s="56" customFormat="1" ht="15.75" x14ac:dyDescent="0.25">
      <c r="A6" s="55" t="s">
        <v>314</v>
      </c>
      <c r="B6" s="55" t="s">
        <v>17</v>
      </c>
      <c r="C6" s="55"/>
      <c r="D6" s="55"/>
      <c r="E6" s="55"/>
      <c r="F6" s="55"/>
      <c r="G6" s="55" t="s">
        <v>376</v>
      </c>
      <c r="H6" s="55" t="s">
        <v>315</v>
      </c>
      <c r="I6" s="55"/>
      <c r="J6" s="55"/>
      <c r="K6" s="55"/>
      <c r="L6" s="55"/>
      <c r="M6" s="55" t="s">
        <v>316</v>
      </c>
      <c r="N6" s="55" t="s">
        <v>317</v>
      </c>
      <c r="O6" s="55" t="s">
        <v>318</v>
      </c>
    </row>
    <row r="7" spans="1:15" s="56" customFormat="1" ht="15.75" x14ac:dyDescent="0.25">
      <c r="A7" s="55" t="s">
        <v>319</v>
      </c>
      <c r="B7" s="55" t="s">
        <v>26</v>
      </c>
      <c r="C7" s="55"/>
      <c r="D7" s="55"/>
      <c r="E7" s="55"/>
      <c r="F7" s="55"/>
      <c r="G7" s="55" t="s">
        <v>376</v>
      </c>
      <c r="H7" s="55"/>
      <c r="I7" s="55"/>
      <c r="J7" s="55"/>
      <c r="K7" s="55"/>
      <c r="L7" s="55" t="s">
        <v>400</v>
      </c>
      <c r="M7" s="55" t="s">
        <v>320</v>
      </c>
      <c r="N7" s="55" t="s">
        <v>321</v>
      </c>
      <c r="O7" s="55" t="s">
        <v>320</v>
      </c>
    </row>
    <row r="8" spans="1:15" s="56" customFormat="1" ht="15.75" x14ac:dyDescent="0.25">
      <c r="A8" s="55" t="s">
        <v>322</v>
      </c>
      <c r="B8" s="55" t="s">
        <v>43</v>
      </c>
      <c r="C8" s="55" t="s">
        <v>267</v>
      </c>
      <c r="D8" s="55"/>
      <c r="E8" s="55"/>
      <c r="F8" s="55"/>
      <c r="G8" s="55" t="s">
        <v>376</v>
      </c>
      <c r="H8" s="55" t="s">
        <v>323</v>
      </c>
      <c r="I8" s="55"/>
      <c r="J8" s="55"/>
      <c r="K8" s="55"/>
      <c r="L8" s="55" t="s">
        <v>324</v>
      </c>
      <c r="M8" s="55" t="s">
        <v>325</v>
      </c>
      <c r="N8" s="55"/>
      <c r="O8" s="55"/>
    </row>
    <row r="9" spans="1:15" ht="15.75" x14ac:dyDescent="0.25">
      <c r="A9" s="10" t="s">
        <v>270</v>
      </c>
      <c r="B9" s="10" t="s">
        <v>283</v>
      </c>
      <c r="C9" s="10"/>
      <c r="D9" s="10" t="s">
        <v>272</v>
      </c>
      <c r="E9" s="10"/>
      <c r="F9" s="10"/>
      <c r="G9" s="10" t="s">
        <v>376</v>
      </c>
      <c r="H9" s="10"/>
      <c r="I9" s="10"/>
      <c r="J9" s="10"/>
      <c r="K9" s="10"/>
      <c r="L9" s="10" t="s">
        <v>326</v>
      </c>
      <c r="M9" s="10">
        <v>100</v>
      </c>
      <c r="N9" s="10"/>
      <c r="O9" s="10"/>
    </row>
    <row r="10" spans="1:15" ht="15.75" x14ac:dyDescent="0.25">
      <c r="A10" s="10" t="s">
        <v>274</v>
      </c>
      <c r="B10" s="10" t="s">
        <v>283</v>
      </c>
      <c r="C10" s="10"/>
      <c r="D10" s="10" t="s">
        <v>272</v>
      </c>
      <c r="E10" s="10"/>
      <c r="F10" s="10"/>
      <c r="G10" s="10" t="s">
        <v>376</v>
      </c>
      <c r="H10" s="10"/>
      <c r="I10" s="10"/>
      <c r="J10" s="10"/>
      <c r="K10" s="10"/>
      <c r="L10" s="10" t="s">
        <v>327</v>
      </c>
      <c r="M10" s="10">
        <v>123</v>
      </c>
      <c r="N10" s="10"/>
      <c r="O10" s="10"/>
    </row>
    <row r="11" spans="1:15" ht="15.75" x14ac:dyDescent="0.25">
      <c r="A11" s="10" t="s">
        <v>328</v>
      </c>
      <c r="B11" s="10" t="s">
        <v>283</v>
      </c>
      <c r="C11" s="10"/>
      <c r="D11" s="10" t="s">
        <v>272</v>
      </c>
      <c r="E11" s="10"/>
      <c r="F11" s="10"/>
      <c r="G11" s="10" t="s">
        <v>376</v>
      </c>
      <c r="H11" s="10"/>
      <c r="I11" s="10"/>
      <c r="J11" s="10"/>
      <c r="K11" s="10"/>
      <c r="L11" s="10"/>
      <c r="M11" s="10"/>
      <c r="N11" s="10"/>
      <c r="O11" s="10"/>
    </row>
    <row r="12" spans="1:15" ht="15.75" x14ac:dyDescent="0.25">
      <c r="A12" s="10" t="s">
        <v>329</v>
      </c>
      <c r="B12" s="10" t="s">
        <v>283</v>
      </c>
      <c r="C12" s="10"/>
      <c r="D12" s="10" t="s">
        <v>272</v>
      </c>
      <c r="E12" s="10"/>
      <c r="F12" s="10"/>
      <c r="G12" s="10" t="s">
        <v>376</v>
      </c>
      <c r="H12" s="10"/>
      <c r="I12" s="10"/>
      <c r="J12" s="10"/>
      <c r="K12" s="10" t="s">
        <v>330</v>
      </c>
      <c r="L12" s="10"/>
      <c r="M12" s="10"/>
      <c r="N12" s="10"/>
      <c r="O12" s="10"/>
    </row>
    <row r="13" spans="1:15" ht="15.75" x14ac:dyDescent="0.25">
      <c r="A13" s="10" t="s">
        <v>331</v>
      </c>
      <c r="B13" s="10" t="s">
        <v>283</v>
      </c>
      <c r="C13" s="10"/>
      <c r="D13" s="10"/>
      <c r="E13" s="10"/>
      <c r="F13" s="10"/>
      <c r="G13" s="10" t="s">
        <v>376</v>
      </c>
      <c r="H13" s="10"/>
      <c r="I13" s="10"/>
      <c r="J13" s="10"/>
      <c r="K13" s="10" t="s">
        <v>330</v>
      </c>
      <c r="L13" s="10" t="s">
        <v>332</v>
      </c>
      <c r="M13" s="10"/>
      <c r="N13" s="10"/>
      <c r="O13" s="10">
        <v>1</v>
      </c>
    </row>
    <row r="14" spans="1:15" ht="15.75" x14ac:dyDescent="0.25">
      <c r="A14" s="10" t="s">
        <v>371</v>
      </c>
      <c r="B14" s="10" t="s">
        <v>43</v>
      </c>
      <c r="C14" s="10" t="s">
        <v>370</v>
      </c>
      <c r="D14" s="10"/>
      <c r="E14" s="10"/>
      <c r="F14" s="10"/>
      <c r="G14" s="10" t="s">
        <v>376</v>
      </c>
      <c r="H14" s="10"/>
      <c r="I14" s="10"/>
      <c r="J14" s="10"/>
      <c r="K14" s="10" t="s">
        <v>330</v>
      </c>
      <c r="L14" s="10" t="s">
        <v>333</v>
      </c>
      <c r="M14" s="10"/>
      <c r="N14" s="10"/>
      <c r="O14" s="10"/>
    </row>
    <row r="15" spans="1:15" ht="15.75" x14ac:dyDescent="0.25">
      <c r="C15" s="10"/>
      <c r="D15" s="10"/>
      <c r="E15" s="10"/>
      <c r="F15" s="10"/>
      <c r="G15" s="10"/>
      <c r="H15" s="10"/>
      <c r="I15" s="10"/>
      <c r="J15" s="10"/>
      <c r="K15" s="10"/>
      <c r="L15" s="10"/>
      <c r="M15" s="10"/>
      <c r="N15" s="10"/>
      <c r="O15" s="10"/>
    </row>
  </sheetData>
  <pageMargins left="0.7" right="0.7" top="0.75" bottom="0.75" header="0.3" footer="0.3"/>
  <pageSetup orientation="portrait" r:id="rId1"/>
  <headerFooter>
    <oddHeader>&amp;L&amp;16&amp;F&amp;R&amp;G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5E792-D3C2-4FC5-95F1-64DE3346D990}">
  <dimension ref="A1:E8"/>
  <sheetViews>
    <sheetView workbookViewId="0">
      <selection activeCell="B3" sqref="B3:B5"/>
    </sheetView>
  </sheetViews>
  <sheetFormatPr defaultColWidth="9.140625" defaultRowHeight="15" x14ac:dyDescent="0.2"/>
  <cols>
    <col min="1" max="1" width="9.140625" style="28"/>
    <col min="2" max="2" width="18.140625" style="28" customWidth="1"/>
    <col min="3" max="3" width="18.42578125" style="28" customWidth="1"/>
    <col min="4" max="4" width="21.42578125" style="28" customWidth="1"/>
    <col min="5" max="16384" width="9.140625" style="28"/>
  </cols>
  <sheetData>
    <row r="1" spans="1:5" x14ac:dyDescent="0.2">
      <c r="A1" s="18" t="s">
        <v>334</v>
      </c>
      <c r="B1" s="19" t="s">
        <v>335</v>
      </c>
      <c r="C1" s="19" t="s">
        <v>15</v>
      </c>
      <c r="D1" s="20" t="s">
        <v>336</v>
      </c>
      <c r="E1" s="20" t="s">
        <v>337</v>
      </c>
    </row>
    <row r="2" spans="1:5" x14ac:dyDescent="0.2">
      <c r="A2" s="22" t="s">
        <v>283</v>
      </c>
      <c r="B2" s="23" t="s">
        <v>26</v>
      </c>
      <c r="C2" s="23" t="s">
        <v>26</v>
      </c>
      <c r="D2" s="24" t="s">
        <v>338</v>
      </c>
      <c r="E2" s="24" t="s">
        <v>338</v>
      </c>
    </row>
    <row r="3" spans="1:5" x14ac:dyDescent="0.2">
      <c r="A3" s="1">
        <v>1</v>
      </c>
      <c r="B3" s="1" t="s">
        <v>300</v>
      </c>
      <c r="C3" s="1"/>
      <c r="D3" s="17">
        <v>1</v>
      </c>
      <c r="E3" s="1"/>
    </row>
    <row r="4" spans="1:5" x14ac:dyDescent="0.2">
      <c r="A4" s="1">
        <v>2</v>
      </c>
      <c r="B4" s="1" t="s">
        <v>301</v>
      </c>
      <c r="C4" s="1"/>
      <c r="D4" s="17">
        <v>1</v>
      </c>
      <c r="E4" s="1"/>
    </row>
    <row r="5" spans="1:5" x14ac:dyDescent="0.2">
      <c r="A5" s="1">
        <v>3</v>
      </c>
      <c r="B5" s="1" t="s">
        <v>402</v>
      </c>
      <c r="C5" s="1"/>
      <c r="D5" s="17">
        <v>1</v>
      </c>
      <c r="E5" s="1"/>
    </row>
    <row r="6" spans="1:5" hidden="1" x14ac:dyDescent="0.2">
      <c r="A6" s="1">
        <v>4</v>
      </c>
      <c r="B6" s="1"/>
      <c r="C6" s="1"/>
      <c r="D6" s="17">
        <v>1</v>
      </c>
      <c r="E6" s="1"/>
    </row>
    <row r="7" spans="1:5" hidden="1" x14ac:dyDescent="0.2">
      <c r="A7" s="1">
        <v>5</v>
      </c>
      <c r="B7" s="1"/>
      <c r="C7" s="1"/>
      <c r="D7" s="17">
        <v>1</v>
      </c>
      <c r="E7" s="1"/>
    </row>
    <row r="8" spans="1:5" hidden="1" x14ac:dyDescent="0.2"/>
  </sheetData>
  <pageMargins left="0.7" right="0.7" top="0.75" bottom="0.75" header="0.3" footer="0.3"/>
  <pageSetup orientation="portrait" horizontalDpi="0" verticalDpi="0" r:id="rId1"/>
  <headerFooter>
    <oddHeader>&amp;L&amp;16&amp;F&amp;R&amp;G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0A6BD-3EBE-487F-917D-942AA77B8AEC}">
  <dimension ref="A1:E5"/>
  <sheetViews>
    <sheetView zoomScaleNormal="100" workbookViewId="0">
      <selection activeCell="C20" sqref="C20"/>
    </sheetView>
  </sheetViews>
  <sheetFormatPr defaultColWidth="10.5703125" defaultRowHeight="15" x14ac:dyDescent="0.2"/>
  <cols>
    <col min="1" max="1" width="10.5703125" style="28"/>
    <col min="2" max="2" width="27.42578125" style="28" customWidth="1"/>
    <col min="3" max="3" width="128.140625" style="28" customWidth="1"/>
    <col min="4" max="16384" width="10.5703125" style="28"/>
  </cols>
  <sheetData>
    <row r="1" spans="1:5" x14ac:dyDescent="0.2">
      <c r="A1" s="18" t="s">
        <v>334</v>
      </c>
      <c r="B1" s="19" t="s">
        <v>335</v>
      </c>
      <c r="C1" s="19" t="s">
        <v>15</v>
      </c>
      <c r="D1" s="20" t="s">
        <v>336</v>
      </c>
      <c r="E1" s="20" t="s">
        <v>337</v>
      </c>
    </row>
    <row r="2" spans="1:5" x14ac:dyDescent="0.2">
      <c r="A2" s="22" t="s">
        <v>283</v>
      </c>
      <c r="B2" s="23" t="s">
        <v>26</v>
      </c>
      <c r="C2" s="23" t="s">
        <v>26</v>
      </c>
      <c r="D2" s="24" t="s">
        <v>338</v>
      </c>
      <c r="E2" s="24" t="s">
        <v>338</v>
      </c>
    </row>
    <row r="3" spans="1:5" x14ac:dyDescent="0.2">
      <c r="A3" s="1">
        <v>1</v>
      </c>
      <c r="B3" s="1" t="s">
        <v>339</v>
      </c>
      <c r="C3" s="1" t="s">
        <v>340</v>
      </c>
      <c r="D3" s="17">
        <v>1</v>
      </c>
      <c r="E3" s="1"/>
    </row>
    <row r="4" spans="1:5" x14ac:dyDescent="0.2">
      <c r="A4" s="1">
        <v>2</v>
      </c>
      <c r="B4" s="1" t="s">
        <v>341</v>
      </c>
      <c r="C4" s="1" t="s">
        <v>342</v>
      </c>
      <c r="D4" s="17">
        <v>1</v>
      </c>
      <c r="E4" s="1"/>
    </row>
    <row r="5" spans="1:5" x14ac:dyDescent="0.2">
      <c r="A5" s="1">
        <v>3</v>
      </c>
      <c r="B5" s="1" t="s">
        <v>343</v>
      </c>
      <c r="C5" s="1" t="s">
        <v>344</v>
      </c>
      <c r="D5" s="17">
        <v>1</v>
      </c>
      <c r="E5" s="1"/>
    </row>
  </sheetData>
  <pageMargins left="0.7" right="0.7" top="0.75" bottom="0.75" header="0.3" footer="0.3"/>
  <pageSetup orientation="portrait" horizontalDpi="0" verticalDpi="0" r:id="rId1"/>
  <headerFooter>
    <oddHeader>&amp;L&amp;16&amp;F&amp;R&amp;G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11D5-4A06-42BD-82C6-9BDA78A12C69}">
  <dimension ref="A1:F8"/>
  <sheetViews>
    <sheetView workbookViewId="0">
      <selection activeCell="B4" sqref="B4"/>
    </sheetView>
  </sheetViews>
  <sheetFormatPr defaultColWidth="10.5703125" defaultRowHeight="15" x14ac:dyDescent="0.2"/>
  <cols>
    <col min="1" max="1" width="23.5703125" style="28" customWidth="1"/>
    <col min="2" max="2" width="60.140625" style="28" customWidth="1"/>
    <col min="3" max="6" width="23.5703125" style="28" customWidth="1"/>
    <col min="7" max="16384" width="10.5703125" style="28"/>
  </cols>
  <sheetData>
    <row r="1" spans="1:6" x14ac:dyDescent="0.2">
      <c r="A1" s="3" t="s">
        <v>334</v>
      </c>
      <c r="B1" s="4" t="s">
        <v>335</v>
      </c>
      <c r="C1" s="4" t="s">
        <v>15</v>
      </c>
      <c r="D1" s="5" t="s">
        <v>336</v>
      </c>
      <c r="E1" s="5" t="s">
        <v>337</v>
      </c>
      <c r="F1" s="5" t="s">
        <v>345</v>
      </c>
    </row>
    <row r="2" spans="1:6" x14ac:dyDescent="0.2">
      <c r="A2" s="6" t="s">
        <v>283</v>
      </c>
      <c r="B2" s="7" t="s">
        <v>26</v>
      </c>
      <c r="C2" s="7" t="s">
        <v>26</v>
      </c>
      <c r="D2" s="8" t="s">
        <v>338</v>
      </c>
      <c r="E2" s="8" t="s">
        <v>338</v>
      </c>
      <c r="F2" s="9" t="s">
        <v>26</v>
      </c>
    </row>
    <row r="3" spans="1:6" s="10" customFormat="1" x14ac:dyDescent="0.25">
      <c r="A3" s="10">
        <v>1</v>
      </c>
      <c r="B3" s="10" t="s">
        <v>61</v>
      </c>
      <c r="D3" s="57">
        <v>1</v>
      </c>
    </row>
    <row r="4" spans="1:6" s="10" customFormat="1" x14ac:dyDescent="0.25">
      <c r="A4" s="10">
        <v>2</v>
      </c>
      <c r="B4" s="10" t="s">
        <v>58</v>
      </c>
      <c r="D4" s="57">
        <v>1</v>
      </c>
    </row>
    <row r="5" spans="1:6" s="10" customFormat="1" x14ac:dyDescent="0.25">
      <c r="A5" s="10">
        <v>3</v>
      </c>
      <c r="B5" s="10" t="s">
        <v>60</v>
      </c>
      <c r="D5" s="57">
        <v>1</v>
      </c>
    </row>
    <row r="6" spans="1:6" s="10" customFormat="1" x14ac:dyDescent="0.25">
      <c r="A6" s="10">
        <v>4</v>
      </c>
      <c r="B6" s="10" t="s">
        <v>59</v>
      </c>
      <c r="D6" s="57">
        <v>1</v>
      </c>
    </row>
    <row r="7" spans="1:6" s="10" customFormat="1" x14ac:dyDescent="0.25">
      <c r="A7" s="10">
        <v>5</v>
      </c>
      <c r="B7" s="10" t="s">
        <v>63</v>
      </c>
      <c r="D7" s="57">
        <v>1</v>
      </c>
    </row>
    <row r="8" spans="1:6" ht="15.75" x14ac:dyDescent="0.25">
      <c r="A8" s="10">
        <v>6</v>
      </c>
      <c r="B8" s="10" t="s">
        <v>346</v>
      </c>
      <c r="D8" s="57">
        <v>1</v>
      </c>
    </row>
  </sheetData>
  <pageMargins left="0.7" right="0.7" top="0.75" bottom="0.75" header="0.3" footer="0.3"/>
  <pageSetup orientation="portrait" horizontalDpi="0" verticalDpi="0" r:id="rId1"/>
  <headerFooter>
    <oddHeader>&amp;L&amp;16&amp;F&amp;R&amp;G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Y D A A B Q S w M E F A A C A A g A Q 3 B H V t U h Z v C m A A A A 9 g A A A B I A H A B D b 2 5 m a W c v U G F j a 2 F n Z S 5 4 b W w g o h g A K K A U A A A A A A A A A A A A A A A A A A A A A A A A A A A A h Y 9 B D o I w F E S v Q r q n L Z g Y J J + y c C v G x M Q Y d 0 2 p 0 A g f Q 4 t w N x c e y S u I U d S d y 5 l 5 k 8 z c r z d I h 7 r y L r q 1 p s G E B J Q T T 6 N q c o N F Q j p 3 9 C O S C t h I d Z K F 9 k Y Y b T x Y k 5 D S u X P M W N / 3 t J / R p i 1 Y y H n A 9 t l q q 0 p d S 9 + g d R K V J p 9 W / r 9 F B O x e Y 0 R I A x 7 R R T S n H N h k Q m b w C 4 T j 3 m f 6 Y 8 K y q 1 z X a q H R X x + A T R L Y + 4 N 4 A F B L A w Q U A A I A C A B D c E d 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Q 3 B H V i i K R 7 g O A A A A E Q A A A B M A H A B G b 3 J t d W x h c y 9 T Z W N 0 a W 9 u M S 5 t I K I Y A C i g F A A A A A A A A A A A A A A A A A A A A A A A A A A A A C t O T S 7 J z M 9 T C I b Q h t Y A U E s B A i 0 A F A A C A A g A Q 3 B H V t U h Z v C m A A A A 9 g A A A B I A A A A A A A A A A A A A A A A A A A A A A E N v b m Z p Z y 9 Q Y W N r Y W d l L n h t b F B L A Q I t A B Q A A g A I A E N w R 1 Y P y u m r p A A A A O k A A A A T A A A A A A A A A A A A A A A A A P I A A A B b Q 2 9 u d G V u d F 9 U e X B l c 1 0 u e G 1 s U E s B A i 0 A F A A C A A g A Q 3 B H V i 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E Y G I r F O U g p G k G R l 2 1 L q A z 4 A A A A A A g A A A A A A A 2 Y A A M A A A A A Q A A A A f W j G V H M 9 W q 5 0 H R Q d h b S n + g A A A A A E g A A A o A A A A B A A A A A O y 5 w A c k 3 l c 7 Z 6 v 4 X H S c R 2 U A A A A G Z h Z Y H 1 J N h u w O d 0 P a 2 7 P l 4 x k I y 5 y T 4 K t G e I n + 1 D n D E 5 r 8 X D + y l m A Y m H D N 2 B B z 7 k w h v E u W + 7 F p 5 6 Z R m h y u G Z H 1 k w I I b b + n 9 j d K g r r o D D O S x v F A A A A P + E M y q T 0 l x 4 D Q t 1 8 b Q T / q k s 3 x S E < / 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802C7CF879F564FBFFE80B50AB3CB53" ma:contentTypeVersion="20" ma:contentTypeDescription="Create a new document." ma:contentTypeScope="" ma:versionID="4adff0470a8e567b74b7980588b547a7">
  <xsd:schema xmlns:xsd="http://www.w3.org/2001/XMLSchema" xmlns:xs="http://www.w3.org/2001/XMLSchema" xmlns:p="http://schemas.microsoft.com/office/2006/metadata/properties" xmlns:ns2="b39db181-83c7-44dc-8cc3-b5130aee5516" xmlns:ns3="370b9c24-d0e8-410a-ba31-4cbc8af4bd9a" targetNamespace="http://schemas.microsoft.com/office/2006/metadata/properties" ma:root="true" ma:fieldsID="4e59386aa1cdc00b427de3868deaa304" ns2:_="" ns3:_="">
    <xsd:import namespace="b39db181-83c7-44dc-8cc3-b5130aee5516"/>
    <xsd:import namespace="370b9c24-d0e8-410a-ba31-4cbc8af4bd9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InfoHubLink"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Overview"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9db181-83c7-44dc-8cc3-b5130aee55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InfoHubLink" ma:index="20" nillable="true" ma:displayName="InfoHub Link" ma:format="Dropdown" ma:internalName="InfoHubLink">
      <xsd:simpleType>
        <xsd:restriction base="dms:Text">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e4b948f-bea1-4d61-abd0-a60787be9a7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Overview" ma:index="27" nillable="true" ma:displayName="Overview" ma:description="Outline of what is in the folder" ma:format="Dropdown" ma:internalName="Overview">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0b9c24-d0e8-410a-ba31-4cbc8af4bd9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426d9e76-678d-4936-a890-293833fe0452}" ma:internalName="TaxCatchAll" ma:showField="CatchAllData" ma:web="370b9c24-d0e8-410a-ba31-4cbc8af4bd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39db181-83c7-44dc-8cc3-b5130aee5516">
      <Terms xmlns="http://schemas.microsoft.com/office/infopath/2007/PartnerControls"/>
    </lcf76f155ced4ddcb4097134ff3c332f>
    <TaxCatchAll xmlns="370b9c24-d0e8-410a-ba31-4cbc8af4bd9a" xsi:nil="true"/>
    <InfoHubLink xmlns="b39db181-83c7-44dc-8cc3-b5130aee5516" xsi:nil="true"/>
    <SharedWithUsers xmlns="370b9c24-d0e8-410a-ba31-4cbc8af4bd9a">
      <UserInfo>
        <DisplayName>Tony Lange</DisplayName>
        <AccountId>134</AccountId>
        <AccountType/>
      </UserInfo>
      <UserInfo>
        <DisplayName>Hinewai Hausman</DisplayName>
        <AccountId>181</AccountId>
        <AccountType/>
      </UserInfo>
    </SharedWithUsers>
    <Overview xmlns="b39db181-83c7-44dc-8cc3-b5130aee5516" xsi:nil="true"/>
  </documentManagement>
</p:properties>
</file>

<file path=customXml/itemProps1.xml><?xml version="1.0" encoding="utf-8"?>
<ds:datastoreItem xmlns:ds="http://schemas.openxmlformats.org/officeDocument/2006/customXml" ds:itemID="{A993699C-7BA1-44C5-982E-44C4D28938B9}">
  <ds:schemaRefs>
    <ds:schemaRef ds:uri="http://schemas.microsoft.com/DataMashup"/>
  </ds:schemaRefs>
</ds:datastoreItem>
</file>

<file path=customXml/itemProps2.xml><?xml version="1.0" encoding="utf-8"?>
<ds:datastoreItem xmlns:ds="http://schemas.openxmlformats.org/officeDocument/2006/customXml" ds:itemID="{69C16511-1948-436E-9773-1129DE93D95E}">
  <ds:schemaRefs>
    <ds:schemaRef ds:uri="http://schemas.microsoft.com/sharepoint/v3/contenttype/forms"/>
  </ds:schemaRefs>
</ds:datastoreItem>
</file>

<file path=customXml/itemProps3.xml><?xml version="1.0" encoding="utf-8"?>
<ds:datastoreItem xmlns:ds="http://schemas.openxmlformats.org/officeDocument/2006/customXml" ds:itemID="{53D64856-838F-4AF7-97BC-592F40C5C7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9db181-83c7-44dc-8cc3-b5130aee5516"/>
    <ds:schemaRef ds:uri="370b9c24-d0e8-410a-ba31-4cbc8af4bd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E012E94-13B1-4CD1-ACB0-64201E7B0A55}">
  <ds:schemaRefs>
    <ds:schemaRef ds:uri="http://purl.org/dc/terms/"/>
    <ds:schemaRef ds:uri="370b9c24-d0e8-410a-ba31-4cbc8af4bd9a"/>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b39db181-83c7-44dc-8cc3-b5130aee551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Change Log</vt:lpstr>
      <vt:lpstr>Intervention</vt:lpstr>
      <vt:lpstr>Project</vt:lpstr>
      <vt:lpstr>Work Item</vt:lpstr>
      <vt:lpstr>Ancilliary Item</vt:lpstr>
      <vt:lpstr>TLExtent</vt:lpstr>
      <vt:lpstr>vlAncillaryItem</vt:lpstr>
      <vt:lpstr>vlEmbodiedCarbonOrder</vt:lpstr>
      <vt:lpstr>vlInterventionType</vt:lpstr>
      <vt:lpstr>vlProjectApprovalStatus</vt:lpstr>
      <vt:lpstr>vlRiskAsset</vt:lpstr>
      <vt:lpstr>vlRiskToOwner</vt:lpstr>
      <vt:lpstr>vlRiskTreatment</vt:lpstr>
      <vt:lpstr>vlReason</vt:lpstr>
      <vt:lpstr>vlTransportOutcomes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Michaela James</dc:creator>
  <cp:keywords/>
  <dc:description/>
  <cp:lastModifiedBy>Ana Fonseca</cp:lastModifiedBy>
  <cp:revision/>
  <dcterms:created xsi:type="dcterms:W3CDTF">2022-11-30T00:29:30Z</dcterms:created>
  <dcterms:modified xsi:type="dcterms:W3CDTF">2024-09-17T23:18:38Z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0x0101006802C7CF879F564FBFFE80B50AB3CB53</vt:lpwstr>
  </property>
  <property fmtid="{D5CDD505-2E9C-101B-9397-08002B2CF9AE}" pid="3" name="MediaServiceImageTags">
    <vt:lpwstr/>
  </property>
</Properties>
</file>