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66925"/>
  <mc:AlternateContent xmlns:mc="http://schemas.openxmlformats.org/markup-compatibility/2006">
    <mc:Choice Requires="x15">
      <x15ac:absPath xmlns:x15ac="http://schemas.microsoft.com/office/spreadsheetml/2010/11/ac" url="https://nztransportagency-my.sharepoint.com/personal/helen_rickerby_nzta_govt_nz2/Documents/Environment and sustainability/"/>
    </mc:Choice>
  </mc:AlternateContent>
  <xr:revisionPtr revIDLastSave="0" documentId="8_{F3563055-ECF4-44B9-BE82-1DEC63FFE5D4}" xr6:coauthVersionLast="47" xr6:coauthVersionMax="47" xr10:uidLastSave="{00000000-0000-0000-0000-000000000000}"/>
  <bookViews>
    <workbookView xWindow="-110" yWindow="-110" windowWidth="22780" windowHeight="14660" xr2:uid="{89B70E12-3382-45AA-ABF2-C1CDE692E171}"/>
  </bookViews>
  <sheets>
    <sheet name="Introduction" sheetId="1" r:id="rId1"/>
    <sheet name="Example" sheetId="31" r:id="rId2"/>
    <sheet name="Areas and options" sheetId="4" r:id="rId3"/>
    <sheet name="Criteria and assessors" sheetId="6" r:id="rId4"/>
    <sheet name="Selection summary" sheetId="33" r:id="rId5"/>
    <sheet name="Area A" sheetId="9" r:id="rId6"/>
    <sheet name="Area B" sheetId="36" r:id="rId7"/>
    <sheet name="Area C" sheetId="37" r:id="rId8"/>
    <sheet name="Area D" sheetId="38" r:id="rId9"/>
    <sheet name="Area E" sheetId="39" r:id="rId10"/>
    <sheet name="Area F" sheetId="40" r:id="rId11"/>
    <sheet name="Area G" sheetId="41" r:id="rId12"/>
    <sheet name="Area H" sheetId="42" r:id="rId13"/>
    <sheet name="Area I" sheetId="43" r:id="rId14"/>
    <sheet name="Area J" sheetId="44" r:id="rId15"/>
    <sheet name="Area K" sheetId="45" r:id="rId16"/>
    <sheet name="Area L" sheetId="46" r:id="rId17"/>
    <sheet name="Area M" sheetId="47" r:id="rId18"/>
    <sheet name="Area N" sheetId="48" r:id="rId19"/>
    <sheet name="Area O" sheetId="49" r:id="rId20"/>
    <sheet name="Area P" sheetId="50" r:id="rId21"/>
    <sheet name="Area Q" sheetId="51" r:id="rId22"/>
    <sheet name="Area R" sheetId="52" r:id="rId23"/>
    <sheet name="Area S" sheetId="53" r:id="rId24"/>
    <sheet name="Area T" sheetId="54" r:id="rId25"/>
  </sheets>
  <definedNames>
    <definedName name="AArea">'Areas and options'!$C$6</definedName>
    <definedName name="ARefs">'Areas and options'!$D$6:$D$11</definedName>
    <definedName name="AShorts">'Areas and options'!$E$6:$E$11</definedName>
    <definedName name="Assessors">'Criteria and assessors'!$D$4:$D$29</definedName>
    <definedName name="BArea">'Areas and options'!$C$12</definedName>
    <definedName name="BRefs">'Areas and options'!$D$12:$D$17</definedName>
    <definedName name="BShorts">'Areas and options'!$E$12:$E$17</definedName>
    <definedName name="CArea">'Areas and options'!$C$18</definedName>
    <definedName name="CRefs">'Areas and options'!$D$18:$D$23</definedName>
    <definedName name="_xlnm.Criteria">'Criteria and assessors'!$B$4:$B$29</definedName>
    <definedName name="CShorts">'Areas and options'!$E$18:$E$23</definedName>
    <definedName name="DArea">'Areas and options'!$C$24</definedName>
    <definedName name="DRefs">'Areas and options'!$D$24:$D$29</definedName>
    <definedName name="DShorts">'Areas and options'!$E$24:$E$29</definedName>
    <definedName name="EArea">'Areas and options'!$C$30</definedName>
    <definedName name="ERefs">'Areas and options'!$D$30:$D$35</definedName>
    <definedName name="EShorts">'Areas and options'!$E$30:$E$35</definedName>
    <definedName name="Evaluation_date">'Areas and options'!$D$3</definedName>
    <definedName name="FArea">'Areas and options'!$C$36</definedName>
    <definedName name="FRefs">'Areas and options'!$D$36:$D$41</definedName>
    <definedName name="FShorts">'Areas and options'!$E$36:$E$41</definedName>
    <definedName name="GArea">'Areas and options'!$C$42</definedName>
    <definedName name="GRefs">'Areas and options'!$D$42:$D$47</definedName>
    <definedName name="GShorts">'Areas and options'!$E$42:$E$47</definedName>
    <definedName name="HArea">'Areas and options'!$C$48</definedName>
    <definedName name="HRefs">'Areas and options'!$D$48:$D$53</definedName>
    <definedName name="HShorts">'Areas and options'!$E$48:$E$53</definedName>
    <definedName name="IArea">'Areas and options'!$C$54</definedName>
    <definedName name="IRefs">'Areas and options'!$D$54:$D$59</definedName>
    <definedName name="IShorts">'Areas and options'!$E$54:$E$59</definedName>
    <definedName name="JArea">'Areas and options'!$C$60</definedName>
    <definedName name="JRefs">'Areas and options'!$D$60:$D$65</definedName>
    <definedName name="JShorts">'Areas and options'!$E$60:$E$65</definedName>
    <definedName name="KArea">'Areas and options'!$C$66</definedName>
    <definedName name="KRefs">'Areas and options'!$D$66:$D$71</definedName>
    <definedName name="KShorts">'Areas and options'!$E$66:$E$71</definedName>
    <definedName name="LArea">'Areas and options'!$C$72</definedName>
    <definedName name="LRefs">'Areas and options'!$D$72:$D$77</definedName>
    <definedName name="LShorts">'Areas and options'!$E$72:$E$77</definedName>
    <definedName name="MArea">'Areas and options'!$C$78</definedName>
    <definedName name="MRefs">'Areas and options'!$D$78:$D$83</definedName>
    <definedName name="MShorts">'Areas and options'!$E$78:$E$83</definedName>
    <definedName name="NArea">'Areas and options'!$C$84</definedName>
    <definedName name="NRefs">'Areas and options'!$D$84:$D$89</definedName>
    <definedName name="NShorts">'Areas and options'!$E$84:$E$89</definedName>
    <definedName name="OArea">'Areas and options'!$C$90</definedName>
    <definedName name="ORefs">'Areas and options'!$D$90:$D$95</definedName>
    <definedName name="OShorts">'Areas and options'!$E$90:$E$95</definedName>
    <definedName name="PArea">'Areas and options'!$C$96</definedName>
    <definedName name="PRefs">'Areas and options'!$D$96:$D$101</definedName>
    <definedName name="_xlnm.Print_Titles" localSheetId="5">'Area A'!$4:$5</definedName>
    <definedName name="_xlnm.Print_Titles" localSheetId="6">'Area B'!$4:$5</definedName>
    <definedName name="_xlnm.Print_Titles" localSheetId="7">'Area C'!$4:$5</definedName>
    <definedName name="_xlnm.Print_Titles" localSheetId="8">'Area D'!$4:$5</definedName>
    <definedName name="_xlnm.Print_Titles" localSheetId="9">'Area E'!$4:$5</definedName>
    <definedName name="_xlnm.Print_Titles" localSheetId="10">'Area F'!$4:$5</definedName>
    <definedName name="_xlnm.Print_Titles" localSheetId="11">'Area G'!$4:$5</definedName>
    <definedName name="_xlnm.Print_Titles" localSheetId="12">'Area H'!$4:$5</definedName>
    <definedName name="_xlnm.Print_Titles" localSheetId="13">'Area I'!$4:$5</definedName>
    <definedName name="_xlnm.Print_Titles" localSheetId="14">'Area J'!$4:$5</definedName>
    <definedName name="_xlnm.Print_Titles" localSheetId="15">'Area K'!$4:$5</definedName>
    <definedName name="_xlnm.Print_Titles" localSheetId="16">'Area L'!$4:$5</definedName>
    <definedName name="_xlnm.Print_Titles" localSheetId="17">'Area M'!$4:$5</definedName>
    <definedName name="_xlnm.Print_Titles" localSheetId="18">'Area N'!$4:$5</definedName>
    <definedName name="_xlnm.Print_Titles" localSheetId="19">'Area O'!$4:$5</definedName>
    <definedName name="_xlnm.Print_Titles" localSheetId="20">'Area P'!$4:$5</definedName>
    <definedName name="_xlnm.Print_Titles" localSheetId="21">'Area Q'!$4:$5</definedName>
    <definedName name="_xlnm.Print_Titles" localSheetId="22">'Area R'!$4:$5</definedName>
    <definedName name="_xlnm.Print_Titles" localSheetId="23">'Area S'!$4:$5</definedName>
    <definedName name="_xlnm.Print_Titles" localSheetId="24">'Area T'!$4:$5</definedName>
    <definedName name="_xlnm.Print_Titles" localSheetId="2">'Areas and options'!$5:$5</definedName>
    <definedName name="_xlnm.Print_Titles" localSheetId="3">'Criteria and assessors'!$3:$3</definedName>
    <definedName name="_xlnm.Print_Titles" localSheetId="4">'Selection summary'!$6:$6</definedName>
    <definedName name="Project_name">'Areas and options'!$D$2</definedName>
    <definedName name="PShorts">'Areas and options'!$E$96:$E$101</definedName>
    <definedName name="QArea">'Areas and options'!$C$102</definedName>
    <definedName name="QRefs">'Areas and options'!$D$102:$D$107</definedName>
    <definedName name="QShorts">'Areas and options'!$E$102:$E$107</definedName>
    <definedName name="RArea">'Areas and options'!$C$108</definedName>
    <definedName name="RRefs">'Areas and options'!$D$108:$D$113</definedName>
    <definedName name="RShorts">'Areas and options'!$E$108:$E$113</definedName>
    <definedName name="SArea">'Areas and options'!$C$114</definedName>
    <definedName name="SRefs">'Areas and options'!$D$114:$D$119</definedName>
    <definedName name="SShorts">'Areas and options'!$E$114:$E$119</definedName>
    <definedName name="TArea">'Areas and options'!$C$120</definedName>
    <definedName name="TRefs">'Areas and options'!$D$120:$D$125</definedName>
    <definedName name="TShorts">'Areas and options'!$E$120:$E$125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33" l="1"/>
  <c r="C6" i="54" a="1"/>
  <c r="C6" i="54" s="1"/>
  <c r="B6" i="54" a="1"/>
  <c r="B6" i="54" s="1"/>
  <c r="C2" i="54"/>
  <c r="A1" i="54" a="1"/>
  <c r="A1" i="54" s="1"/>
  <c r="C6" i="53" a="1"/>
  <c r="C6" i="53" s="1"/>
  <c r="B6" i="53" a="1"/>
  <c r="B6" i="53" s="1"/>
  <c r="C2" i="53"/>
  <c r="A1" i="53" a="1"/>
  <c r="A1" i="53" s="1"/>
  <c r="C6" i="52" a="1"/>
  <c r="C6" i="52" s="1"/>
  <c r="B6" i="52" a="1"/>
  <c r="B6" i="52" s="1"/>
  <c r="C2" i="52"/>
  <c r="A1" i="52" a="1"/>
  <c r="A1" i="52" s="1"/>
  <c r="C6" i="51" a="1"/>
  <c r="C6" i="51" s="1"/>
  <c r="B6" i="51" a="1"/>
  <c r="B6" i="51" s="1"/>
  <c r="C2" i="51"/>
  <c r="A1" i="51" a="1"/>
  <c r="A1" i="51" s="1"/>
  <c r="C6" i="50" a="1"/>
  <c r="C6" i="50" s="1"/>
  <c r="B6" i="50" a="1"/>
  <c r="B6" i="50" s="1"/>
  <c r="C2" i="50"/>
  <c r="A1" i="50" a="1"/>
  <c r="A1" i="50" s="1"/>
  <c r="C6" i="49" a="1"/>
  <c r="C6" i="49" s="1"/>
  <c r="B6" i="49" a="1"/>
  <c r="B6" i="49" s="1"/>
  <c r="C2" i="49"/>
  <c r="A1" i="49" a="1"/>
  <c r="A1" i="49" s="1"/>
  <c r="C6" i="48" a="1"/>
  <c r="C6" i="48" s="1"/>
  <c r="B6" i="48" a="1"/>
  <c r="B6" i="48" s="1"/>
  <c r="C2" i="48"/>
  <c r="A1" i="48" a="1"/>
  <c r="A1" i="48" s="1"/>
  <c r="C6" i="47" a="1"/>
  <c r="C6" i="47" s="1"/>
  <c r="B6" i="47" a="1"/>
  <c r="B6" i="47" s="1"/>
  <c r="C2" i="47"/>
  <c r="A1" i="47" a="1"/>
  <c r="A1" i="47" s="1"/>
  <c r="C6" i="46" a="1"/>
  <c r="C6" i="46" s="1"/>
  <c r="B6" i="46" a="1"/>
  <c r="B6" i="46" s="1"/>
  <c r="C2" i="46"/>
  <c r="A1" i="46" a="1"/>
  <c r="A1" i="46" s="1"/>
  <c r="C6" i="45" a="1"/>
  <c r="C6" i="45" s="1"/>
  <c r="B6" i="45" a="1"/>
  <c r="B6" i="45" s="1"/>
  <c r="C2" i="45"/>
  <c r="A1" i="45" a="1"/>
  <c r="A1" i="45" s="1"/>
  <c r="C6" i="44" a="1"/>
  <c r="C6" i="44" s="1"/>
  <c r="B6" i="44" a="1"/>
  <c r="B6" i="44" s="1"/>
  <c r="C2" i="44"/>
  <c r="A1" i="44" a="1"/>
  <c r="A1" i="44" s="1"/>
  <c r="C6" i="43" a="1"/>
  <c r="C6" i="43" s="1"/>
  <c r="B6" i="43" a="1"/>
  <c r="B6" i="43" s="1"/>
  <c r="C2" i="43"/>
  <c r="A1" i="43" a="1"/>
  <c r="A1" i="43" s="1"/>
  <c r="C6" i="42" a="1"/>
  <c r="C6" i="42" s="1"/>
  <c r="B6" i="42" a="1"/>
  <c r="B6" i="42" s="1"/>
  <c r="C2" i="42"/>
  <c r="A1" i="42" a="1"/>
  <c r="A1" i="42" s="1"/>
  <c r="C6" i="41" a="1"/>
  <c r="C6" i="41" s="1"/>
  <c r="B6" i="41" a="1"/>
  <c r="B6" i="41" s="1"/>
  <c r="C2" i="41"/>
  <c r="A1" i="41" a="1"/>
  <c r="A1" i="41" s="1"/>
  <c r="C6" i="40" a="1"/>
  <c r="C6" i="40" s="1"/>
  <c r="B6" i="40" a="1"/>
  <c r="B6" i="40" s="1"/>
  <c r="C2" i="40"/>
  <c r="A1" i="40" a="1"/>
  <c r="A1" i="40" s="1"/>
  <c r="C6" i="39" a="1"/>
  <c r="C6" i="39" s="1"/>
  <c r="B6" i="39" a="1"/>
  <c r="B6" i="39" s="1"/>
  <c r="C2" i="39"/>
  <c r="A1" i="39" a="1"/>
  <c r="A1" i="39" s="1"/>
  <c r="C6" i="38" a="1"/>
  <c r="C6" i="38" s="1"/>
  <c r="B6" i="38" a="1"/>
  <c r="B6" i="38" s="1"/>
  <c r="C2" i="38"/>
  <c r="A1" i="38" a="1"/>
  <c r="A1" i="38" s="1"/>
  <c r="C6" i="37" a="1"/>
  <c r="C6" i="37" s="1"/>
  <c r="B6" i="37" a="1"/>
  <c r="B6" i="37" s="1"/>
  <c r="C2" i="37"/>
  <c r="A1" i="37" a="1"/>
  <c r="A1" i="37" s="1"/>
  <c r="C6" i="36" a="1"/>
  <c r="C6" i="36" s="1"/>
  <c r="B6" i="36" a="1"/>
  <c r="B6" i="36" s="1"/>
  <c r="C2" i="36"/>
  <c r="A1" i="36" a="1"/>
  <c r="A1" i="36" s="1"/>
  <c r="A1" i="9" a="1"/>
  <c r="A1" i="9" s="1"/>
  <c r="C2" i="33"/>
  <c r="B36" i="51" a="1"/>
  <c r="C21" i="33" a="1"/>
  <c r="C26" i="33" a="1"/>
  <c r="C25" i="33" a="1"/>
  <c r="B36" i="53" a="1"/>
  <c r="C12" i="33" a="1"/>
  <c r="C13" i="33" a="1"/>
  <c r="B36" i="49" a="1"/>
  <c r="C7" i="33" a="1"/>
  <c r="C19" i="33" a="1"/>
  <c r="C9" i="33" a="1"/>
  <c r="C14" i="33" a="1"/>
  <c r="C11" i="33" a="1"/>
  <c r="B36" i="40" a="1"/>
  <c r="B36" i="50" a="1"/>
  <c r="B36" i="43" a="1"/>
  <c r="C17" i="33" a="1"/>
  <c r="C18" i="33" a="1"/>
  <c r="C23" i="33" a="1"/>
  <c r="C24" i="33" a="1"/>
  <c r="C8" i="33" a="1"/>
  <c r="C15" i="33" a="1"/>
  <c r="C16" i="33" a="1"/>
  <c r="C20" i="33" a="1"/>
  <c r="C10" i="33" a="1"/>
  <c r="C22" i="33" a="1"/>
  <c r="E5" i="49" a="1"/>
  <c r="E5" i="47" a="1"/>
  <c r="B36" i="45" a="1"/>
  <c r="B36" i="41" a="1"/>
  <c r="B36" i="44" a="1"/>
  <c r="E5" i="54" a="1"/>
  <c r="B36" i="9" a="1"/>
  <c r="B36" i="52" a="1"/>
  <c r="E5" i="54" l="1"/>
  <c r="B36" i="53"/>
  <c r="B36" i="52"/>
  <c r="B36" i="51"/>
  <c r="B36" i="50"/>
  <c r="B36" i="49"/>
  <c r="E5" i="49"/>
  <c r="E5" i="47"/>
  <c r="B36" i="45"/>
  <c r="B36" i="44"/>
  <c r="B36" i="43"/>
  <c r="B36" i="41"/>
  <c r="B36" i="40"/>
  <c r="C23" i="33"/>
  <c r="C19" i="33"/>
  <c r="C15" i="33"/>
  <c r="C11" i="33"/>
  <c r="C26" i="33"/>
  <c r="C22" i="33"/>
  <c r="C18" i="33"/>
  <c r="C10" i="33"/>
  <c r="C14" i="33"/>
  <c r="C17" i="33"/>
  <c r="C9" i="33"/>
  <c r="C25" i="33"/>
  <c r="C21" i="33"/>
  <c r="C13" i="33"/>
  <c r="C24" i="33"/>
  <c r="C20" i="33"/>
  <c r="C16" i="33"/>
  <c r="C12" i="33"/>
  <c r="C8" i="33"/>
  <c r="B36" i="9"/>
  <c r="C7" i="33"/>
  <c r="C2" i="9"/>
  <c r="C2" i="6"/>
  <c r="C6" i="9" a="1"/>
  <c r="C6" i="9" s="1"/>
  <c r="B6" i="9" a="1"/>
  <c r="B6" i="9" s="1"/>
  <c r="E5" i="48" a="1"/>
  <c r="B36" i="37" a="1"/>
  <c r="E4" i="47" a="1"/>
  <c r="C3" i="53" a="1"/>
  <c r="B36" i="47" a="1"/>
  <c r="B36" i="38" a="1"/>
  <c r="C3" i="49" a="1"/>
  <c r="E4" i="52" a="1"/>
  <c r="C3" i="51" a="1"/>
  <c r="E5" i="41" a="1"/>
  <c r="B36" i="39" a="1"/>
  <c r="E5" i="9" a="1"/>
  <c r="E4" i="43" a="1"/>
  <c r="E4" i="36" a="1"/>
  <c r="C3" i="48" a="1"/>
  <c r="E4" i="9" a="1"/>
  <c r="C3" i="36" a="1"/>
  <c r="C3" i="43" a="1"/>
  <c r="C3" i="40" a="1"/>
  <c r="E4" i="39" a="1"/>
  <c r="C3" i="38" a="1"/>
  <c r="E5" i="53" a="1"/>
  <c r="E5" i="42" a="1"/>
  <c r="C3" i="44" a="1"/>
  <c r="E5" i="44" a="1"/>
  <c r="B36" i="46" a="1"/>
  <c r="E5" i="38" a="1"/>
  <c r="C3" i="45" a="1"/>
  <c r="C3" i="39" a="1"/>
  <c r="B36" i="42" a="1"/>
  <c r="C3" i="52" a="1"/>
  <c r="E5" i="43" a="1"/>
  <c r="E5" i="39" a="1"/>
  <c r="C3" i="37" a="1"/>
  <c r="B36" i="36" a="1"/>
  <c r="B36" i="48" a="1"/>
  <c r="E4" i="49" a="1"/>
  <c r="E4" i="45" a="1"/>
  <c r="E5" i="37" a="1"/>
  <c r="E4" i="40" a="1"/>
  <c r="E5" i="40" a="1"/>
  <c r="E4" i="48" a="1"/>
  <c r="C3" i="50" a="1"/>
  <c r="E4" i="41" a="1"/>
  <c r="B36" i="54" a="1"/>
  <c r="C3" i="41" a="1"/>
  <c r="E4" i="37" a="1"/>
  <c r="E4" i="50" a="1"/>
  <c r="E5" i="46" a="1"/>
  <c r="E5" i="50" a="1"/>
  <c r="E4" i="42" a="1"/>
  <c r="E4" i="44" a="1"/>
  <c r="E4" i="51" a="1"/>
  <c r="E5" i="51" a="1"/>
  <c r="C3" i="46" a="1"/>
  <c r="C3" i="54" a="1"/>
  <c r="E5" i="45" a="1"/>
  <c r="E4" i="38" a="1"/>
  <c r="E4" i="54" a="1"/>
  <c r="E4" i="53" a="1"/>
  <c r="C3" i="47" a="1"/>
  <c r="C3" i="42" a="1"/>
  <c r="E5" i="36" a="1"/>
  <c r="C3" i="9" a="1"/>
  <c r="E4" i="46" a="1"/>
  <c r="E5" i="52" a="1"/>
  <c r="E4" i="9" l="1"/>
  <c r="E5" i="9"/>
  <c r="E5" i="50"/>
  <c r="B36" i="54"/>
  <c r="B36" i="47"/>
  <c r="E5" i="45"/>
  <c r="C3" i="9"/>
  <c r="E4" i="54"/>
  <c r="C3" i="54"/>
  <c r="C3" i="53"/>
  <c r="E5" i="53"/>
  <c r="E4" i="53"/>
  <c r="E4" i="52"/>
  <c r="C3" i="52"/>
  <c r="E5" i="52"/>
  <c r="E4" i="51"/>
  <c r="C3" i="51"/>
  <c r="E5" i="51"/>
  <c r="E4" i="50"/>
  <c r="C3" i="50"/>
  <c r="E4" i="49"/>
  <c r="C3" i="49"/>
  <c r="E5" i="48"/>
  <c r="C3" i="48"/>
  <c r="E4" i="48"/>
  <c r="B36" i="48"/>
  <c r="C3" i="47"/>
  <c r="E4" i="47"/>
  <c r="C3" i="46"/>
  <c r="E5" i="46"/>
  <c r="E4" i="46"/>
  <c r="B36" i="46"/>
  <c r="E4" i="45"/>
  <c r="C3" i="45"/>
  <c r="E5" i="44"/>
  <c r="E4" i="44"/>
  <c r="C3" i="44"/>
  <c r="C3" i="43"/>
  <c r="E4" i="43"/>
  <c r="E5" i="43"/>
  <c r="C3" i="42"/>
  <c r="E5" i="42"/>
  <c r="E4" i="42"/>
  <c r="B36" i="42"/>
  <c r="C3" i="41"/>
  <c r="E5" i="41"/>
  <c r="E4" i="41"/>
  <c r="E4" i="40"/>
  <c r="C3" i="40"/>
  <c r="E5" i="40"/>
  <c r="E4" i="39"/>
  <c r="E5" i="39"/>
  <c r="C3" i="39"/>
  <c r="B36" i="39"/>
  <c r="E5" i="38"/>
  <c r="C3" i="38"/>
  <c r="E4" i="38"/>
  <c r="B36" i="38"/>
  <c r="C3" i="37"/>
  <c r="E5" i="37"/>
  <c r="E4" i="37"/>
  <c r="B36" i="37"/>
  <c r="C3" i="36"/>
  <c r="E4" i="36"/>
  <c r="B36" i="36"/>
  <c r="E5" i="36"/>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<sst xmlns="http://schemas.openxmlformats.org/spreadsheetml/2006/main" count="595" uniqueCount="318">
  <si>
    <t>Noise mitigation options evaluation matrix</t>
  </si>
  <si>
    <t>Version 2.0 - 29 February 2024</t>
  </si>
  <si>
    <t>This workbook/matrix template is to assist in multi-criteria evaluation of road-traffic noise mitigation options in accordance with:</t>
  </si>
  <si>
    <r>
      <t xml:space="preserve">Waka Kotahi, </t>
    </r>
    <r>
      <rPr>
        <i/>
        <sz val="12"/>
        <color theme="1"/>
        <rFont val="Calibri"/>
        <family val="2"/>
        <scheme val="minor"/>
      </rPr>
      <t>Guide to assessing road-traffic noise</t>
    </r>
    <r>
      <rPr>
        <sz val="12"/>
        <color theme="1"/>
        <rFont val="Calibri"/>
        <family val="2"/>
        <scheme val="minor"/>
      </rPr>
      <t>, February 2024</t>
    </r>
  </si>
  <si>
    <t>https://nzta.govt.nz/resources/guide-to-assessing-road-traffic-noise/</t>
  </si>
  <si>
    <t>Overview</t>
  </si>
  <si>
    <t>The following list summarises eight steps of the evaluation process set out in the guide, and highlights the two steps (4 and 5) where information is entered into this workbook/matrix.</t>
  </si>
  <si>
    <t>For the highlighted steps 4, 5 and 8, details have been added below as to which worksheets/tabs in this workbook should be used.</t>
  </si>
  <si>
    <t>1)</t>
  </si>
  <si>
    <t>The project is split into discrete road-traffic noise mitigation areas.</t>
  </si>
  <si>
    <t>2)</t>
  </si>
  <si>
    <t>For each area, a number of noise mitigation options are acoustically modelled and a graphical summary prepared, showing all options for each area on a single A3 sheet.</t>
  </si>
  <si>
    <t>3)</t>
  </si>
  <si>
    <t>The project acoustics specialist makes/collates estimates of mitigation costs and quantitative benefits (health and/or NZS 6806 method). There is a separate "costs and benefits" workbook template available for this step.</t>
  </si>
  <si>
    <t>4)</t>
  </si>
  <si>
    <t>The project acoustics specialist prepares this workbook:</t>
  </si>
  <si>
    <r>
      <t>a. Liaise with the project manager and planner to determine relevant assessment criteria and assessors, and enter these in the "</t>
    </r>
    <r>
      <rPr>
        <i/>
        <sz val="12"/>
        <color theme="1"/>
        <rFont val="Calibri"/>
        <family val="2"/>
        <scheme val="minor"/>
      </rPr>
      <t>Criteria and assessors</t>
    </r>
    <r>
      <rPr>
        <sz val="12"/>
        <color theme="1"/>
        <rFont val="Calibri"/>
        <family val="2"/>
        <scheme val="minor"/>
      </rPr>
      <t>" worksheet,</t>
    </r>
  </si>
  <si>
    <t>(assessment criteria shown in this template are an example that should be reviewed and adapted as relevant to the project)</t>
  </si>
  <si>
    <r>
      <t>b. Enter assessment areas, option descriptions and any notes/assumptions in the "</t>
    </r>
    <r>
      <rPr>
        <i/>
        <sz val="12"/>
        <color theme="1"/>
        <rFont val="Calibri"/>
        <family val="2"/>
        <scheme val="minor"/>
      </rPr>
      <t>Areas and options</t>
    </r>
    <r>
      <rPr>
        <sz val="12"/>
        <color theme="1"/>
        <rFont val="Calibri"/>
        <family val="2"/>
        <scheme val="minor"/>
      </rPr>
      <t>" worksheet,</t>
    </r>
  </si>
  <si>
    <r>
      <t>c. Enter any overarching comments/explanation for each acoustics assessment criterion in the "</t>
    </r>
    <r>
      <rPr>
        <i/>
        <sz val="12"/>
        <color theme="1"/>
        <rFont val="Calibri"/>
        <family val="2"/>
        <scheme val="minor"/>
      </rPr>
      <t>Criteria and assessors</t>
    </r>
    <r>
      <rPr>
        <sz val="12"/>
        <color theme="1"/>
        <rFont val="Calibri"/>
        <family val="2"/>
        <scheme val="minor"/>
      </rPr>
      <t>" worksheet, including the general basis for ratings made,</t>
    </r>
  </si>
  <si>
    <r>
      <t>d. Rate each option against each acoustics assessment criterion in the area worksheets "</t>
    </r>
    <r>
      <rPr>
        <i/>
        <sz val="12"/>
        <color theme="1"/>
        <rFont val="Calibri"/>
        <family val="2"/>
        <scheme val="minor"/>
      </rPr>
      <t>Area A</t>
    </r>
    <r>
      <rPr>
        <sz val="12"/>
        <color theme="1"/>
        <rFont val="Calibri"/>
        <family val="2"/>
        <scheme val="minor"/>
      </rPr>
      <t>", "</t>
    </r>
    <r>
      <rPr>
        <i/>
        <sz val="12"/>
        <color theme="1"/>
        <rFont val="Calibri"/>
        <family val="2"/>
        <scheme val="minor"/>
      </rPr>
      <t>Area B</t>
    </r>
    <r>
      <rPr>
        <sz val="12"/>
        <color theme="1"/>
        <rFont val="Calibri"/>
        <family val="2"/>
        <scheme val="minor"/>
      </rPr>
      <t>"….etc. using the seven point scale --- to +++,</t>
    </r>
  </si>
  <si>
    <r>
      <t>e. Add commentary for each acoustics assessment criterion explaining specific ratings made in the area worksheets "</t>
    </r>
    <r>
      <rPr>
        <i/>
        <sz val="12"/>
        <color theme="1"/>
        <rFont val="Calibri"/>
        <family val="2"/>
        <scheme val="minor"/>
      </rPr>
      <t>Area A</t>
    </r>
    <r>
      <rPr>
        <sz val="12"/>
        <color theme="1"/>
        <rFont val="Calibri"/>
        <family val="2"/>
        <scheme val="minor"/>
      </rPr>
      <t>", "</t>
    </r>
    <r>
      <rPr>
        <i/>
        <sz val="12"/>
        <color theme="1"/>
        <rFont val="Calibri"/>
        <family val="2"/>
        <scheme val="minor"/>
      </rPr>
      <t>Area B</t>
    </r>
    <r>
      <rPr>
        <sz val="12"/>
        <color theme="1"/>
        <rFont val="Calibri"/>
        <family val="2"/>
        <scheme val="minor"/>
      </rPr>
      <t>"….etc.,</t>
    </r>
  </si>
  <si>
    <t>f. Circulate links to the full workbook and the options graphical summary A3 sheets to the project team, with instruction to read this introduction.</t>
  </si>
  <si>
    <t>5)</t>
  </si>
  <si>
    <r>
      <rPr>
        <u/>
        <sz val="12"/>
        <color theme="1"/>
        <rFont val="Calibri"/>
        <family val="2"/>
        <scheme val="minor"/>
      </rPr>
      <t>All relevant project team members</t>
    </r>
    <r>
      <rPr>
        <sz val="12"/>
        <color theme="1"/>
        <rFont val="Calibri"/>
        <family val="2"/>
        <scheme val="minor"/>
      </rPr>
      <t xml:space="preserve"> complete evaluations in this workbook for each area, option and assessment criterion assigned to them:</t>
    </r>
  </si>
  <si>
    <r>
      <t>a. Enter any overarching comments/explanation for each assigned assessment criterion in the "</t>
    </r>
    <r>
      <rPr>
        <i/>
        <sz val="12"/>
        <color theme="1"/>
        <rFont val="Calibri"/>
        <family val="2"/>
        <scheme val="minor"/>
      </rPr>
      <t>Criteria and assessors</t>
    </r>
    <r>
      <rPr>
        <sz val="12"/>
        <color theme="1"/>
        <rFont val="Calibri"/>
        <family val="2"/>
        <scheme val="minor"/>
      </rPr>
      <t>" worksheet, including the general basis for ratings made,</t>
    </r>
  </si>
  <si>
    <r>
      <t>b. Rate each option against each assigned assessment criterion in the area worksheets "</t>
    </r>
    <r>
      <rPr>
        <i/>
        <sz val="12"/>
        <color theme="1"/>
        <rFont val="Calibri"/>
        <family val="2"/>
        <scheme val="minor"/>
      </rPr>
      <t>Area A</t>
    </r>
    <r>
      <rPr>
        <sz val="12"/>
        <color theme="1"/>
        <rFont val="Calibri"/>
        <family val="2"/>
        <scheme val="minor"/>
      </rPr>
      <t>", "</t>
    </r>
    <r>
      <rPr>
        <i/>
        <sz val="12"/>
        <color theme="1"/>
        <rFont val="Calibri"/>
        <family val="2"/>
        <scheme val="minor"/>
      </rPr>
      <t>Area B</t>
    </r>
    <r>
      <rPr>
        <sz val="12"/>
        <color theme="1"/>
        <rFont val="Calibri"/>
        <family val="2"/>
        <scheme val="minor"/>
      </rPr>
      <t>"….etc. using the seven point scale --- to +++,</t>
    </r>
  </si>
  <si>
    <r>
      <t>c. Add commentary for each assigned assessment criterion explaining specific ratings made in the area worksheets "</t>
    </r>
    <r>
      <rPr>
        <i/>
        <sz val="12"/>
        <color theme="1"/>
        <rFont val="Calibri"/>
        <family val="2"/>
        <scheme val="minor"/>
      </rPr>
      <t>Area A</t>
    </r>
    <r>
      <rPr>
        <sz val="12"/>
        <color theme="1"/>
        <rFont val="Calibri"/>
        <family val="2"/>
        <scheme val="minor"/>
      </rPr>
      <t>", "</t>
    </r>
    <r>
      <rPr>
        <i/>
        <sz val="12"/>
        <color theme="1"/>
        <rFont val="Calibri"/>
        <family val="2"/>
        <scheme val="minor"/>
      </rPr>
      <t>Area B</t>
    </r>
    <r>
      <rPr>
        <sz val="12"/>
        <color theme="1"/>
        <rFont val="Calibri"/>
        <family val="2"/>
        <scheme val="minor"/>
      </rPr>
      <t>"….etc.</t>
    </r>
  </si>
  <si>
    <t>6)</t>
  </si>
  <si>
    <t>The completed matrices in this workbook are reviewed by the project manager, planner and acoustics specialist.</t>
  </si>
  <si>
    <t>7)</t>
  </si>
  <si>
    <t>A noise mitigation workshop is held if needed to select options.</t>
  </si>
  <si>
    <t>8)</t>
  </si>
  <si>
    <t>Options are selected, with refinement/review as appropriate.</t>
  </si>
  <si>
    <r>
      <t>a. Enter the type of process (workshop/desktop) and names of the adjudicator (in case consensus is not reached) and all other people involved in the "</t>
    </r>
    <r>
      <rPr>
        <i/>
        <sz val="12"/>
        <color theme="1"/>
        <rFont val="Calibri"/>
        <family val="2"/>
        <scheme val="minor"/>
      </rPr>
      <t>Selection summary</t>
    </r>
    <r>
      <rPr>
        <sz val="12"/>
        <color theme="1"/>
        <rFont val="Calibri"/>
        <family val="2"/>
        <scheme val="minor"/>
      </rPr>
      <t>" worksheet,</t>
    </r>
  </si>
  <si>
    <t>b. Enter the area findings - option selected, basis, explanation.</t>
  </si>
  <si>
    <t>Ratings</t>
  </si>
  <si>
    <t>Ratings in this workbook/matrix must be made based on the following definitions for each assessment criterion:</t>
  </si>
  <si>
    <t>Rating</t>
  </si>
  <si>
    <t>Potential effects of noise mitigation option</t>
  </si>
  <si>
    <t>+ + +</t>
  </si>
  <si>
    <t>significant positive effects</t>
  </si>
  <si>
    <t>+ +</t>
  </si>
  <si>
    <t>moderate positive effects</t>
  </si>
  <si>
    <t>+</t>
  </si>
  <si>
    <t>minor positive effects</t>
  </si>
  <si>
    <t>o</t>
  </si>
  <si>
    <t>insignificant (no effects)</t>
  </si>
  <si>
    <t>-</t>
  </si>
  <si>
    <t>minor adverse effects</t>
  </si>
  <si>
    <t xml:space="preserve">- - </t>
  </si>
  <si>
    <t>moderate adverse effects</t>
  </si>
  <si>
    <t>- - -</t>
  </si>
  <si>
    <t>significant adverse effects</t>
  </si>
  <si>
    <r>
      <t>For some assessment criteria, such as acoustics, these ratings may be assigned based on quantitative inputs (thresholds used for ratings should be set out in the "</t>
    </r>
    <r>
      <rPr>
        <i/>
        <sz val="12"/>
        <color theme="1"/>
        <rFont val="Calibri"/>
        <family val="2"/>
        <scheme val="minor"/>
      </rPr>
      <t>Criteria and assessors</t>
    </r>
    <r>
      <rPr>
        <sz val="12"/>
        <color theme="1"/>
        <rFont val="Calibri"/>
        <family val="2"/>
        <scheme val="minor"/>
      </rPr>
      <t>" worksheet).</t>
    </r>
  </si>
  <si>
    <r>
      <t>However, for most other disciplines, ratings are generally made on a qualitative basis with reasoning explained in the comments in the area worksheets "</t>
    </r>
    <r>
      <rPr>
        <i/>
        <sz val="12"/>
        <color theme="1"/>
        <rFont val="Calibri"/>
        <family val="2"/>
        <scheme val="minor"/>
      </rPr>
      <t>Area A</t>
    </r>
    <r>
      <rPr>
        <sz val="12"/>
        <color theme="1"/>
        <rFont val="Calibri"/>
        <family val="2"/>
        <scheme val="minor"/>
      </rPr>
      <t>", "</t>
    </r>
    <r>
      <rPr>
        <i/>
        <sz val="12"/>
        <color theme="1"/>
        <rFont val="Calibri"/>
        <family val="2"/>
        <scheme val="minor"/>
      </rPr>
      <t>Area B</t>
    </r>
    <r>
      <rPr>
        <sz val="12"/>
        <color theme="1"/>
        <rFont val="Calibri"/>
        <family val="2"/>
        <scheme val="minor"/>
      </rPr>
      <t xml:space="preserve">"….etc. </t>
    </r>
  </si>
  <si>
    <t>Whether qualitative or quantitative, the ratings should be made based on the absolute effects of the noise mitigation option as set out above, and ratings should not be scaled to accentuate differences between options based on relative effects.</t>
  </si>
  <si>
    <t>For some assessment criteria it is common for neutral ratings (insignificant effects) to be assigned for most options, but it is still important for these assessments to be made by the relevant specialist with this outcome formally recorded in the matrix.</t>
  </si>
  <si>
    <t>For assessment criteria (e.g. safety) relating to matters that are subject to other standards, then a noise mitigation option that allows for the minimum standard to be achieved should generally be rated as neutral (insignificant effects).</t>
  </si>
  <si>
    <t>When selecting options once the matrix is complete, ratings for different assessment criteria must not be quantitatively combined, but should be evaluated on a qualitative basis with consideration of the specific reasons/comments for different ratings.</t>
  </si>
  <si>
    <t>It is critical to clearly capture the rationale for selected noise mitigation options; the completed matrix should be appended to the noise assessment report so that the inputs to the selection (ratings and comments) are transparent and documented.</t>
  </si>
  <si>
    <t>If a selected option is conditional on further review/refinement, or is revisited following the original selection process/workshop, any substantive changes should be re-evaluated in a new area worksheet.</t>
  </si>
  <si>
    <t>For re-evaluations, ratings and comments for assessment criteria that are unaffected by mitigation changes can be copied from the original assessments, with the date of the original assessment and a note that it has been copied added.</t>
  </si>
  <si>
    <t>If additional work after selection is limited to confirming assumptions, or implementing a variation with effects that were explicitly considered and documented in the original evaluation, then re-evaluation is not required.</t>
  </si>
  <si>
    <t>Workbook/matrix notes</t>
  </si>
  <si>
    <t>This matrix is deliberately limited to no more than six noise mitigation options for each assessment area (and often only say two or three may be appropriate).</t>
  </si>
  <si>
    <t>Even if there are more than six possible noise mitigation options/permutations, then no more than six options should be evaluated to illustrate the range of potential outcomes/effects; further refinement of a selected option can occur following the evaluation.</t>
  </si>
  <si>
    <t>The workbook allows for up to twenty assessment areas. If more areas are required then a second copy of the workbook should be used.</t>
  </si>
  <si>
    <t>The workbook allows for up to twenty five assessment criteria. If additional matters are relevant then criteria should be reviewed/combined to result in no more than twenty five.</t>
  </si>
  <si>
    <r>
      <t xml:space="preserve">Each worksheet is partly protected to prevent inadvertent changes, but they can be unprotected without a password: </t>
    </r>
    <r>
      <rPr>
        <i/>
        <sz val="12"/>
        <color theme="1"/>
        <rFont val="Calibri"/>
        <family val="2"/>
        <scheme val="minor"/>
      </rPr>
      <t xml:space="preserve">Review </t>
    </r>
    <r>
      <rPr>
        <sz val="12"/>
        <color theme="1"/>
        <rFont val="Calibri"/>
        <family val="2"/>
        <scheme val="minor"/>
      </rPr>
      <t>&gt;</t>
    </r>
    <r>
      <rPr>
        <i/>
        <sz val="12"/>
        <color theme="1"/>
        <rFont val="Calibri"/>
        <family val="2"/>
        <scheme val="minor"/>
      </rPr>
      <t xml:space="preserve"> Unprotect Sheet</t>
    </r>
  </si>
  <si>
    <t>Record of amendments to this spreadsheet template</t>
  </si>
  <si>
    <t>version</t>
  </si>
  <si>
    <t>date</t>
  </si>
  <si>
    <t>main changes</t>
  </si>
  <si>
    <t>v2.0</t>
  </si>
  <si>
    <t xml:space="preserve">Title altered to reflect updated Waka Kotahi guidance and potentially broader application than NZS 6806.
</t>
  </si>
  <si>
    <t>Automation removed (now redundant due to cloud file sharing).</t>
  </si>
  <si>
    <t>Matrix simplified with free text comments now only per criterion rather per option.</t>
  </si>
  <si>
    <t>Instructions and formatting updated.</t>
  </si>
  <si>
    <t>Selections/reasons and summary sheet added</t>
  </si>
  <si>
    <t>v0.5</t>
  </si>
  <si>
    <t>Automation added to generate spreadsheets for each assessor and then collate responses.</t>
  </si>
  <si>
    <t>v0.3</t>
  </si>
  <si>
    <t>First published.</t>
  </si>
  <si>
    <t>Scroll right for extract examples for each of the "Areas and options", "Criteria and assessors" and "Area C" worksheets</t>
  </si>
  <si>
    <t>Areas and options worksheet extract example</t>
  </si>
  <si>
    <t>Criteria and assessors worksheet extract example</t>
  </si>
  <si>
    <t>Area C worksheet extract example</t>
  </si>
  <si>
    <t>Area</t>
  </si>
  <si>
    <t>Area name</t>
  </si>
  <si>
    <t>Option</t>
  </si>
  <si>
    <t>Option short name</t>
  </si>
  <si>
    <t>Option description</t>
  </si>
  <si>
    <t>Assessment criteria</t>
  </si>
  <si>
    <t>Discipline</t>
  </si>
  <si>
    <t>Assigned assessor</t>
  </si>
  <si>
    <r>
      <t>Assessor's comments</t>
    </r>
    <r>
      <rPr>
        <i/>
        <sz val="11"/>
        <color theme="1"/>
        <rFont val="Calibri"/>
        <family val="2"/>
        <scheme val="minor"/>
      </rPr>
      <t>, including:
a) summary of rating methodology / any scoring rubric, and
b) any overarching / project-wide assessment comments.
(reasons in each area worksheet must still explain those ratings)</t>
    </r>
  </si>
  <si>
    <t>Assessor</t>
  </si>
  <si>
    <t>Reasoning behind these ratings</t>
  </si>
  <si>
    <t>Option C1</t>
  </si>
  <si>
    <t>Option C2</t>
  </si>
  <si>
    <t>Option C3</t>
  </si>
  <si>
    <t>Option C4</t>
  </si>
  <si>
    <t>…</t>
  </si>
  <si>
    <t>LN5 surface</t>
  </si>
  <si>
    <t>1.1 m barrier</t>
  </si>
  <si>
    <t>2 m barrier</t>
  </si>
  <si>
    <t>3 m barrier</t>
  </si>
  <si>
    <t>C</t>
  </si>
  <si>
    <t>Butterfly Walk</t>
  </si>
  <si>
    <t>C1</t>
  </si>
  <si>
    <t>Low noise road surface meeting the LN5 specification and P40 thickness QC
(e.g. 50mm thick EPA7) from chainage 123 to 456 in all four lanes.</t>
  </si>
  <si>
    <t>Impacts on visual amenity of surrounding residents</t>
  </si>
  <si>
    <t>Landscape/visual</t>
  </si>
  <si>
    <t>Joe Bloggs</t>
  </si>
  <si>
    <t>Best outcome for residents is generally to visually screen the road. Noise barriers can be both positive and negative.
Ratings made by assigning a starting score for the inherent characteristics of the option type and then adjusting that score for the specific context.
Starting scores are: no barrier (o), 1m (safety) barrier (-) (accentuates road without screening), 2m high barrier (++), 3m high barrier (--) (screens but is visually dominant)</t>
  </si>
  <si>
    <t>This is a sensitive area, recognised as a special amenity area, with properties overlooking the road, which is also central to their northern outlook.
Option C1 minimises the effects on openness but vehicles will be visually prominent in the valley outlook.
Option C2 increases the prominence of the road with only slight screening of vehicles.
Option C3 provides a balance of screening traffic while avoiding a dominant structure, whereas Option C4 will be a dominant and incongruous structure.</t>
  </si>
  <si>
    <t>C2</t>
  </si>
  <si>
    <t>TL5 concrete safety barrier on the edge of the traffic lane</t>
  </si>
  <si>
    <t>C3</t>
  </si>
  <si>
    <t>2 m high noise wall at the roadside outside the shoulder</t>
  </si>
  <si>
    <t>C4</t>
  </si>
  <si>
    <t>3 m high noise wall at the roadside outside the shoulder</t>
  </si>
  <si>
    <t>Road users' views of surrounding landscape</t>
  </si>
  <si>
    <t>Best outcome for travellers is generally for the road to be open to the landscape. Noise barriers are usually negative.
Ratings made by assigning a starting score for the inherent characteristics of the option type and then adjusting that score for the specific context.
Starting scores are: no barrier (o), 1 to 2m high barriers (-), 3m high barrier (--)</t>
  </si>
  <si>
    <t>There is potential for travellers to enjoy passing though a special amenity
landscape including landmark hills x, y, z. Closing off such views might exacerbate the effect of the highway on the landscape. Scores have been adjusted to reflect the loss or retention of views of the special character area.
Option C1 maintains views. Option C2 maintains views but with slightly less attractive foreground.
Option C3 will reduce some views, although backdrop hills will
be visible over wall for northbound travellers. Wall itself will be a
prominent element but will retain clean lines of continuous wire-rope barrier.
Option C4 will confine views and be visually dominant. Wall will significantly diminish the sense of passing through an attractive and fine-scale landscape.</t>
  </si>
  <si>
    <t>Project name:</t>
  </si>
  <si>
    <t>Evaluation date:</t>
  </si>
  <si>
    <t>Comments/assumptions:</t>
  </si>
  <si>
    <t>A</t>
  </si>
  <si>
    <t>A1</t>
  </si>
  <si>
    <t>A2</t>
  </si>
  <si>
    <t>A3</t>
  </si>
  <si>
    <t>A4</t>
  </si>
  <si>
    <t>A5</t>
  </si>
  <si>
    <t>A6</t>
  </si>
  <si>
    <t>B</t>
  </si>
  <si>
    <t>B1</t>
  </si>
  <si>
    <t>B2</t>
  </si>
  <si>
    <t>B3</t>
  </si>
  <si>
    <t>B4</t>
  </si>
  <si>
    <t>B5</t>
  </si>
  <si>
    <t>B6</t>
  </si>
  <si>
    <t>C5</t>
  </si>
  <si>
    <t>C6</t>
  </si>
  <si>
    <t>D</t>
  </si>
  <si>
    <t>D1</t>
  </si>
  <si>
    <t>D2</t>
  </si>
  <si>
    <t>D3</t>
  </si>
  <si>
    <t>D4</t>
  </si>
  <si>
    <t>D5</t>
  </si>
  <si>
    <t>D6</t>
  </si>
  <si>
    <t>E</t>
  </si>
  <si>
    <t>E1</t>
  </si>
  <si>
    <t>E2</t>
  </si>
  <si>
    <t>E3</t>
  </si>
  <si>
    <t>E4</t>
  </si>
  <si>
    <t>E5</t>
  </si>
  <si>
    <t>E6</t>
  </si>
  <si>
    <t>F</t>
  </si>
  <si>
    <t>F1</t>
  </si>
  <si>
    <t>F2</t>
  </si>
  <si>
    <t>F3</t>
  </si>
  <si>
    <t>F4</t>
  </si>
  <si>
    <t>F5</t>
  </si>
  <si>
    <t>F6</t>
  </si>
  <si>
    <t>G</t>
  </si>
  <si>
    <t>G1</t>
  </si>
  <si>
    <t>G2</t>
  </si>
  <si>
    <t>G3</t>
  </si>
  <si>
    <t>G4</t>
  </si>
  <si>
    <t>G5</t>
  </si>
  <si>
    <t>G6</t>
  </si>
  <si>
    <t>H</t>
  </si>
  <si>
    <t>H1</t>
  </si>
  <si>
    <t>H2</t>
  </si>
  <si>
    <t>H3</t>
  </si>
  <si>
    <t>H4</t>
  </si>
  <si>
    <t>H5</t>
  </si>
  <si>
    <t>H6</t>
  </si>
  <si>
    <t>I</t>
  </si>
  <si>
    <t>I1</t>
  </si>
  <si>
    <t>I2</t>
  </si>
  <si>
    <t>I3</t>
  </si>
  <si>
    <t>I4</t>
  </si>
  <si>
    <t>I5</t>
  </si>
  <si>
    <t>I6</t>
  </si>
  <si>
    <t>J</t>
  </si>
  <si>
    <t>J1</t>
  </si>
  <si>
    <t>J2</t>
  </si>
  <si>
    <t>J3</t>
  </si>
  <si>
    <t>J4</t>
  </si>
  <si>
    <t>J5</t>
  </si>
  <si>
    <t>J6</t>
  </si>
  <si>
    <t>K</t>
  </si>
  <si>
    <t>K1</t>
  </si>
  <si>
    <t>K2</t>
  </si>
  <si>
    <t>K3</t>
  </si>
  <si>
    <t>K4</t>
  </si>
  <si>
    <t>K5</t>
  </si>
  <si>
    <t>K6</t>
  </si>
  <si>
    <t>L</t>
  </si>
  <si>
    <t>L1</t>
  </si>
  <si>
    <t>L2</t>
  </si>
  <si>
    <t>L3</t>
  </si>
  <si>
    <t>L4</t>
  </si>
  <si>
    <t>L5</t>
  </si>
  <si>
    <t>L6</t>
  </si>
  <si>
    <t>M</t>
  </si>
  <si>
    <t>M1</t>
  </si>
  <si>
    <t>M2</t>
  </si>
  <si>
    <t>M3</t>
  </si>
  <si>
    <t>M4</t>
  </si>
  <si>
    <t>M5</t>
  </si>
  <si>
    <t>M6</t>
  </si>
  <si>
    <t>N</t>
  </si>
  <si>
    <t>N1</t>
  </si>
  <si>
    <t>N2</t>
  </si>
  <si>
    <t>N3</t>
  </si>
  <si>
    <t>N4</t>
  </si>
  <si>
    <t>N5</t>
  </si>
  <si>
    <t>N6</t>
  </si>
  <si>
    <t>O</t>
  </si>
  <si>
    <t>O1</t>
  </si>
  <si>
    <t>O2</t>
  </si>
  <si>
    <t>O3</t>
  </si>
  <si>
    <t>O4</t>
  </si>
  <si>
    <t>O5</t>
  </si>
  <si>
    <t>O6</t>
  </si>
  <si>
    <t>P</t>
  </si>
  <si>
    <t>P1</t>
  </si>
  <si>
    <t>P2</t>
  </si>
  <si>
    <t>P3</t>
  </si>
  <si>
    <t>P4</t>
  </si>
  <si>
    <t>P5</t>
  </si>
  <si>
    <t>P6</t>
  </si>
  <si>
    <t>Q</t>
  </si>
  <si>
    <t>Q1</t>
  </si>
  <si>
    <t>Q2</t>
  </si>
  <si>
    <t>Q3</t>
  </si>
  <si>
    <t>Q4</t>
  </si>
  <si>
    <t>Q5</t>
  </si>
  <si>
    <t>Q6</t>
  </si>
  <si>
    <t>R</t>
  </si>
  <si>
    <t>R1</t>
  </si>
  <si>
    <t>R2</t>
  </si>
  <si>
    <t>R3</t>
  </si>
  <si>
    <t>R4</t>
  </si>
  <si>
    <t>R5</t>
  </si>
  <si>
    <t>R6</t>
  </si>
  <si>
    <t>S</t>
  </si>
  <si>
    <t>S1</t>
  </si>
  <si>
    <t>S2</t>
  </si>
  <si>
    <t>S3</t>
  </si>
  <si>
    <t>S4</t>
  </si>
  <si>
    <t>S5</t>
  </si>
  <si>
    <t>S6</t>
  </si>
  <si>
    <t>T</t>
  </si>
  <si>
    <t>T1</t>
  </si>
  <si>
    <t>T2</t>
  </si>
  <si>
    <t>T3</t>
  </si>
  <si>
    <t>T4</t>
  </si>
  <si>
    <t>T5</t>
  </si>
  <si>
    <t>T6</t>
  </si>
  <si>
    <t>The list below suggests additional criteria that might be relevant for specific projects (instead of or as well as those in the table to the left). This list is not exhaustive.</t>
  </si>
  <si>
    <t>Compliance with NZS 6806 criteria</t>
  </si>
  <si>
    <t>Acoustics</t>
  </si>
  <si>
    <t>Resource efficiency</t>
  </si>
  <si>
    <t>Comparison with WHO Environmental Noise Guidelines (2018)</t>
  </si>
  <si>
    <t>Constructability/technical feasibility (similar to Engineering degree of difficulty)
(for whichever criterion is used to consider engineering issues, it should not act as a proxy for mitigation unit costs, rather this should consider potential secondary factors such as the need to widen fill embankments to accomodate noise barriers)</t>
  </si>
  <si>
    <t>Effectiveness of noise mitigation</t>
  </si>
  <si>
    <t>Building-modification mitigation necessary</t>
  </si>
  <si>
    <t>Potential flooding effects</t>
  </si>
  <si>
    <t>Value for money</t>
  </si>
  <si>
    <t>Public safety and security</t>
  </si>
  <si>
    <t>Consistancy with NZ urban design protocol (similar to Urban design outcomes)</t>
  </si>
  <si>
    <t>Public access to the coastal marine area, rivers, or lakes</t>
  </si>
  <si>
    <t>Urban design outcome</t>
  </si>
  <si>
    <t>Potential effects on coastal processes</t>
  </si>
  <si>
    <t>Social effects of mitigation</t>
  </si>
  <si>
    <t>Social</t>
  </si>
  <si>
    <t>Natural character of the coastal environment, wetlands, lakes, rivers, and their margins</t>
  </si>
  <si>
    <t>Engineering degree of difficulty</t>
  </si>
  <si>
    <t>Engineering</t>
  </si>
  <si>
    <t>Potential effects on areas of significant indigenous vegetation and significant habitats of indigenous fauna</t>
  </si>
  <si>
    <t>Requirement for additional fill or opportunity to use for spoil</t>
  </si>
  <si>
    <t>The extent to which the mitigation option promotes integration and establishes visual coherence and continuity in form, scale and appearance of structures and landscape proposals along the route</t>
  </si>
  <si>
    <t>Effects of mitigation on water/stormwater paths</t>
  </si>
  <si>
    <t>Utilisation of materials that reflect the character of the location</t>
  </si>
  <si>
    <t>Maintenance</t>
  </si>
  <si>
    <t>Maintenance or enhancement of the convenience and attractiveness of pedestrian and cycle networks</t>
  </si>
  <si>
    <t>Effects on road user safety</t>
  </si>
  <si>
    <t>Safety</t>
  </si>
  <si>
    <t>Maintenance or enhancement of safe routes to school</t>
  </si>
  <si>
    <t>Ability to integrate noise mitigation with ecological treatment</t>
  </si>
  <si>
    <t>Ecology</t>
  </si>
  <si>
    <t>Impacts (land take, amenity and usability) on community facilities (reserve, school, playground, playing field, etc)</t>
  </si>
  <si>
    <t>Alignment with district plan objectives and policies</t>
  </si>
  <si>
    <t>Planning</t>
  </si>
  <si>
    <t>Achievement of the NZS 6806 structural mitigation performance standards (similar to Effectiveness of noise mitigation)</t>
  </si>
  <si>
    <t>Planning authorisations required</t>
  </si>
  <si>
    <t>Effect of changes to the existing noise environment</t>
  </si>
  <si>
    <t>Additional land required for mitigation</t>
  </si>
  <si>
    <t>Property</t>
  </si>
  <si>
    <t>Affected dwellings within crown owned land able to be treated/repurposed</t>
  </si>
  <si>
    <t>Effects of operational noise on cultural values</t>
  </si>
  <si>
    <t>Cultural</t>
  </si>
  <si>
    <t>Effects of mitigation structures on cultural values</t>
  </si>
  <si>
    <t>Effects of operational noise on heritage buildings and sites</t>
  </si>
  <si>
    <t>Heritage</t>
  </si>
  <si>
    <t>Selection type:</t>
  </si>
  <si>
    <t>Adjudicator:</t>
  </si>
  <si>
    <r>
      <t xml:space="preserve">People involved: </t>
    </r>
    <r>
      <rPr>
        <i/>
        <sz val="10"/>
        <color theme="1"/>
        <rFont val="Calibri"/>
        <family val="2"/>
        <scheme val="minor"/>
      </rPr>
      <t>(workshop attendees or desktop reviewers)</t>
    </r>
  </si>
  <si>
    <t>Selected option</t>
  </si>
  <si>
    <t>Basis</t>
  </si>
  <si>
    <t>Workshop/review notes and reasons for selection</t>
  </si>
  <si>
    <t>Assessment area:</t>
  </si>
  <si>
    <t>Do-minimum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</si>
</sst>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18" x14ac:knownFonts="1">
    <font>
      <sz val="11"/>
      <color theme="1"/>
      <name val="Calibri"/>
      <family val="2"/>
      <scheme val="minor"/>
    </font>
    <font>
      <b/>
      <sz val="12"/>
      <color theme="1"/>
      <name val="Calibri"/>
      <family val="2"/>
      <scheme val="minor"/>
    </font>
    <font>
      <b/>
      <sz val="14"/>
      <color theme="1"/>
      <name val="Calibri"/>
      <family val="2"/>
      <scheme val="minor"/>
    </font>
    <font>
      <b/>
      <sz val="18"/>
      <color theme="1"/>
      <name val="Calibri"/>
      <family val="2"/>
      <scheme val="minor"/>
    </font>
    <font>
      <u/>
      <sz val="11"/>
      <color theme="10"/>
      <name val="Calibri"/>
      <family val="2"/>
      <scheme val="minor"/>
    </font>
    <font>
      <sz val="12"/>
      <color theme="1"/>
      <name val="Calibri"/>
      <family val="2"/>
      <scheme val="minor"/>
    </font>
    <font>
      <i/>
      <sz val="12"/>
      <color theme="1"/>
      <name val="Calibri"/>
      <family val="2"/>
      <scheme val="minor"/>
    </font>
    <font>
      <u/>
      <sz val="12"/>
      <color theme="10"/>
      <name val="Calibri"/>
      <family val="2"/>
      <scheme val="minor"/>
    </font>
    <font>
      <b/>
      <sz val="11"/>
      <color theme="1"/>
      <name val="Calibri"/>
      <family val="2"/>
      <scheme val="minor"/>
    </font>
    <font>
      <i/>
      <sz val="11"/>
      <color theme="1"/>
      <name val="Calibri"/>
      <family val="2"/>
      <scheme val="minor"/>
    </font>
    <font>
      <b/>
      <i/>
      <sz val="11"/>
      <color theme="1"/>
      <name val="Calibri"/>
      <family val="2"/>
      <scheme val="minor"/>
    </font>
    <font>
      <u/>
      <sz val="12"/>
      <color theme="1"/>
      <name val="Calibri"/>
      <family val="2"/>
      <scheme val="minor"/>
    </font>
    <font>
      <sz val="8"/>
      <name val="Calibri"/>
      <family val="2"/>
      <scheme val="minor"/>
    </font>
    <font>
      <i/>
      <sz val="10"/>
      <color theme="1"/>
      <name val="Calibri"/>
      <family val="2"/>
      <scheme val="minor"/>
    </font>
    <font>
      <sz val="11"/>
      <color rgb="FFFFFFFF"/>
      <name val="Calibri"/>
      <family val="2"/>
      <scheme val="minor"/>
    </font>
    <font>
      <i/>
      <sz val="11"/>
      <color rgb="FF4D4D4D"/>
      <name val="Calibri"/>
      <family val="2"/>
      <scheme val="minor"/>
    </font>
    <font>
      <sz val="11"/>
      <color rgb="FF4D4D4D"/>
      <name val="Calibri"/>
      <family val="2"/>
      <scheme val="minor"/>
    </font>
    <font>
      <i/>
      <sz val="7"/>
      <color rgb="FF242424"/>
      <name val="Calibri"/>
      <family val="2"/>
      <scheme val="minor"/>
    </font>
  </fonts>
  <fills count="14">
    <fill>
      <patternFill patternType="none"/>
    </fill>
    <fill>
      <patternFill patternType="gray125"/>
    </fill>
    <fill>
      <patternFill patternType="solid">
        <fgColor indexed="9"/>
        <bgColor indexed="64"/>
      </patternFill>
    </fill>
    <fill>
      <patternFill patternType="solid">
        <fgColor rgb="FFCCECFF"/>
        <bgColor indexed="64"/>
      </patternFill>
    </fill>
    <fill>
      <patternFill patternType="solid">
        <fgColor rgb="FFCCFFCC"/>
        <bgColor indexed="64"/>
      </patternFill>
    </fill>
    <fill>
      <patternFill patternType="solid">
        <fgColor rgb="FFFFFFCC"/>
        <bgColor indexed="64"/>
      </patternFill>
    </fill>
    <fill>
      <patternFill patternType="solid">
        <fgColor rgb="FF99FF99"/>
        <bgColor indexed="64"/>
      </patternFill>
    </fill>
    <fill>
      <patternFill patternType="solid">
        <fgColor rgb="FF66FF66"/>
        <bgColor indexed="64"/>
      </patternFill>
    </fill>
    <fill>
      <patternFill patternType="solid">
        <fgColor rgb="FFFF9999"/>
        <bgColor indexed="64"/>
      </patternFill>
    </fill>
    <fill>
      <patternFill patternType="solid">
        <fgColor rgb="FFFFCCCC"/>
        <bgColor indexed="64"/>
      </patternFill>
    </fill>
    <fill>
      <patternFill patternType="solid">
        <fgColor rgb="FFFF7C80"/>
        <bgColor indexed="64"/>
      </patternFill>
    </fill>
    <fill>
      <patternFill patternType="solid">
        <fgColor theme="0"/>
        <bgColor indexed="64"/>
      </patternFill>
    </fill>
    <fill>
      <patternFill patternType="solid">
        <fgColor rgb="FFFFCC99"/>
        <bgColor indexed="64"/>
      </patternFill>
    </fill>
    <fill>
      <patternFill patternType="solid">
        <fgColor theme="0" tint="-4.9989318521683403E-2"/>
        <bgColor indexed="64"/>
      </patternFill>
    </fill>
  </fills>
  <borders count="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bottom/>
      <diagonal/>
    </border>
    <border>
      <left style="medium">
        <color indexed="64"/>
      </left>
      <right/>
      <top/>
      <bottom style="thin">
        <color indexed="64"/>
      </bottom>
      <diagonal/>
    </border>
    <border>
      <left style="thin">
        <color indexed="64"/>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diagonal/>
    </border>
  </borders>
  <cellStyleXfs count="2">
    <xf numFmtId="0" fontId="0" fillId="0" borderId="0"/>
    <xf numFmtId="0" fontId="4" fillId="0" borderId="0" applyNumberFormat="0" applyFill="0" applyBorder="0" applyAlignment="0" applyProtection="0"/>
  </cellStyleXfs>
  <cellXfs count="264">
    <xf numFmtId="0" fontId="0" fillId="0" borderId="0" xfId="0"/>
    <xf numFmtId="0" fontId="2" fillId="0" borderId="0" xfId="0" applyFont="1"/>
    <xf numFmtId="0" fontId="3" fillId="0" borderId="0" xfId="0" applyFont="1"/>
    <xf numFmtId="0" fontId="5" fillId="0" borderId="0" xfId="0" applyFont="1"/>
    <xf numFmtId="0" fontId="7" fillId="0" borderId="0" xfId="1" applyFont="1"/>
    <xf numFmtId="0" fontId="5" fillId="3" borderId="0" xfId="0" applyFont="1" applyFill="1"/>
    <xf numFmtId="0" fontId="5" fillId="3" borderId="5" xfId="0" applyFont="1" applyFill="1" applyBorder="1"/>
    <xf numFmtId="0" fontId="5" fillId="4" borderId="0" xfId="0" applyFont="1" applyFill="1"/>
    <xf numFmtId="0" fontId="5" fillId="4" borderId="5" xfId="0" applyFont="1" applyFill="1" applyBorder="1"/>
    <xf numFmtId="0" fontId="5" fillId="4" borderId="7" xfId="0" applyFont="1" applyFill="1" applyBorder="1"/>
    <xf numFmtId="0" fontId="5" fillId="4" borderId="8" xfId="0" applyFont="1" applyFill="1" applyBorder="1"/>
    <xf numFmtId="49" fontId="1" fillId="7" borderId="0" xfId="0" quotePrefix="1" applyNumberFormat="1" applyFont="1" applyFill="1" applyAlignment="1">
      <alignment horizontal="center" vertical="center"/>
    </xf>
    <xf numFmtId="49" fontId="1" fillId="6" borderId="0" xfId="0" quotePrefix="1" applyNumberFormat="1" applyFont="1" applyFill="1" applyAlignment="1">
      <alignment horizontal="center" vertical="center"/>
    </xf>
    <xf numFmtId="49" fontId="1" fillId="4" borderId="0" xfId="0" quotePrefix="1" applyNumberFormat="1" applyFont="1" applyFill="1" applyAlignment="1">
      <alignment horizontal="center" vertical="center"/>
    </xf>
    <xf numFmtId="49" fontId="1" fillId="5" borderId="0" xfId="0" quotePrefix="1" applyNumberFormat="1" applyFont="1" applyFill="1" applyAlignment="1">
      <alignment horizontal="center" vertical="center"/>
    </xf>
    <xf numFmtId="49" fontId="1" fillId="9" borderId="0" xfId="0" quotePrefix="1" applyNumberFormat="1" applyFont="1" applyFill="1" applyAlignment="1">
      <alignment horizontal="center" vertical="center"/>
    </xf>
    <xf numFmtId="49" fontId="1" fillId="8" borderId="0" xfId="0" quotePrefix="1" applyNumberFormat="1" applyFont="1" applyFill="1" applyAlignment="1">
      <alignment horizontal="center" vertical="center"/>
    </xf>
    <xf numFmtId="49" fontId="1" fillId="10" borderId="0" xfId="0" quotePrefix="1" applyNumberFormat="1" applyFont="1" applyFill="1" applyAlignment="1">
      <alignment horizontal="center" vertical="center"/>
    </xf>
    <xf numFmtId="0" fontId="5" fillId="0" borderId="0" xfId="0" applyFont="1" applyAlignment="1">
      <alignment wrapText="1"/>
    </xf>
    <xf numFmtId="0" fontId="5" fillId="2" borderId="0" xfId="0" applyFont="1" applyFill="1"/>
    <xf numFmtId="0" fontId="5" fillId="0" borderId="0" xfId="0" applyFont="1" applyAlignment="1">
      <alignment vertical="top"/>
    </xf>
    <xf numFmtId="14" fontId="5" fillId="0" borderId="0" xfId="0" applyNumberFormat="1" applyFont="1" applyAlignment="1">
      <alignment horizontal="left" vertical="top"/>
    </xf>
    <xf numFmtId="0" fontId="5" fillId="0" borderId="0" xfId="0" quotePrefix="1" applyFont="1" applyAlignment="1">
      <alignment vertical="top"/>
    </xf>
    <xf numFmtId="0" fontId="5" fillId="3" borderId="7" xfId="0" applyFont="1" applyFill="1" applyBorder="1"/>
    <xf numFmtId="0" fontId="5" fillId="3" borderId="8" xfId="0" applyFont="1" applyFill="1" applyBorder="1"/>
    <xf numFmtId="0" fontId="1" fillId="0" borderId="0" xfId="0" applyFont="1" applyAlignment="1">
      <alignment horizontal="right"/>
    </xf>
    <xf numFmtId="0" fontId="1" fillId="3" borderId="4" xfId="0" applyFont="1" applyFill="1" applyBorder="1" applyAlignment="1">
      <alignment horizontal="right"/>
    </xf>
    <xf numFmtId="0" fontId="1" fillId="3" borderId="6" xfId="0" applyFont="1" applyFill="1" applyBorder="1" applyAlignment="1">
      <alignment horizontal="right"/>
    </xf>
    <xf numFmtId="0" fontId="1" fillId="4" borderId="4" xfId="0" applyFont="1" applyFill="1" applyBorder="1" applyAlignment="1">
      <alignment horizontal="right"/>
    </xf>
    <xf numFmtId="0" fontId="1" fillId="4" borderId="6" xfId="0" applyFont="1" applyFill="1" applyBorder="1" applyAlignment="1">
      <alignment horizontal="right"/>
    </xf>
    <xf numFmtId="0" fontId="5" fillId="0" borderId="0" xfId="0" applyFont="1" applyAlignment="1">
      <alignment vertical="top" wrapText="1"/>
    </xf>
    <xf numFmtId="0" fontId="0" fillId="0" borderId="0" xfId="0" applyAlignment="1">
      <alignment vertical="top"/>
    </xf>
    <xf numFmtId="0" fontId="0" fillId="0" borderId="9" xfId="0" applyBorder="1" applyAlignment="1" applyProtection="1">
      <alignment horizontal="left" vertical="top"/>
      <protection locked="0"/>
    </xf>
    <xf numFmtId="0" fontId="0" fillId="0" borderId="9" xfId="0" applyBorder="1" applyAlignment="1" applyProtection="1">
      <alignment vertical="top"/>
      <protection locked="0"/>
    </xf>
    <xf numFmtId="0" fontId="0" fillId="0" borderId="9" xfId="0" applyBorder="1" applyAlignment="1" applyProtection="1">
      <alignment horizontal="left" vertical="top" wrapText="1"/>
      <protection locked="0"/>
    </xf>
    <xf numFmtId="49" fontId="8" fillId="0" borderId="9" xfId="0" applyNumberFormat="1" applyFont="1" applyBorder="1" applyAlignment="1" applyProtection="1">
      <alignment horizontal="center" vertical="top"/>
      <protection locked="0"/>
    </xf>
    <xf numFmtId="0" fontId="0" fillId="0" borderId="26" xfId="0" applyBorder="1" applyAlignment="1" applyProtection="1">
      <alignment horizontal="left" vertical="top" wrapText="1"/>
      <protection locked="0"/>
    </xf>
    <xf numFmtId="49" fontId="8" fillId="0" borderId="27" xfId="0" applyNumberFormat="1" applyFont="1" applyBorder="1" applyAlignment="1" applyProtection="1">
      <alignment horizontal="center" vertical="top"/>
      <protection locked="0"/>
    </xf>
    <xf numFmtId="49" fontId="8" fillId="0" borderId="28" xfId="0" applyNumberFormat="1" applyFont="1" applyBorder="1" applyAlignment="1" applyProtection="1">
      <alignment horizontal="center" vertical="top" wrapText="1"/>
      <protection locked="0"/>
    </xf>
    <xf numFmtId="0" fontId="0" fillId="0" borderId="29" xfId="0" applyBorder="1" applyAlignment="1" applyProtection="1">
      <alignment horizontal="left" vertical="top" wrapText="1"/>
      <protection locked="0"/>
    </xf>
    <xf numFmtId="49" fontId="8" fillId="0" borderId="23" xfId="0" applyNumberFormat="1" applyFont="1" applyBorder="1" applyAlignment="1" applyProtection="1">
      <alignment horizontal="center" vertical="top" wrapText="1"/>
      <protection locked="0"/>
    </xf>
    <xf numFmtId="0" fontId="0" fillId="0" borderId="30" xfId="0" applyBorder="1" applyAlignment="1" applyProtection="1">
      <alignment horizontal="left" vertical="top" wrapText="1"/>
      <protection locked="0"/>
    </xf>
    <xf numFmtId="49" fontId="8" fillId="0" borderId="24" xfId="0" applyNumberFormat="1" applyFont="1" applyBorder="1" applyAlignment="1" applyProtection="1">
      <alignment horizontal="center" vertical="top"/>
      <protection locked="0"/>
    </xf>
    <xf numFmtId="49" fontId="8" fillId="0" borderId="25" xfId="0" applyNumberFormat="1" applyFont="1" applyBorder="1" applyAlignment="1" applyProtection="1">
      <alignment horizontal="center" vertical="top" wrapText="1"/>
      <protection locked="0"/>
    </xf>
    <xf numFmtId="0" fontId="0" fillId="0" borderId="27" xfId="0" applyBorder="1" applyAlignment="1" applyProtection="1">
      <alignment horizontal="left" vertical="top" wrapText="1"/>
      <protection locked="0"/>
    </xf>
    <xf numFmtId="0" fontId="0" fillId="0" borderId="9" xfId="0" applyBorder="1" applyAlignment="1" applyProtection="1">
      <alignment vertical="top" wrapText="1"/>
      <protection locked="0"/>
    </xf>
    <xf numFmtId="0" fontId="0" fillId="0" borderId="24" xfId="0" applyBorder="1" applyAlignment="1" applyProtection="1">
      <alignment horizontal="left" vertical="top" wrapText="1"/>
      <protection locked="0"/>
    </xf>
    <xf numFmtId="0" fontId="0" fillId="0" borderId="28"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25" xfId="0" applyBorder="1" applyAlignment="1" applyProtection="1">
      <alignment horizontal="left" vertical="top" wrapText="1"/>
      <protection locked="0"/>
    </xf>
    <xf numFmtId="0" fontId="0" fillId="0" borderId="23" xfId="0" applyBorder="1" applyAlignment="1" applyProtection="1">
      <alignment vertical="top"/>
      <protection locked="0"/>
    </xf>
    <xf numFmtId="0" fontId="0" fillId="0" borderId="27" xfId="0" applyBorder="1" applyAlignment="1" applyProtection="1">
      <alignment horizontal="left" vertical="top"/>
      <protection locked="0"/>
    </xf>
    <xf numFmtId="0" fontId="0" fillId="0" borderId="27" xfId="0" applyBorder="1" applyAlignment="1" applyProtection="1">
      <alignment vertical="top" wrapText="1"/>
      <protection locked="0"/>
    </xf>
    <xf numFmtId="0" fontId="0" fillId="0" borderId="24" xfId="0" applyBorder="1" applyAlignment="1" applyProtection="1">
      <alignment vertical="top" wrapText="1"/>
      <protection locked="0"/>
    </xf>
    <xf numFmtId="0" fontId="1" fillId="4" borderId="1" xfId="0" applyFont="1" applyFill="1" applyBorder="1" applyAlignment="1">
      <alignment horizontal="right"/>
    </xf>
    <xf numFmtId="0" fontId="5" fillId="4" borderId="2" xfId="0" applyFont="1" applyFill="1" applyBorder="1"/>
    <xf numFmtId="0" fontId="5" fillId="4" borderId="3" xfId="0" applyFont="1" applyFill="1" applyBorder="1"/>
    <xf numFmtId="0" fontId="6" fillId="4" borderId="0" xfId="0" applyFont="1" applyFill="1"/>
    <xf numFmtId="0" fontId="1" fillId="0" borderId="0" xfId="0" applyFont="1"/>
    <xf numFmtId="0" fontId="1" fillId="0" borderId="0" xfId="0" applyFont="1" applyAlignment="1">
      <alignment horizontal="center"/>
    </xf>
    <xf numFmtId="0" fontId="0" fillId="0" borderId="44" xfId="0" applyBorder="1" applyAlignment="1" applyProtection="1">
      <alignment horizontal="left" vertical="top" wrapText="1"/>
      <protection locked="0"/>
    </xf>
    <xf numFmtId="0" fontId="0" fillId="0" borderId="46" xfId="0" applyBorder="1" applyAlignment="1" applyProtection="1">
      <alignment horizontal="left" vertical="top" wrapText="1"/>
      <protection locked="0"/>
    </xf>
    <xf numFmtId="0" fontId="0" fillId="11" borderId="45" xfId="0" applyFill="1" applyBorder="1" applyAlignment="1" applyProtection="1">
      <alignment horizontal="center" vertical="top"/>
      <protection locked="0"/>
    </xf>
    <xf numFmtId="0" fontId="0" fillId="11" borderId="11" xfId="0" applyFill="1" applyBorder="1" applyAlignment="1" applyProtection="1">
      <alignment horizontal="center" vertical="top"/>
      <protection locked="0"/>
    </xf>
    <xf numFmtId="0" fontId="0" fillId="11" borderId="9" xfId="0" applyFill="1" applyBorder="1" applyAlignment="1" applyProtection="1">
      <alignment horizontal="center" vertical="top"/>
      <protection locked="0"/>
    </xf>
    <xf numFmtId="0" fontId="0" fillId="11" borderId="24" xfId="0" applyFill="1" applyBorder="1" applyAlignment="1" applyProtection="1">
      <alignment horizontal="center" vertical="top"/>
      <protection locked="0"/>
    </xf>
    <xf numFmtId="0" fontId="0" fillId="0" borderId="24" xfId="0" applyBorder="1" applyAlignment="1" applyProtection="1">
      <alignment vertical="top"/>
      <protection locked="0"/>
    </xf>
    <xf numFmtId="0" fontId="0" fillId="0" borderId="25" xfId="0" applyBorder="1" applyAlignment="1" applyProtection="1">
      <alignment vertical="top"/>
      <protection locked="0"/>
    </xf>
    <xf numFmtId="0" fontId="10" fillId="0" borderId="0" xfId="0" applyFont="1" applyAlignment="1">
      <alignment vertical="top"/>
    </xf>
    <xf numFmtId="0" fontId="0" fillId="4" borderId="0" xfId="0" applyFill="1" applyAlignment="1">
      <alignment vertical="top"/>
    </xf>
    <xf numFmtId="0" fontId="0" fillId="3" borderId="0" xfId="0" applyFill="1" applyAlignment="1">
      <alignment vertical="top"/>
    </xf>
    <xf numFmtId="0" fontId="0" fillId="0" borderId="14" xfId="0" applyBorder="1" applyAlignment="1">
      <alignment horizontal="left" vertical="top" wrapText="1"/>
    </xf>
    <xf numFmtId="0" fontId="0" fillId="11" borderId="14" xfId="0" applyFill="1" applyBorder="1" applyAlignment="1">
      <alignment horizontal="center" vertical="top"/>
    </xf>
    <xf numFmtId="0" fontId="0" fillId="0" borderId="14" xfId="0" applyBorder="1" applyAlignment="1">
      <alignment vertical="top"/>
    </xf>
    <xf numFmtId="0" fontId="0" fillId="0" borderId="46" xfId="0" applyBorder="1" applyAlignment="1">
      <alignment vertical="top"/>
    </xf>
    <xf numFmtId="0" fontId="0" fillId="11" borderId="9" xfId="0" applyFill="1" applyBorder="1" applyAlignment="1">
      <alignment horizontal="center" vertical="top"/>
    </xf>
    <xf numFmtId="0" fontId="0" fillId="0" borderId="9" xfId="0" applyBorder="1" applyAlignment="1">
      <alignment vertical="top"/>
    </xf>
    <xf numFmtId="0" fontId="0" fillId="0" borderId="23" xfId="0" applyBorder="1" applyAlignment="1">
      <alignment vertical="top" wrapText="1"/>
    </xf>
    <xf numFmtId="0" fontId="0" fillId="0" borderId="23" xfId="0" applyBorder="1" applyAlignment="1">
      <alignment vertical="top"/>
    </xf>
    <xf numFmtId="0" fontId="0" fillId="0" borderId="9" xfId="0" applyBorder="1" applyAlignment="1">
      <alignment horizontal="left" vertical="top" wrapText="1"/>
    </xf>
    <xf numFmtId="0" fontId="1" fillId="12" borderId="1" xfId="0" applyFont="1" applyFill="1" applyBorder="1" applyAlignment="1">
      <alignment horizontal="right"/>
    </xf>
    <xf numFmtId="0" fontId="5" fillId="12" borderId="2" xfId="0" applyFont="1" applyFill="1" applyBorder="1"/>
    <xf numFmtId="0" fontId="5" fillId="12" borderId="3" xfId="0" applyFont="1" applyFill="1" applyBorder="1"/>
    <xf numFmtId="0" fontId="1" fillId="12" borderId="6" xfId="0" applyFont="1" applyFill="1" applyBorder="1" applyAlignment="1">
      <alignment horizontal="right"/>
    </xf>
    <xf numFmtId="0" fontId="5" fillId="12" borderId="7" xfId="0" applyFont="1" applyFill="1" applyBorder="1"/>
    <xf numFmtId="0" fontId="5" fillId="12" borderId="8" xfId="0" applyFont="1" applyFill="1" applyBorder="1"/>
    <xf numFmtId="0" fontId="5" fillId="12" borderId="0" xfId="0" applyFont="1" applyFill="1"/>
    <xf numFmtId="0" fontId="1" fillId="12" borderId="4" xfId="0" applyFont="1" applyFill="1" applyBorder="1" applyAlignment="1">
      <alignment horizontal="right"/>
    </xf>
    <xf numFmtId="0" fontId="5" fillId="12" borderId="5" xfId="0" applyFont="1" applyFill="1" applyBorder="1"/>
    <xf numFmtId="0" fontId="10" fillId="13" borderId="9" xfId="0" applyFont="1" applyFill="1" applyBorder="1" applyAlignment="1">
      <alignment horizontal="left" vertical="top"/>
    </xf>
    <xf numFmtId="0" fontId="10" fillId="13" borderId="26" xfId="0" applyFont="1" applyFill="1" applyBorder="1" applyAlignment="1">
      <alignment horizontal="center" vertical="top"/>
    </xf>
    <xf numFmtId="0" fontId="8" fillId="13" borderId="43" xfId="0" applyFont="1" applyFill="1" applyBorder="1" applyAlignment="1">
      <alignment horizontal="center" vertical="top"/>
    </xf>
    <xf numFmtId="0" fontId="8" fillId="13" borderId="20" xfId="0" applyFont="1" applyFill="1" applyBorder="1" applyAlignment="1">
      <alignment horizontal="center" vertical="top"/>
    </xf>
    <xf numFmtId="0" fontId="8" fillId="13" borderId="42" xfId="0" applyFont="1" applyFill="1" applyBorder="1" applyAlignment="1">
      <alignment horizontal="center" vertical="top"/>
    </xf>
    <xf numFmtId="0" fontId="8" fillId="13" borderId="34" xfId="0" applyFont="1" applyFill="1" applyBorder="1" applyAlignment="1">
      <alignment horizontal="center" vertical="top"/>
    </xf>
    <xf numFmtId="0" fontId="10" fillId="13" borderId="27" xfId="0" applyFont="1" applyFill="1" applyBorder="1" applyAlignment="1">
      <alignment vertical="top"/>
    </xf>
    <xf numFmtId="0" fontId="10" fillId="13" borderId="27" xfId="0" applyFont="1" applyFill="1" applyBorder="1" applyAlignment="1">
      <alignment horizontal="center" vertical="top"/>
    </xf>
    <xf numFmtId="0" fontId="10" fillId="13" borderId="27" xfId="0" applyFont="1" applyFill="1" applyBorder="1" applyAlignment="1">
      <alignment vertical="top" wrapText="1"/>
    </xf>
    <xf numFmtId="0" fontId="10" fillId="13" borderId="28" xfId="0" applyFont="1" applyFill="1" applyBorder="1" applyAlignment="1">
      <alignment vertical="top"/>
    </xf>
    <xf numFmtId="0" fontId="10" fillId="13" borderId="30" xfId="0" applyFont="1" applyFill="1" applyBorder="1" applyAlignment="1">
      <alignment horizontal="left" vertical="top"/>
    </xf>
    <xf numFmtId="0" fontId="10" fillId="13" borderId="24" xfId="0" applyFont="1" applyFill="1" applyBorder="1" applyAlignment="1">
      <alignment horizontal="left" vertical="top"/>
    </xf>
    <xf numFmtId="0" fontId="10" fillId="13" borderId="24" xfId="0" applyFont="1" applyFill="1" applyBorder="1" applyAlignment="1">
      <alignment vertical="top"/>
    </xf>
    <xf numFmtId="0" fontId="10" fillId="13" borderId="25" xfId="0" applyFont="1" applyFill="1" applyBorder="1" applyAlignment="1">
      <alignment horizontal="left" vertical="top" wrapText="1"/>
    </xf>
    <xf numFmtId="0" fontId="10" fillId="13" borderId="40" xfId="0" applyFont="1" applyFill="1" applyBorder="1" applyAlignment="1">
      <alignment horizontal="left" vertical="top"/>
    </xf>
    <xf numFmtId="0" fontId="10" fillId="13" borderId="41" xfId="0" applyFont="1" applyFill="1" applyBorder="1" applyAlignment="1">
      <alignment horizontal="left" vertical="top"/>
    </xf>
    <xf numFmtId="0" fontId="10" fillId="13" borderId="28" xfId="0" applyFont="1" applyFill="1" applyBorder="1" applyAlignment="1">
      <alignment horizontal="center" vertical="top"/>
    </xf>
    <xf numFmtId="0" fontId="10" fillId="13" borderId="50" xfId="0" applyFont="1" applyFill="1" applyBorder="1" applyAlignment="1">
      <alignment horizontal="left" vertical="top"/>
    </xf>
    <xf numFmtId="0" fontId="10" fillId="13" borderId="47" xfId="0" applyFont="1" applyFill="1" applyBorder="1" applyAlignment="1">
      <alignment horizontal="left" vertical="top"/>
    </xf>
    <xf numFmtId="0" fontId="9" fillId="13" borderId="24" xfId="0" applyFont="1" applyFill="1" applyBorder="1" applyAlignment="1">
      <alignment horizontal="center" vertical="top" wrapText="1"/>
    </xf>
    <xf numFmtId="0" fontId="9" fillId="13" borderId="25" xfId="0" applyFont="1" applyFill="1" applyBorder="1" applyAlignment="1">
      <alignment horizontal="center" vertical="top" wrapText="1"/>
    </xf>
    <xf numFmtId="0" fontId="0" fillId="13" borderId="14" xfId="0" applyFill="1" applyBorder="1" applyAlignment="1">
      <alignment horizontal="left" vertical="top" wrapText="1"/>
    </xf>
    <xf numFmtId="0" fontId="0" fillId="13" borderId="47" xfId="0" applyFill="1" applyBorder="1" applyAlignment="1">
      <alignment horizontal="left" vertical="top" wrapText="1"/>
    </xf>
    <xf numFmtId="0" fontId="10" fillId="13" borderId="16" xfId="0" applyFont="1" applyFill="1" applyBorder="1" applyAlignment="1">
      <alignment vertical="top"/>
    </xf>
    <xf numFmtId="0" fontId="0" fillId="13" borderId="33" xfId="0" applyFill="1" applyBorder="1" applyAlignment="1">
      <alignment vertical="top"/>
    </xf>
    <xf numFmtId="0" fontId="10" fillId="13" borderId="34" xfId="0" applyFont="1" applyFill="1" applyBorder="1" applyAlignment="1">
      <alignment vertical="top"/>
    </xf>
    <xf numFmtId="0" fontId="0" fillId="13" borderId="11" xfId="0" applyFill="1" applyBorder="1" applyAlignment="1">
      <alignment vertical="top"/>
    </xf>
    <xf numFmtId="0" fontId="10" fillId="13" borderId="35" xfId="0" applyFont="1" applyFill="1" applyBorder="1" applyAlignment="1">
      <alignment vertical="top"/>
    </xf>
    <xf numFmtId="0" fontId="0" fillId="13" borderId="36" xfId="0" applyFill="1" applyBorder="1" applyAlignment="1">
      <alignment vertical="top"/>
    </xf>
    <xf numFmtId="0" fontId="8" fillId="13" borderId="16" xfId="0" applyFont="1" applyFill="1" applyBorder="1" applyAlignment="1">
      <alignment horizontal="center" vertical="top"/>
    </xf>
    <xf numFmtId="0" fontId="8" fillId="13" borderId="35" xfId="0" applyFont="1" applyFill="1" applyBorder="1" applyAlignment="1">
      <alignment horizontal="center" vertical="top"/>
    </xf>
    <xf numFmtId="0" fontId="10" fillId="13" borderId="20" xfId="0" applyFont="1" applyFill="1" applyBorder="1" applyAlignment="1">
      <alignment vertical="top"/>
    </xf>
    <xf numFmtId="0" fontId="10" fillId="13" borderId="22" xfId="0" applyFont="1" applyFill="1" applyBorder="1" applyAlignment="1">
      <alignment horizontal="left" vertical="top"/>
    </xf>
    <xf numFmtId="0" fontId="10" fillId="13" borderId="13" xfId="0" applyFont="1" applyFill="1" applyBorder="1" applyAlignment="1">
      <alignment horizontal="left" vertical="top"/>
    </xf>
    <xf numFmtId="0" fontId="10" fillId="13" borderId="9" xfId="0" applyFont="1" applyFill="1" applyBorder="1" applyAlignment="1">
      <alignment horizontal="center" vertical="top"/>
    </xf>
    <xf numFmtId="0" fontId="10" fillId="13" borderId="23" xfId="0" applyFont="1" applyFill="1" applyBorder="1" applyAlignment="1">
      <alignment horizontal="center" vertical="top"/>
    </xf>
    <xf numFmtId="0" fontId="10" fillId="13" borderId="31" xfId="0" applyFont="1" applyFill="1" applyBorder="1" applyAlignment="1">
      <alignment horizontal="left" vertical="top"/>
    </xf>
    <xf numFmtId="0" fontId="10" fillId="13" borderId="15" xfId="0" applyFont="1" applyFill="1" applyBorder="1" applyAlignment="1">
      <alignment horizontal="left" vertical="top"/>
    </xf>
    <xf numFmtId="0" fontId="9" fillId="13" borderId="13" xfId="0" applyFont="1" applyFill="1" applyBorder="1" applyAlignment="1">
      <alignment horizontal="center" vertical="top" wrapText="1"/>
    </xf>
    <xf numFmtId="0" fontId="9" fillId="13" borderId="32" xfId="0" applyFont="1" applyFill="1" applyBorder="1" applyAlignment="1">
      <alignment horizontal="center" vertical="top" wrapText="1"/>
    </xf>
    <xf numFmtId="0" fontId="0" fillId="13" borderId="26" xfId="0" applyFill="1" applyBorder="1" applyAlignment="1">
      <alignment horizontal="left" vertical="top" wrapText="1"/>
    </xf>
    <xf numFmtId="0" fontId="0" fillId="13" borderId="27" xfId="0" applyFill="1" applyBorder="1" applyAlignment="1">
      <alignment horizontal="left" vertical="top" wrapText="1"/>
    </xf>
    <xf numFmtId="0" fontId="0" fillId="13" borderId="29" xfId="0" applyFill="1" applyBorder="1" applyAlignment="1">
      <alignment horizontal="left" vertical="top" wrapText="1"/>
    </xf>
    <xf numFmtId="0" fontId="0" fillId="13" borderId="9" xfId="0" applyFill="1" applyBorder="1" applyAlignment="1">
      <alignment horizontal="left" vertical="top" wrapText="1"/>
    </xf>
    <xf numFmtId="0" fontId="0" fillId="13" borderId="30" xfId="0" applyFill="1" applyBorder="1" applyAlignment="1">
      <alignment horizontal="left" vertical="top" wrapText="1"/>
    </xf>
    <xf numFmtId="0" fontId="0" fillId="13" borderId="24" xfId="0" applyFill="1" applyBorder="1" applyAlignment="1">
      <alignment horizontal="left" vertical="top" wrapText="1"/>
    </xf>
    <xf numFmtId="0" fontId="10" fillId="13" borderId="26" xfId="0" applyFont="1" applyFill="1" applyBorder="1" applyAlignment="1">
      <alignment vertical="top"/>
    </xf>
    <xf numFmtId="0" fontId="10" fillId="13" borderId="29" xfId="0" applyFont="1" applyFill="1" applyBorder="1" applyAlignment="1">
      <alignment vertical="top"/>
    </xf>
    <xf numFmtId="0" fontId="0" fillId="0" borderId="23" xfId="0" applyBorder="1" applyAlignment="1" applyProtection="1">
      <alignment horizontal="left" vertical="top"/>
      <protection locked="0"/>
    </xf>
    <xf numFmtId="0" fontId="10" fillId="13" borderId="52" xfId="0" applyFont="1" applyFill="1" applyBorder="1" applyAlignment="1">
      <alignment horizontal="center" vertical="top"/>
    </xf>
    <xf numFmtId="0" fontId="10" fillId="13" borderId="53" xfId="0" applyFont="1" applyFill="1" applyBorder="1" applyAlignment="1">
      <alignment vertical="top"/>
    </xf>
    <xf numFmtId="0" fontId="10" fillId="13" borderId="53" xfId="0" applyFont="1" applyFill="1" applyBorder="1" applyAlignment="1">
      <alignment horizontal="center" vertical="top"/>
    </xf>
    <xf numFmtId="0" fontId="10" fillId="13" borderId="53" xfId="0" applyFont="1" applyFill="1" applyBorder="1" applyAlignment="1">
      <alignment vertical="top" wrapText="1"/>
    </xf>
    <xf numFmtId="0" fontId="10" fillId="13" borderId="54" xfId="0" applyFont="1" applyFill="1" applyBorder="1" applyAlignment="1">
      <alignment vertical="top"/>
    </xf>
    <xf numFmtId="0" fontId="14" fillId="0" borderId="0" xfId="0" applyFont="1" applyAlignment="1">
      <alignment vertical="top"/>
    </xf>
    <xf numFmtId="0" fontId="0" fillId="0" borderId="24" xfId="0" applyBorder="1" applyAlignment="1" applyProtection="1">
      <alignment horizontal="center" vertical="top"/>
      <protection locked="0"/>
    </xf>
    <xf numFmtId="0" fontId="0" fillId="0" borderId="30" xfId="0" applyBorder="1" applyAlignment="1" applyProtection="1">
      <alignment horizontal="center" vertical="top"/>
      <protection locked="0"/>
    </xf>
    <xf numFmtId="0" fontId="10" fillId="13" borderId="20" xfId="0" applyFont="1" applyFill="1" applyBorder="1" applyAlignment="1">
      <alignment vertical="top" wrapText="1"/>
    </xf>
    <xf numFmtId="0" fontId="0" fillId="13" borderId="14" xfId="0" applyFill="1" applyBorder="1" applyAlignment="1">
      <alignment vertical="top" wrapText="1"/>
    </xf>
    <xf numFmtId="0" fontId="0" fillId="13" borderId="26" xfId="0" applyFill="1" applyBorder="1" applyAlignment="1">
      <alignment horizontal="center" vertical="top"/>
    </xf>
    <xf numFmtId="0" fontId="0" fillId="13" borderId="27" xfId="0" applyFill="1" applyBorder="1" applyAlignment="1">
      <alignment vertical="top" wrapText="1"/>
    </xf>
    <xf numFmtId="0" fontId="0" fillId="13" borderId="28" xfId="0" applyFill="1" applyBorder="1" applyAlignment="1">
      <alignment horizontal="left" vertical="top" wrapText="1"/>
    </xf>
    <xf numFmtId="0" fontId="0" fillId="13" borderId="48" xfId="0" applyFill="1" applyBorder="1" applyAlignment="1">
      <alignment horizontal="center" vertical="top"/>
    </xf>
    <xf numFmtId="0" fontId="0" fillId="13" borderId="46" xfId="0" applyFill="1" applyBorder="1" applyAlignment="1">
      <alignment horizontal="left" vertical="top" wrapText="1"/>
    </xf>
    <xf numFmtId="0" fontId="0" fillId="13" borderId="50" xfId="0" applyFill="1" applyBorder="1" applyAlignment="1">
      <alignment horizontal="center" vertical="top"/>
    </xf>
    <xf numFmtId="0" fontId="0" fillId="13" borderId="47" xfId="0" applyFill="1" applyBorder="1" applyAlignment="1">
      <alignment vertical="top" wrapText="1"/>
    </xf>
    <xf numFmtId="0" fontId="0" fillId="13" borderId="51" xfId="0" applyFill="1" applyBorder="1" applyAlignment="1">
      <alignment horizontal="left" vertical="top" wrapText="1"/>
    </xf>
    <xf numFmtId="0" fontId="10" fillId="13" borderId="22" xfId="0" applyFont="1" applyFill="1" applyBorder="1" applyAlignment="1">
      <alignment horizontal="center" vertical="top"/>
    </xf>
    <xf numFmtId="0" fontId="10" fillId="13" borderId="13" xfId="0" applyFont="1" applyFill="1" applyBorder="1" applyAlignment="1">
      <alignment horizontal="left" vertical="top" wrapText="1"/>
    </xf>
    <xf numFmtId="0" fontId="10" fillId="13" borderId="13" xfId="0" applyFont="1" applyFill="1" applyBorder="1" applyAlignment="1">
      <alignment vertical="top" wrapText="1"/>
    </xf>
    <xf numFmtId="0" fontId="10" fillId="13" borderId="32" xfId="0" applyFont="1" applyFill="1" applyBorder="1" applyAlignment="1">
      <alignment vertical="top"/>
    </xf>
    <xf numFmtId="0" fontId="0" fillId="13" borderId="29" xfId="0" applyFill="1" applyBorder="1" applyAlignment="1">
      <alignment horizontal="center" vertical="top"/>
    </xf>
    <xf numFmtId="0" fontId="9" fillId="0" borderId="0" xfId="0" applyFont="1" applyAlignment="1">
      <alignment vertical="top" wrapText="1"/>
    </xf>
    <xf numFmtId="0" fontId="16" fillId="0" borderId="0" xfId="0" applyFont="1" applyAlignment="1">
      <alignment vertical="top"/>
    </xf>
    <xf numFmtId="0" fontId="15" fillId="0" borderId="0" xfId="0" applyFont="1" applyAlignment="1">
      <alignment vertical="top"/>
    </xf>
    <xf numFmtId="0" fontId="15" fillId="0" borderId="0" xfId="0" applyFont="1" applyAlignment="1">
      <alignment wrapText="1"/>
    </xf>
    <xf numFmtId="0" fontId="15" fillId="0" borderId="0" xfId="0" applyFont="1" applyAlignment="1">
      <alignment vertical="top" wrapText="1"/>
    </xf>
    <xf numFmtId="0" fontId="17" fillId="0" borderId="0" xfId="0" applyFont="1"/>
    <xf numFmtId="14" fontId="5" fillId="0" borderId="0" xfId="0" applyNumberFormat="1" applyFont="1" applyAlignment="1">
      <alignment horizontal="left" vertical="top"/>
    </xf>
    <xf numFmtId="49" fontId="8" fillId="10" borderId="13" xfId="0" applyNumberFormat="1" applyFont="1" applyFill="1" applyBorder="1" applyAlignment="1">
      <alignment horizontal="center" vertical="top"/>
    </xf>
    <xf numFmtId="49" fontId="8" fillId="10" borderId="15" xfId="0" applyNumberFormat="1" applyFont="1" applyFill="1" applyBorder="1" applyAlignment="1">
      <alignment horizontal="center" vertical="top"/>
    </xf>
    <xf numFmtId="49" fontId="8" fillId="10" borderId="47" xfId="0" applyNumberFormat="1" applyFont="1" applyFill="1" applyBorder="1" applyAlignment="1">
      <alignment horizontal="center" vertical="top"/>
    </xf>
    <xf numFmtId="49" fontId="8" fillId="0" borderId="13" xfId="0" applyNumberFormat="1" applyFont="1" applyBorder="1" applyAlignment="1">
      <alignment horizontal="center" vertical="top"/>
    </xf>
    <xf numFmtId="49" fontId="8" fillId="0" borderId="15" xfId="0" applyNumberFormat="1" applyFont="1" applyBorder="1" applyAlignment="1">
      <alignment horizontal="center" vertical="top"/>
    </xf>
    <xf numFmtId="49" fontId="8" fillId="0" borderId="47" xfId="0" applyNumberFormat="1" applyFont="1" applyBorder="1" applyAlignment="1">
      <alignment horizontal="center" vertical="top"/>
    </xf>
    <xf numFmtId="0" fontId="2" fillId="4" borderId="0" xfId="0" applyFont="1" applyFill="1" applyAlignment="1">
      <alignment horizontal="center" vertical="top"/>
    </xf>
    <xf numFmtId="0" fontId="0" fillId="0" borderId="13" xfId="0" applyBorder="1" applyAlignment="1">
      <alignment horizontal="left" vertical="top" wrapText="1"/>
    </xf>
    <xf numFmtId="0" fontId="0" fillId="0" borderId="15" xfId="0" applyBorder="1" applyAlignment="1">
      <alignment horizontal="left" vertical="top" wrapText="1"/>
    </xf>
    <xf numFmtId="0" fontId="0" fillId="0" borderId="14" xfId="0" applyBorder="1" applyAlignment="1">
      <alignment horizontal="left" vertical="top" wrapText="1"/>
    </xf>
    <xf numFmtId="0" fontId="0" fillId="0" borderId="32" xfId="0" applyBorder="1" applyAlignment="1">
      <alignment horizontal="left" vertical="top" wrapText="1"/>
    </xf>
    <xf numFmtId="0" fontId="0" fillId="0" borderId="49" xfId="0" applyBorder="1" applyAlignment="1">
      <alignment horizontal="left" vertical="top" wrapText="1"/>
    </xf>
    <xf numFmtId="0" fontId="0" fillId="0" borderId="51" xfId="0" applyBorder="1" applyAlignment="1">
      <alignment horizontal="left" vertical="top" wrapText="1"/>
    </xf>
    <xf numFmtId="0" fontId="10" fillId="13" borderId="26" xfId="0" applyFont="1" applyFill="1" applyBorder="1" applyAlignment="1">
      <alignment horizontal="left" vertical="top"/>
    </xf>
    <xf numFmtId="0" fontId="10" fillId="13" borderId="30" xfId="0" applyFont="1" applyFill="1" applyBorder="1" applyAlignment="1">
      <alignment horizontal="left" vertical="top"/>
    </xf>
    <xf numFmtId="0" fontId="10" fillId="13" borderId="27" xfId="0" applyFont="1" applyFill="1" applyBorder="1" applyAlignment="1">
      <alignment horizontal="left" vertical="top"/>
    </xf>
    <xf numFmtId="0" fontId="10" fillId="13" borderId="24" xfId="0" applyFont="1" applyFill="1" applyBorder="1" applyAlignment="1">
      <alignment horizontal="left" vertical="top"/>
    </xf>
    <xf numFmtId="0" fontId="10" fillId="13" borderId="27" xfId="0" applyFont="1" applyFill="1" applyBorder="1" applyAlignment="1">
      <alignment vertical="top"/>
    </xf>
    <xf numFmtId="0" fontId="10" fillId="13" borderId="24" xfId="0" applyFont="1" applyFill="1" applyBorder="1" applyAlignment="1">
      <alignment vertical="top"/>
    </xf>
    <xf numFmtId="0" fontId="10" fillId="13" borderId="28" xfId="0" applyFont="1" applyFill="1" applyBorder="1" applyAlignment="1">
      <alignment horizontal="left" vertical="top" wrapText="1"/>
    </xf>
    <xf numFmtId="0" fontId="10" fillId="13" borderId="25" xfId="0" applyFont="1" applyFill="1" applyBorder="1" applyAlignment="1">
      <alignment horizontal="left" vertical="top" wrapText="1"/>
    </xf>
    <xf numFmtId="0" fontId="0" fillId="0" borderId="31" xfId="0" applyBorder="1" applyAlignment="1">
      <alignment horizontal="left" vertical="top" wrapText="1"/>
    </xf>
    <xf numFmtId="0" fontId="0" fillId="0" borderId="48" xfId="0" applyBorder="1" applyAlignment="1">
      <alignment horizontal="left" vertical="top" wrapText="1"/>
    </xf>
    <xf numFmtId="0" fontId="0" fillId="0" borderId="15" xfId="0" applyBorder="1" applyAlignment="1">
      <alignment vertical="top" wrapText="1"/>
    </xf>
    <xf numFmtId="0" fontId="0" fillId="0" borderId="14" xfId="0" applyBorder="1" applyAlignment="1">
      <alignment vertical="top" wrapText="1"/>
    </xf>
    <xf numFmtId="0" fontId="0" fillId="0" borderId="46" xfId="0" applyBorder="1" applyAlignment="1">
      <alignment horizontal="left" vertical="top" wrapText="1"/>
    </xf>
    <xf numFmtId="0" fontId="0" fillId="0" borderId="22" xfId="0" applyBorder="1" applyAlignment="1">
      <alignment horizontal="left" vertical="top" wrapText="1"/>
    </xf>
    <xf numFmtId="0" fontId="0" fillId="0" borderId="50" xfId="0" applyBorder="1" applyAlignment="1">
      <alignment horizontal="left" vertical="top" wrapText="1"/>
    </xf>
    <xf numFmtId="0" fontId="0" fillId="0" borderId="47" xfId="0" applyBorder="1" applyAlignment="1">
      <alignment horizontal="left" vertical="top" wrapText="1"/>
    </xf>
    <xf numFmtId="0" fontId="0" fillId="0" borderId="13" xfId="0" applyBorder="1" applyAlignment="1">
      <alignment vertical="top" wrapText="1"/>
    </xf>
    <xf numFmtId="0" fontId="0" fillId="0" borderId="47" xfId="0" applyBorder="1" applyAlignment="1">
      <alignment vertical="top" wrapText="1"/>
    </xf>
    <xf numFmtId="49" fontId="8" fillId="9" borderId="13" xfId="0" applyNumberFormat="1" applyFont="1" applyFill="1" applyBorder="1" applyAlignment="1">
      <alignment horizontal="center" vertical="top"/>
    </xf>
    <xf numFmtId="49" fontId="8" fillId="9" borderId="15" xfId="0" applyNumberFormat="1" applyFont="1" applyFill="1" applyBorder="1" applyAlignment="1">
      <alignment horizontal="center" vertical="top"/>
    </xf>
    <xf numFmtId="49" fontId="8" fillId="9" borderId="47" xfId="0" applyNumberFormat="1" applyFont="1" applyFill="1" applyBorder="1" applyAlignment="1">
      <alignment horizontal="center" vertical="top"/>
    </xf>
    <xf numFmtId="0" fontId="2" fillId="3" borderId="0" xfId="0" applyFont="1" applyFill="1" applyAlignment="1">
      <alignment horizontal="center" vertical="top"/>
    </xf>
    <xf numFmtId="0" fontId="0" fillId="13" borderId="40" xfId="0" applyFill="1" applyBorder="1" applyAlignment="1">
      <alignment horizontal="left" vertical="top" wrapText="1"/>
    </xf>
    <xf numFmtId="0" fontId="0" fillId="13" borderId="31" xfId="0" applyFill="1" applyBorder="1" applyAlignment="1">
      <alignment horizontal="left" vertical="top" wrapText="1"/>
    </xf>
    <xf numFmtId="0" fontId="0" fillId="13" borderId="48" xfId="0" applyFill="1" applyBorder="1" applyAlignment="1">
      <alignment horizontal="left" vertical="top" wrapText="1"/>
    </xf>
    <xf numFmtId="0" fontId="0" fillId="13" borderId="22" xfId="0" applyFill="1" applyBorder="1" applyAlignment="1">
      <alignment horizontal="left" vertical="top" wrapText="1"/>
    </xf>
    <xf numFmtId="0" fontId="0" fillId="13" borderId="50" xfId="0" applyFill="1" applyBorder="1" applyAlignment="1">
      <alignment horizontal="left" vertical="top" wrapText="1"/>
    </xf>
    <xf numFmtId="0" fontId="0" fillId="13" borderId="41" xfId="0" applyFill="1" applyBorder="1" applyAlignment="1">
      <alignment horizontal="left" vertical="top" wrapText="1"/>
    </xf>
    <xf numFmtId="0" fontId="0" fillId="13" borderId="15" xfId="0" applyFill="1" applyBorder="1" applyAlignment="1">
      <alignment horizontal="left" vertical="top" wrapText="1"/>
    </xf>
    <xf numFmtId="0" fontId="0" fillId="13" borderId="14" xfId="0" applyFill="1" applyBorder="1" applyAlignment="1">
      <alignment horizontal="left" vertical="top" wrapText="1"/>
    </xf>
    <xf numFmtId="0" fontId="0" fillId="13" borderId="13" xfId="0" applyFill="1" applyBorder="1" applyAlignment="1">
      <alignment horizontal="left" vertical="top" wrapText="1"/>
    </xf>
    <xf numFmtId="0" fontId="0" fillId="13" borderId="47" xfId="0" applyFill="1" applyBorder="1" applyAlignment="1">
      <alignment horizontal="left" vertical="top" wrapText="1"/>
    </xf>
    <xf numFmtId="0" fontId="0" fillId="0" borderId="41" xfId="0" applyBorder="1" applyAlignment="1">
      <alignment horizontal="left" vertical="top" wrapText="1"/>
    </xf>
    <xf numFmtId="49" fontId="8" fillId="0" borderId="32" xfId="0" applyNumberFormat="1" applyFont="1" applyBorder="1" applyAlignment="1">
      <alignment horizontal="center" vertical="top" wrapText="1"/>
    </xf>
    <xf numFmtId="49" fontId="8" fillId="0" borderId="49" xfId="0" applyNumberFormat="1" applyFont="1" applyBorder="1" applyAlignment="1">
      <alignment horizontal="center" vertical="top" wrapText="1"/>
    </xf>
    <xf numFmtId="49" fontId="8" fillId="0" borderId="51" xfId="0" applyNumberFormat="1" applyFont="1" applyBorder="1" applyAlignment="1">
      <alignment horizontal="center" vertical="top" wrapText="1"/>
    </xf>
    <xf numFmtId="49" fontId="8" fillId="5" borderId="41" xfId="0" applyNumberFormat="1" applyFont="1" applyFill="1" applyBorder="1" applyAlignment="1">
      <alignment horizontal="center" vertical="top"/>
    </xf>
    <xf numFmtId="49" fontId="8" fillId="5" borderId="15" xfId="0" applyNumberFormat="1" applyFont="1" applyFill="1" applyBorder="1" applyAlignment="1">
      <alignment horizontal="center" vertical="top"/>
    </xf>
    <xf numFmtId="49" fontId="8" fillId="5" borderId="14" xfId="0" applyNumberFormat="1" applyFont="1" applyFill="1" applyBorder="1" applyAlignment="1">
      <alignment horizontal="center" vertical="top"/>
    </xf>
    <xf numFmtId="49" fontId="8" fillId="9" borderId="41" xfId="0" applyNumberFormat="1" applyFont="1" applyFill="1" applyBorder="1" applyAlignment="1">
      <alignment horizontal="center" vertical="top"/>
    </xf>
    <xf numFmtId="49" fontId="8" fillId="9" borderId="14" xfId="0" applyNumberFormat="1" applyFont="1" applyFill="1" applyBorder="1" applyAlignment="1">
      <alignment horizontal="center" vertical="top"/>
    </xf>
    <xf numFmtId="49" fontId="8" fillId="4" borderId="41" xfId="0" applyNumberFormat="1" applyFont="1" applyFill="1" applyBorder="1" applyAlignment="1">
      <alignment horizontal="center" vertical="top"/>
    </xf>
    <xf numFmtId="49" fontId="8" fillId="4" borderId="15" xfId="0" applyNumberFormat="1" applyFont="1" applyFill="1" applyBorder="1" applyAlignment="1">
      <alignment horizontal="center" vertical="top"/>
    </xf>
    <xf numFmtId="49" fontId="8" fillId="4" borderId="14" xfId="0" applyNumberFormat="1" applyFont="1" applyFill="1" applyBorder="1" applyAlignment="1">
      <alignment horizontal="center" vertical="top"/>
    </xf>
    <xf numFmtId="49" fontId="8" fillId="10" borderId="41" xfId="0" applyNumberFormat="1" applyFont="1" applyFill="1" applyBorder="1" applyAlignment="1">
      <alignment horizontal="center" vertical="top"/>
    </xf>
    <xf numFmtId="49" fontId="8" fillId="10" borderId="14" xfId="0" applyNumberFormat="1" applyFont="1" applyFill="1" applyBorder="1" applyAlignment="1">
      <alignment horizontal="center" vertical="top"/>
    </xf>
    <xf numFmtId="49" fontId="8" fillId="0" borderId="41" xfId="0" applyNumberFormat="1" applyFont="1" applyBorder="1" applyAlignment="1">
      <alignment horizontal="center" vertical="top"/>
    </xf>
    <xf numFmtId="49" fontId="8" fillId="0" borderId="14" xfId="0" applyNumberFormat="1" applyFont="1" applyBorder="1" applyAlignment="1">
      <alignment horizontal="center" vertical="top"/>
    </xf>
    <xf numFmtId="49" fontId="8" fillId="0" borderId="44" xfId="0" applyNumberFormat="1" applyFont="1" applyBorder="1" applyAlignment="1">
      <alignment horizontal="center" vertical="top" wrapText="1"/>
    </xf>
    <xf numFmtId="49" fontId="8" fillId="0" borderId="46" xfId="0" applyNumberFormat="1" applyFont="1" applyBorder="1" applyAlignment="1">
      <alignment horizontal="center" vertical="top" wrapText="1"/>
    </xf>
    <xf numFmtId="49" fontId="8" fillId="4" borderId="13" xfId="0" applyNumberFormat="1" applyFont="1" applyFill="1" applyBorder="1" applyAlignment="1">
      <alignment horizontal="center" vertical="top"/>
    </xf>
    <xf numFmtId="49" fontId="8" fillId="4" borderId="47" xfId="0" applyNumberFormat="1" applyFont="1" applyFill="1" applyBorder="1" applyAlignment="1">
      <alignment horizontal="center" vertical="top"/>
    </xf>
    <xf numFmtId="49" fontId="8" fillId="5" borderId="13" xfId="0" applyNumberFormat="1" applyFont="1" applyFill="1" applyBorder="1" applyAlignment="1">
      <alignment horizontal="center" vertical="top"/>
    </xf>
    <xf numFmtId="49" fontId="8" fillId="5" borderId="47" xfId="0" applyNumberFormat="1" applyFont="1" applyFill="1" applyBorder="1" applyAlignment="1">
      <alignment horizontal="center" vertical="top"/>
    </xf>
    <xf numFmtId="0" fontId="0" fillId="0" borderId="13" xfId="0" applyBorder="1" applyAlignment="1" applyProtection="1">
      <alignment horizontal="left" vertical="top" wrapText="1"/>
      <protection locked="0"/>
    </xf>
    <xf numFmtId="0" fontId="0" fillId="0" borderId="15"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17" xfId="0" applyBorder="1" applyAlignment="1" applyProtection="1">
      <alignment horizontal="left" vertical="top"/>
      <protection locked="0"/>
    </xf>
    <xf numFmtId="0" fontId="0" fillId="0" borderId="18" xfId="0" applyBorder="1" applyAlignment="1" applyProtection="1">
      <alignment horizontal="left" vertical="top"/>
      <protection locked="0"/>
    </xf>
    <xf numFmtId="0" fontId="0" fillId="0" borderId="19" xfId="0" applyBorder="1" applyAlignment="1" applyProtection="1">
      <alignment horizontal="left" vertical="top"/>
      <protection locked="0"/>
    </xf>
    <xf numFmtId="164" fontId="0" fillId="0" borderId="10" xfId="0" applyNumberFormat="1" applyBorder="1" applyAlignment="1" applyProtection="1">
      <alignment horizontal="left" vertical="top"/>
      <protection locked="0"/>
    </xf>
    <xf numFmtId="164" fontId="0" fillId="0" borderId="12" xfId="0" applyNumberFormat="1" applyBorder="1" applyAlignment="1" applyProtection="1">
      <alignment horizontal="left" vertical="top"/>
      <protection locked="0"/>
    </xf>
    <xf numFmtId="164" fontId="0" fillId="0" borderId="21" xfId="0" applyNumberFormat="1" applyBorder="1" applyAlignment="1" applyProtection="1">
      <alignment horizontal="left" vertical="top"/>
      <protection locked="0"/>
    </xf>
    <xf numFmtId="0" fontId="0" fillId="0" borderId="37" xfId="0" applyBorder="1" applyAlignment="1" applyProtection="1">
      <alignment horizontal="left" vertical="top" wrapText="1"/>
      <protection locked="0"/>
    </xf>
    <xf numFmtId="0" fontId="0" fillId="0" borderId="38" xfId="0" applyBorder="1" applyAlignment="1" applyProtection="1">
      <alignment horizontal="left" vertical="top" wrapText="1"/>
      <protection locked="0"/>
    </xf>
    <xf numFmtId="0" fontId="0" fillId="0" borderId="39"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0" fillId="0" borderId="47" xfId="0" applyBorder="1" applyAlignment="1" applyProtection="1">
      <alignment horizontal="left" vertical="top" wrapText="1"/>
      <protection locked="0"/>
    </xf>
    <xf numFmtId="0" fontId="15" fillId="0" borderId="0" xfId="0" applyFont="1" applyAlignment="1">
      <alignment vertical="top" wrapText="1"/>
    </xf>
    <xf numFmtId="0" fontId="0" fillId="13" borderId="17" xfId="0" applyFill="1" applyBorder="1" applyAlignment="1">
      <alignment horizontal="left" vertical="top"/>
    </xf>
    <xf numFmtId="0" fontId="0" fillId="13" borderId="18" xfId="0" applyFill="1" applyBorder="1" applyAlignment="1">
      <alignment horizontal="left" vertical="top"/>
    </xf>
    <xf numFmtId="0" fontId="0" fillId="13" borderId="19" xfId="0" applyFill="1" applyBorder="1" applyAlignment="1">
      <alignment horizontal="left" vertical="top"/>
    </xf>
    <xf numFmtId="0" fontId="15" fillId="0" borderId="0" xfId="0" applyFont="1" applyAlignment="1">
      <alignment horizontal="left" vertical="center" wrapText="1"/>
    </xf>
    <xf numFmtId="0" fontId="0" fillId="0" borderId="1" xfId="0" applyBorder="1"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55" xfId="0" applyBorder="1" applyAlignment="1" applyProtection="1">
      <alignment horizontal="left" vertical="top" wrapText="1"/>
      <protection locked="0"/>
    </xf>
    <xf numFmtId="0" fontId="0" fillId="13" borderId="27" xfId="0" applyFill="1" applyBorder="1" applyAlignment="1">
      <alignment horizontal="left" vertical="top"/>
    </xf>
    <xf numFmtId="0" fontId="0" fillId="13" borderId="28" xfId="0" applyFill="1" applyBorder="1" applyAlignment="1">
      <alignment horizontal="left" vertical="top"/>
    </xf>
    <xf numFmtId="164" fontId="0" fillId="13" borderId="9" xfId="0" applyNumberFormat="1" applyFill="1" applyBorder="1" applyAlignment="1">
      <alignment horizontal="left" vertical="top"/>
    </xf>
    <xf numFmtId="164" fontId="0" fillId="13" borderId="23" xfId="0" applyNumberFormat="1" applyFill="1" applyBorder="1" applyAlignment="1">
      <alignment horizontal="left" vertical="top"/>
    </xf>
    <xf numFmtId="0" fontId="0" fillId="13" borderId="10" xfId="0" applyFill="1" applyBorder="1" applyAlignment="1">
      <alignment horizontal="left" vertical="top"/>
    </xf>
    <xf numFmtId="0" fontId="0" fillId="13" borderId="12" xfId="0" applyFill="1" applyBorder="1" applyAlignment="1">
      <alignment horizontal="left" vertical="top"/>
    </xf>
    <xf numFmtId="0" fontId="0" fillId="13" borderId="21" xfId="0" applyFill="1" applyBorder="1" applyAlignment="1">
      <alignment horizontal="left" vertical="top"/>
    </xf>
  </cellXfs>
  <cellStyles count="2">
    <cellStyle name="Hyperlink" xfId="1" builtinId="8"/>
    <cellStyle name="Normal" xfId="0" builtinId="0"/>
  </cellStyles>
  <dxfs count="140">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
      <fill>
        <patternFill>
          <bgColor rgb="FF66FF66"/>
        </patternFill>
      </fill>
    </dxf>
    <dxf>
      <fill>
        <patternFill>
          <bgColor rgb="FF99FF99"/>
        </patternFill>
      </fill>
    </dxf>
    <dxf>
      <fill>
        <patternFill>
          <bgColor rgb="FFCCFFCC"/>
        </patternFill>
      </fill>
    </dxf>
    <dxf>
      <fill>
        <patternFill>
          <bgColor rgb="FFFFFFCC"/>
        </patternFill>
      </fill>
    </dxf>
    <dxf>
      <fill>
        <patternFill>
          <bgColor rgb="FFFFCCCC"/>
        </patternFill>
      </fill>
    </dxf>
    <dxf>
      <fill>
        <patternFill>
          <bgColor rgb="FFFF9999"/>
        </patternFill>
      </fill>
    </dxf>
    <dxf>
      <fill>
        <patternFill>
          <bgColor rgb="FFFF7C80"/>
        </patternFill>
      </fill>
    </dxf>
  </dxfs>
  <tableStyles count="0" defaultTableStyle="TableStyleMedium2" defaultPivotStyle="PivotStyleLight16"/>
  <colors>
    <mruColors>
      <color rgb="FF4D4D4D"/>
      <color rgb="FFFFFFFF"/>
      <color rgb="FFFFCC99"/>
      <color rgb="FFCCFFCC"/>
      <color rgb="FFFFCCCC"/>
      <color rgb="FFFFFFCC"/>
      <color rgb="FFFF7C80"/>
      <color rgb="FFCCECFF"/>
      <color rgb="FFFF9999"/>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 Id="rId30"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nzta.govt.nz/resources/guide-to-assessing-road-traffic-nois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4A2ABA-9A8B-4ACE-AC19-6BC36C311A1F}">
  <sheetPr codeName="Sheet1">
    <tabColor rgb="FFFF99FF"/>
    <pageSetUpPr autoPageBreaks="0"/>
  </sheetPr>
  <dimension ref="B2:T73"/>
  <sheetViews>
    <sheetView showGridLines="0" showRowColHeaders="0" tabSelected="1" zoomScaleNormal="100" workbookViewId="0"/>
  </sheetViews>
  <sheetFormatPr defaultColWidth="8.7265625" defaultRowHeight="18" customHeight="1" x14ac:dyDescent="0.35"/>
  <cols>
    <col min="1" max="1" width="4.81640625" style="3" customWidth="1"/>
    <col min="2" max="2" width="8.7265625" style="3"/>
    <col min="3" max="3" width="10.453125" style="3" bestFit="1" customWidth="1"/>
    <col min="4" max="19" width="8.7265625" style="3"/>
    <col min="20" max="20" width="16.54296875" style="3" customWidth="1"/>
    <col min="21" max="16384" width="8.7265625" style="3"/>
  </cols>
  <sheetData>
    <row r="2" spans="2:20" ht="18" customHeight="1" x14ac:dyDescent="0.55000000000000004">
      <c r="B2" s="2" t="s">
        <v>0</v>
      </c>
    </row>
    <row r="3" spans="2:20" ht="18" customHeight="1" x14ac:dyDescent="0.35">
      <c r="B3" s="3" t="s">
        <v>1</v>
      </c>
    </row>
    <row r="5" spans="2:20" ht="18" customHeight="1" x14ac:dyDescent="0.35">
      <c r="B5" s="3" t="s">
        <v>2</v>
      </c>
    </row>
    <row r="6" spans="2:20" ht="18" customHeight="1" x14ac:dyDescent="0.35">
      <c r="B6" s="3" t="s">
        <v>3</v>
      </c>
    </row>
    <row r="7" spans="2:20" ht="18" customHeight="1" x14ac:dyDescent="0.35">
      <c r="B7" s="4" t="s">
        <v>4</v>
      </c>
    </row>
    <row r="9" spans="2:20" ht="18" customHeight="1" x14ac:dyDescent="0.45">
      <c r="B9" s="1" t="s">
        <v>5</v>
      </c>
    </row>
    <row r="10" spans="2:20" ht="18" customHeight="1" x14ac:dyDescent="0.35">
      <c r="B10" s="3" t="s">
        <v>6</v>
      </c>
    </row>
    <row r="11" spans="2:20" ht="18" customHeight="1" x14ac:dyDescent="0.35">
      <c r="B11" s="3" t="s">
        <v>7</v>
      </c>
    </row>
    <row r="12" spans="2:20" ht="18" customHeight="1" x14ac:dyDescent="0.35">
      <c r="B12" s="25" t="s">
        <v>8</v>
      </c>
      <c r="C12" s="3" t="s">
        <v>9</v>
      </c>
    </row>
    <row r="13" spans="2:20" ht="18" customHeight="1" x14ac:dyDescent="0.35">
      <c r="B13" s="25" t="s">
        <v>10</v>
      </c>
      <c r="C13" s="3" t="s">
        <v>11</v>
      </c>
    </row>
    <row r="14" spans="2:20" ht="18" customHeight="1" x14ac:dyDescent="0.35">
      <c r="B14" s="25" t="s">
        <v>12</v>
      </c>
      <c r="C14" s="3" t="s">
        <v>13</v>
      </c>
    </row>
    <row r="15" spans="2:20" ht="18" customHeight="1" x14ac:dyDescent="0.35">
      <c r="B15" s="54" t="s">
        <v>14</v>
      </c>
      <c r="C15" s="55" t="s">
        <v>15</v>
      </c>
      <c r="D15" s="55"/>
      <c r="E15" s="55"/>
      <c r="F15" s="55"/>
      <c r="G15" s="55"/>
      <c r="H15" s="55"/>
      <c r="I15" s="55"/>
      <c r="J15" s="55"/>
      <c r="K15" s="55"/>
      <c r="L15" s="55"/>
      <c r="M15" s="55"/>
      <c r="N15" s="55"/>
      <c r="O15" s="55"/>
      <c r="P15" s="55"/>
      <c r="Q15" s="55"/>
      <c r="R15" s="55"/>
      <c r="S15" s="55"/>
      <c r="T15" s="56"/>
    </row>
    <row r="16" spans="2:20" ht="18" customHeight="1" x14ac:dyDescent="0.35">
      <c r="B16" s="28"/>
      <c r="C16" s="7" t="s">
        <v>16</v>
      </c>
      <c r="D16" s="7"/>
      <c r="E16" s="7"/>
      <c r="F16" s="7"/>
      <c r="G16" s="7"/>
      <c r="H16" s="7"/>
      <c r="I16" s="7"/>
      <c r="J16" s="7"/>
      <c r="K16" s="7"/>
      <c r="L16" s="7"/>
      <c r="M16" s="7"/>
      <c r="N16" s="7"/>
      <c r="O16" s="7"/>
      <c r="P16" s="7"/>
      <c r="Q16" s="7"/>
      <c r="R16" s="7"/>
      <c r="S16" s="7"/>
      <c r="T16" s="8"/>
    </row>
    <row r="17" spans="2:20" ht="18" customHeight="1" x14ac:dyDescent="0.35">
      <c r="B17" s="28"/>
      <c r="C17" s="57" t="s">
        <v>17</v>
      </c>
      <c r="D17" s="7"/>
      <c r="E17" s="7"/>
      <c r="F17" s="7"/>
      <c r="G17" s="7"/>
      <c r="H17" s="7"/>
      <c r="I17" s="7"/>
      <c r="J17" s="7"/>
      <c r="K17" s="7"/>
      <c r="L17" s="7"/>
      <c r="M17" s="7"/>
      <c r="N17" s="7"/>
      <c r="O17" s="7"/>
      <c r="P17" s="7"/>
      <c r="Q17" s="7"/>
      <c r="R17" s="7"/>
      <c r="S17" s="7"/>
      <c r="T17" s="8"/>
    </row>
    <row r="18" spans="2:20" ht="18" customHeight="1" x14ac:dyDescent="0.35">
      <c r="B18" s="28"/>
      <c r="C18" s="7" t="s">
        <v>18</v>
      </c>
      <c r="D18" s="7"/>
      <c r="E18" s="7"/>
      <c r="F18" s="7"/>
      <c r="G18" s="7"/>
      <c r="H18" s="7"/>
      <c r="I18" s="7"/>
      <c r="J18" s="7"/>
      <c r="K18" s="7"/>
      <c r="L18" s="7"/>
      <c r="M18" s="7"/>
      <c r="N18" s="7"/>
      <c r="O18" s="7"/>
      <c r="P18" s="7"/>
      <c r="Q18" s="7"/>
      <c r="R18" s="7"/>
      <c r="S18" s="7"/>
      <c r="T18" s="8"/>
    </row>
    <row r="19" spans="2:20" ht="18" customHeight="1" x14ac:dyDescent="0.35">
      <c r="B19" s="28"/>
      <c r="C19" s="7" t="s">
        <v>19</v>
      </c>
      <c r="D19" s="7"/>
      <c r="E19" s="7"/>
      <c r="F19" s="7"/>
      <c r="G19" s="7"/>
      <c r="H19" s="7"/>
      <c r="I19" s="7"/>
      <c r="J19" s="7"/>
      <c r="K19" s="7"/>
      <c r="L19" s="7"/>
      <c r="M19" s="7"/>
      <c r="N19" s="7"/>
      <c r="O19" s="7"/>
      <c r="P19" s="7"/>
      <c r="Q19" s="7"/>
      <c r="R19" s="7"/>
      <c r="S19" s="7"/>
      <c r="T19" s="8"/>
    </row>
    <row r="20" spans="2:20" ht="18" customHeight="1" x14ac:dyDescent="0.35">
      <c r="B20" s="28"/>
      <c r="C20" s="7" t="s">
        <v>20</v>
      </c>
      <c r="D20" s="7"/>
      <c r="E20" s="7"/>
      <c r="F20" s="7"/>
      <c r="G20" s="7"/>
      <c r="H20" s="7"/>
      <c r="I20" s="7"/>
      <c r="J20" s="7"/>
      <c r="K20" s="7"/>
      <c r="L20" s="7"/>
      <c r="M20" s="7"/>
      <c r="N20" s="7"/>
      <c r="O20" s="7"/>
      <c r="P20" s="7"/>
      <c r="Q20" s="7"/>
      <c r="R20" s="7"/>
      <c r="S20" s="7"/>
      <c r="T20" s="8"/>
    </row>
    <row r="21" spans="2:20" ht="18" customHeight="1" x14ac:dyDescent="0.35">
      <c r="B21" s="28"/>
      <c r="C21" s="7" t="s">
        <v>21</v>
      </c>
      <c r="D21" s="7"/>
      <c r="E21" s="7"/>
      <c r="F21" s="7"/>
      <c r="G21" s="7"/>
      <c r="H21" s="7"/>
      <c r="I21" s="7"/>
      <c r="J21" s="7"/>
      <c r="K21" s="7"/>
      <c r="L21" s="7"/>
      <c r="M21" s="7"/>
      <c r="N21" s="7"/>
      <c r="O21" s="7"/>
      <c r="P21" s="7"/>
      <c r="Q21" s="7"/>
      <c r="R21" s="7"/>
      <c r="S21" s="7"/>
      <c r="T21" s="8"/>
    </row>
    <row r="22" spans="2:20" ht="18" customHeight="1" x14ac:dyDescent="0.35">
      <c r="B22" s="29"/>
      <c r="C22" s="9" t="s">
        <v>22</v>
      </c>
      <c r="D22" s="9"/>
      <c r="E22" s="9"/>
      <c r="F22" s="9"/>
      <c r="G22" s="9"/>
      <c r="H22" s="9"/>
      <c r="I22" s="9"/>
      <c r="J22" s="9"/>
      <c r="K22" s="9"/>
      <c r="L22" s="9"/>
      <c r="M22" s="9"/>
      <c r="N22" s="9"/>
      <c r="O22" s="9"/>
      <c r="P22" s="9"/>
      <c r="Q22" s="9"/>
      <c r="R22" s="9"/>
      <c r="S22" s="9"/>
      <c r="T22" s="10"/>
    </row>
    <row r="23" spans="2:20" ht="18" customHeight="1" x14ac:dyDescent="0.35">
      <c r="B23" s="26" t="s">
        <v>23</v>
      </c>
      <c r="C23" s="5" t="s">
        <v>24</v>
      </c>
      <c r="D23" s="5"/>
      <c r="E23" s="5"/>
      <c r="F23" s="5"/>
      <c r="G23" s="5"/>
      <c r="H23" s="5"/>
      <c r="I23" s="5"/>
      <c r="J23" s="5"/>
      <c r="K23" s="5"/>
      <c r="L23" s="5"/>
      <c r="M23" s="5"/>
      <c r="N23" s="5"/>
      <c r="O23" s="5"/>
      <c r="P23" s="5"/>
      <c r="Q23" s="5"/>
      <c r="R23" s="5"/>
      <c r="S23" s="5"/>
      <c r="T23" s="6"/>
    </row>
    <row r="24" spans="2:20" ht="18" customHeight="1" x14ac:dyDescent="0.35">
      <c r="B24" s="26"/>
      <c r="C24" s="5" t="s">
        <v>25</v>
      </c>
      <c r="D24" s="5"/>
      <c r="E24" s="5"/>
      <c r="F24" s="5"/>
      <c r="G24" s="5"/>
      <c r="H24" s="5"/>
      <c r="I24" s="5"/>
      <c r="J24" s="5"/>
      <c r="K24" s="5"/>
      <c r="L24" s="5"/>
      <c r="M24" s="5"/>
      <c r="N24" s="5"/>
      <c r="O24" s="5"/>
      <c r="P24" s="5"/>
      <c r="Q24" s="5"/>
      <c r="R24" s="5"/>
      <c r="S24" s="5"/>
      <c r="T24" s="6"/>
    </row>
    <row r="25" spans="2:20" ht="18" customHeight="1" x14ac:dyDescent="0.35">
      <c r="B25" s="26"/>
      <c r="C25" s="5" t="s">
        <v>26</v>
      </c>
      <c r="D25" s="5"/>
      <c r="E25" s="5"/>
      <c r="F25" s="5"/>
      <c r="G25" s="5"/>
      <c r="H25" s="5"/>
      <c r="I25" s="5"/>
      <c r="J25" s="5"/>
      <c r="K25" s="5"/>
      <c r="L25" s="5"/>
      <c r="M25" s="5"/>
      <c r="N25" s="5"/>
      <c r="O25" s="5"/>
      <c r="P25" s="5"/>
      <c r="Q25" s="5"/>
      <c r="R25" s="5"/>
      <c r="S25" s="5"/>
      <c r="T25" s="6"/>
    </row>
    <row r="26" spans="2:20" ht="18" customHeight="1" x14ac:dyDescent="0.35">
      <c r="B26" s="27"/>
      <c r="C26" s="23" t="s">
        <v>27</v>
      </c>
      <c r="D26" s="23"/>
      <c r="E26" s="23"/>
      <c r="F26" s="23"/>
      <c r="G26" s="23"/>
      <c r="H26" s="23"/>
      <c r="I26" s="23"/>
      <c r="J26" s="23"/>
      <c r="K26" s="23"/>
      <c r="L26" s="23"/>
      <c r="M26" s="23"/>
      <c r="N26" s="23"/>
      <c r="O26" s="23"/>
      <c r="P26" s="23"/>
      <c r="Q26" s="23"/>
      <c r="R26" s="23"/>
      <c r="S26" s="23"/>
      <c r="T26" s="24"/>
    </row>
    <row r="27" spans="2:20" ht="18" customHeight="1" x14ac:dyDescent="0.35">
      <c r="B27" s="25" t="s">
        <v>28</v>
      </c>
      <c r="C27" s="3" t="s">
        <v>29</v>
      </c>
    </row>
    <row r="28" spans="2:20" ht="18" customHeight="1" x14ac:dyDescent="0.35">
      <c r="B28" s="25" t="s">
        <v>30</v>
      </c>
      <c r="C28" s="3" t="s">
        <v>31</v>
      </c>
    </row>
    <row r="29" spans="2:20" ht="18" customHeight="1" x14ac:dyDescent="0.35">
      <c r="B29" s="80" t="s">
        <v>32</v>
      </c>
      <c r="C29" s="81" t="s">
        <v>33</v>
      </c>
      <c r="D29" s="81"/>
      <c r="E29" s="81"/>
      <c r="F29" s="81"/>
      <c r="G29" s="81"/>
      <c r="H29" s="81"/>
      <c r="I29" s="81"/>
      <c r="J29" s="81"/>
      <c r="K29" s="81"/>
      <c r="L29" s="81"/>
      <c r="M29" s="81"/>
      <c r="N29" s="81"/>
      <c r="O29" s="81"/>
      <c r="P29" s="81"/>
      <c r="Q29" s="81"/>
      <c r="R29" s="81"/>
      <c r="S29" s="81"/>
      <c r="T29" s="82"/>
    </row>
    <row r="30" spans="2:20" ht="18" customHeight="1" x14ac:dyDescent="0.35">
      <c r="B30" s="87"/>
      <c r="C30" s="86" t="s">
        <v>34</v>
      </c>
      <c r="D30" s="86"/>
      <c r="E30" s="86"/>
      <c r="F30" s="86"/>
      <c r="G30" s="86"/>
      <c r="H30" s="86"/>
      <c r="I30" s="86"/>
      <c r="J30" s="86"/>
      <c r="K30" s="86"/>
      <c r="L30" s="86"/>
      <c r="M30" s="86"/>
      <c r="N30" s="86"/>
      <c r="O30" s="86"/>
      <c r="P30" s="86"/>
      <c r="Q30" s="86"/>
      <c r="R30" s="86"/>
      <c r="S30" s="86"/>
      <c r="T30" s="88"/>
    </row>
    <row r="31" spans="2:20" ht="18" customHeight="1" x14ac:dyDescent="0.35">
      <c r="B31" s="83"/>
      <c r="C31" s="84" t="s">
        <v>35</v>
      </c>
      <c r="D31" s="84"/>
      <c r="E31" s="84"/>
      <c r="F31" s="84"/>
      <c r="G31" s="84"/>
      <c r="H31" s="84"/>
      <c r="I31" s="84"/>
      <c r="J31" s="84"/>
      <c r="K31" s="84"/>
      <c r="L31" s="84"/>
      <c r="M31" s="84"/>
      <c r="N31" s="84"/>
      <c r="O31" s="84"/>
      <c r="P31" s="84"/>
      <c r="Q31" s="84"/>
      <c r="R31" s="84"/>
      <c r="S31" s="84"/>
      <c r="T31" s="85"/>
    </row>
    <row r="32" spans="2:20" ht="18" customHeight="1" x14ac:dyDescent="0.35">
      <c r="B32" s="25"/>
    </row>
    <row r="34" spans="2:4" ht="18" customHeight="1" x14ac:dyDescent="0.45">
      <c r="B34" s="1" t="s">
        <v>36</v>
      </c>
    </row>
    <row r="35" spans="2:4" ht="18" customHeight="1" x14ac:dyDescent="0.35">
      <c r="B35" s="3" t="s">
        <v>37</v>
      </c>
    </row>
    <row r="36" spans="2:4" ht="18" customHeight="1" x14ac:dyDescent="0.35">
      <c r="C36" s="59" t="s">
        <v>38</v>
      </c>
      <c r="D36" s="58" t="s">
        <v>39</v>
      </c>
    </row>
    <row r="37" spans="2:4" ht="18" customHeight="1" x14ac:dyDescent="0.35">
      <c r="C37" s="11" t="s">
        <v>40</v>
      </c>
      <c r="D37" s="3" t="s">
        <v>41</v>
      </c>
    </row>
    <row r="38" spans="2:4" ht="18" customHeight="1" x14ac:dyDescent="0.35">
      <c r="C38" s="12" t="s">
        <v>42</v>
      </c>
      <c r="D38" s="3" t="s">
        <v>43</v>
      </c>
    </row>
    <row r="39" spans="2:4" ht="18" customHeight="1" x14ac:dyDescent="0.35">
      <c r="C39" s="13" t="s">
        <v>44</v>
      </c>
      <c r="D39" s="3" t="s">
        <v>45</v>
      </c>
    </row>
    <row r="40" spans="2:4" ht="18" customHeight="1" x14ac:dyDescent="0.35">
      <c r="C40" s="14" t="s">
        <v>46</v>
      </c>
      <c r="D40" s="3" t="s">
        <v>47</v>
      </c>
    </row>
    <row r="41" spans="2:4" ht="18" customHeight="1" x14ac:dyDescent="0.35">
      <c r="C41" s="15" t="s">
        <v>48</v>
      </c>
      <c r="D41" s="3" t="s">
        <v>49</v>
      </c>
    </row>
    <row r="42" spans="2:4" ht="18" customHeight="1" x14ac:dyDescent="0.35">
      <c r="C42" s="16" t="s">
        <v>50</v>
      </c>
      <c r="D42" s="3" t="s">
        <v>51</v>
      </c>
    </row>
    <row r="43" spans="2:4" ht="18" customHeight="1" x14ac:dyDescent="0.35">
      <c r="C43" s="17" t="s">
        <v>52</v>
      </c>
      <c r="D43" s="3" t="s">
        <v>53</v>
      </c>
    </row>
    <row r="45" spans="2:4" ht="18" customHeight="1" x14ac:dyDescent="0.35">
      <c r="B45" s="3" t="s">
        <v>54</v>
      </c>
    </row>
    <row r="46" spans="2:4" ht="18" customHeight="1" x14ac:dyDescent="0.35">
      <c r="B46" s="3" t="s">
        <v>55</v>
      </c>
    </row>
    <row r="47" spans="2:4" ht="18" customHeight="1" x14ac:dyDescent="0.35">
      <c r="B47" s="3" t="s">
        <v>56</v>
      </c>
    </row>
    <row r="48" spans="2:4" ht="18" customHeight="1" x14ac:dyDescent="0.35">
      <c r="B48" s="3" t="s">
        <v>57</v>
      </c>
    </row>
    <row r="49" spans="2:14" ht="18" customHeight="1" x14ac:dyDescent="0.35">
      <c r="B49" s="3" t="s">
        <v>58</v>
      </c>
    </row>
    <row r="51" spans="2:14" ht="18" customHeight="1" x14ac:dyDescent="0.35">
      <c r="B51" s="3" t="s">
        <v>59</v>
      </c>
    </row>
    <row r="52" spans="2:14" ht="18" customHeight="1" x14ac:dyDescent="0.35">
      <c r="B52" s="3" t="s">
        <v>60</v>
      </c>
    </row>
    <row r="54" spans="2:14" ht="18" customHeight="1" x14ac:dyDescent="0.35">
      <c r="B54" s="3" t="s">
        <v>61</v>
      </c>
    </row>
    <row r="55" spans="2:14" ht="18" customHeight="1" x14ac:dyDescent="0.35">
      <c r="B55" s="3" t="s">
        <v>62</v>
      </c>
    </row>
    <row r="56" spans="2:14" ht="18" customHeight="1" x14ac:dyDescent="0.35">
      <c r="B56" s="3" t="s">
        <v>63</v>
      </c>
    </row>
    <row r="58" spans="2:14" ht="18" customHeight="1" x14ac:dyDescent="0.45">
      <c r="B58" s="1" t="s">
        <v>64</v>
      </c>
    </row>
    <row r="59" spans="2:14" ht="18" customHeight="1" x14ac:dyDescent="0.35">
      <c r="B59" s="3" t="s">
        <v>65</v>
      </c>
      <c r="C59" s="18"/>
      <c r="D59" s="18"/>
      <c r="E59" s="18"/>
      <c r="F59" s="18"/>
      <c r="G59" s="18"/>
      <c r="H59" s="18"/>
      <c r="I59" s="18"/>
      <c r="J59" s="18"/>
      <c r="K59" s="18"/>
      <c r="L59" s="18"/>
      <c r="M59" s="18"/>
      <c r="N59" s="18"/>
    </row>
    <row r="60" spans="2:14" ht="18" customHeight="1" x14ac:dyDescent="0.35">
      <c r="B60" s="3" t="s">
        <v>66</v>
      </c>
    </row>
    <row r="61" spans="2:14" ht="18" customHeight="1" x14ac:dyDescent="0.35">
      <c r="B61" s="3" t="s">
        <v>67</v>
      </c>
    </row>
    <row r="62" spans="2:14" ht="18" customHeight="1" x14ac:dyDescent="0.35">
      <c r="B62" s="3" t="s">
        <v>68</v>
      </c>
    </row>
    <row r="63" spans="2:14" ht="18" customHeight="1" x14ac:dyDescent="0.35">
      <c r="B63" s="19" t="s">
        <v>69</v>
      </c>
    </row>
    <row r="65" spans="2:15" ht="18" customHeight="1" x14ac:dyDescent="0.45">
      <c r="B65" s="1" t="s">
        <v>70</v>
      </c>
    </row>
    <row r="66" spans="2:15" ht="18" customHeight="1" x14ac:dyDescent="0.35">
      <c r="B66" s="58" t="s">
        <v>71</v>
      </c>
      <c r="C66" s="58" t="s">
        <v>72</v>
      </c>
      <c r="D66" s="58"/>
      <c r="E66" s="58" t="s">
        <v>73</v>
      </c>
    </row>
    <row r="67" spans="2:15" ht="18" customHeight="1" x14ac:dyDescent="0.35">
      <c r="B67" s="20" t="s">
        <v>74</v>
      </c>
      <c r="C67" s="167">
        <v>45351</v>
      </c>
      <c r="D67" s="167"/>
      <c r="E67" s="20" t="s">
        <v>75</v>
      </c>
      <c r="F67" s="20"/>
      <c r="G67" s="20"/>
      <c r="H67" s="20"/>
      <c r="I67" s="20"/>
      <c r="J67" s="20"/>
      <c r="K67" s="20"/>
      <c r="L67" s="20"/>
      <c r="M67" s="20"/>
      <c r="N67" s="20"/>
      <c r="O67" s="20"/>
    </row>
    <row r="68" spans="2:15" ht="18" customHeight="1" x14ac:dyDescent="0.35">
      <c r="B68" s="20"/>
      <c r="C68" s="21"/>
      <c r="D68" s="21"/>
      <c r="E68" s="20" t="s">
        <v>76</v>
      </c>
      <c r="F68" s="30"/>
      <c r="G68" s="30"/>
      <c r="H68" s="30"/>
      <c r="I68" s="30"/>
      <c r="J68" s="30"/>
      <c r="K68" s="30"/>
      <c r="L68" s="30"/>
      <c r="M68" s="30"/>
      <c r="N68" s="30"/>
      <c r="O68" s="30"/>
    </row>
    <row r="69" spans="2:15" ht="18" customHeight="1" x14ac:dyDescent="0.35">
      <c r="B69" s="20"/>
      <c r="C69" s="21"/>
      <c r="D69" s="21"/>
      <c r="E69" s="20" t="s">
        <v>77</v>
      </c>
      <c r="F69" s="30"/>
      <c r="G69" s="30"/>
      <c r="H69" s="30"/>
      <c r="I69" s="30"/>
      <c r="J69" s="30"/>
      <c r="K69" s="30"/>
      <c r="L69" s="30"/>
      <c r="M69" s="30"/>
      <c r="N69" s="30"/>
      <c r="O69" s="30"/>
    </row>
    <row r="70" spans="2:15" ht="18" customHeight="1" x14ac:dyDescent="0.35">
      <c r="B70" s="20"/>
      <c r="C70" s="21"/>
      <c r="D70" s="21"/>
      <c r="E70" s="20" t="s">
        <v>78</v>
      </c>
      <c r="F70" s="30"/>
      <c r="G70" s="30"/>
      <c r="H70" s="30"/>
      <c r="I70" s="30"/>
      <c r="J70" s="30"/>
      <c r="K70" s="30"/>
      <c r="L70" s="30"/>
      <c r="M70" s="30"/>
      <c r="N70" s="30"/>
      <c r="O70" s="30"/>
    </row>
    <row r="71" spans="2:15" ht="18" customHeight="1" x14ac:dyDescent="0.35">
      <c r="B71" s="20"/>
      <c r="C71" s="21"/>
      <c r="D71" s="21"/>
      <c r="E71" s="20" t="s">
        <v>79</v>
      </c>
      <c r="F71" s="30"/>
      <c r="G71" s="30"/>
      <c r="H71" s="30"/>
      <c r="I71" s="30"/>
      <c r="J71" s="30"/>
      <c r="K71" s="30"/>
      <c r="L71" s="30"/>
      <c r="M71" s="30"/>
      <c r="N71" s="30"/>
      <c r="O71" s="30"/>
    </row>
    <row r="72" spans="2:15" ht="18" customHeight="1" x14ac:dyDescent="0.35">
      <c r="B72" s="20" t="s">
        <v>80</v>
      </c>
      <c r="C72" s="167">
        <v>41606</v>
      </c>
      <c r="D72" s="167"/>
      <c r="E72" s="20" t="s">
        <v>81</v>
      </c>
      <c r="F72" s="20"/>
      <c r="G72" s="20"/>
      <c r="H72" s="20"/>
      <c r="I72" s="20"/>
      <c r="J72" s="20"/>
      <c r="K72" s="20"/>
      <c r="L72" s="20"/>
      <c r="M72" s="20"/>
      <c r="N72" s="20"/>
      <c r="O72" s="20"/>
    </row>
    <row r="73" spans="2:15" ht="18" customHeight="1" x14ac:dyDescent="0.35">
      <c r="B73" s="20" t="s">
        <v>82</v>
      </c>
      <c r="C73" s="167">
        <v>40823</v>
      </c>
      <c r="D73" s="167"/>
      <c r="E73" s="22" t="s">
        <v>83</v>
      </c>
      <c r="F73" s="20"/>
      <c r="G73" s="20"/>
      <c r="H73" s="20"/>
      <c r="I73" s="20"/>
      <c r="J73" s="20"/>
      <c r="K73" s="20"/>
      <c r="L73" s="20"/>
      <c r="M73" s="20"/>
      <c r="N73" s="20"/>
      <c r="O73" s="20"/>
    </row>
  </sheetData>
  <sheetProtection sheet="1" objects="1" scenarios="1" selectLockedCells="1"/>
  <protectedRanges>
    <protectedRange sqref="B7" name="URL"/>
  </protectedRanges>
  <mergeCells count="3">
    <mergeCell ref="C67:D67"/>
    <mergeCell ref="C73:D73"/>
    <mergeCell ref="C72:D72"/>
  </mergeCells>
  <conditionalFormatting sqref="C37:C43">
    <cfRule type="colorScale" priority="1">
      <colorScale>
        <cfvo type="min"/>
        <cfvo type="percentile" val="50"/>
        <cfvo type="max"/>
        <color rgb="FFF8696B"/>
        <color rgb="FFFFEB84"/>
        <color rgb="FF63BE7B"/>
      </colorScale>
    </cfRule>
  </conditionalFormatting>
  <hyperlinks>
    <hyperlink ref="B7" r:id="rId1" xr:uid="{E716D134-1E74-489F-AB43-7B6B10EFE751}"/>
  </hyperlinks>
  <pageMargins left="0.25" right="0.25" top="0.75" bottom="0.75" header="0.3" footer="0.3"/>
  <pageSetup paperSize="8"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B0DF5A-F44D-4F80-A487-6EB246AE184D}">
  <sheetPr codeName="Sheet4">
    <tabColor rgb="FFFFFFCC"/>
    <pageSetUpPr autoPageBreaks="0"/>
  </sheetPr>
  <dimension ref="B2:U16"/>
  <sheetViews>
    <sheetView showGridLines="0" showRowColHeaders="0" zoomScaleNormal="100" zoomScaleSheetLayoutView="115" workbookViewId="0"/>
  </sheetViews>
  <sheetFormatPr defaultColWidth="8.7265625" defaultRowHeight="14.5" x14ac:dyDescent="0.35"/>
  <cols>
    <col min="1" max="1" width="2.54296875" style="31" customWidth="1"/>
    <col min="2" max="2" width="8.7265625" style="31"/>
    <col min="3" max="3" width="21.54296875" style="31" customWidth="1"/>
    <col min="4" max="4" width="7.7265625" style="31" customWidth="1"/>
    <col min="5" max="5" width="16.26953125" style="31" customWidth="1"/>
    <col min="6" max="6" width="64.453125" style="31" customWidth="1"/>
    <col min="7" max="7" width="2.54296875" style="31" customWidth="1"/>
    <col min="8" max="8" width="36.1796875" style="31" customWidth="1"/>
    <col min="9" max="9" width="16.26953125" style="31" customWidth="1"/>
    <col min="10" max="10" width="18.81640625" style="31" customWidth="1"/>
    <col min="11" max="11" width="54.7265625" style="31" customWidth="1"/>
    <col min="12" max="12" width="8.7265625" style="31"/>
    <col min="13" max="13" width="36.1796875" style="31" customWidth="1"/>
    <col min="14" max="14" width="15.7265625" style="31" customWidth="1"/>
    <col min="15" max="15" width="66.54296875" style="31" customWidth="1"/>
    <col min="16" max="21" width="11.54296875" style="31" customWidth="1"/>
    <col min="22" max="16384" width="8.7265625" style="31"/>
  </cols>
  <sheetData>
    <row r="2" spans="2:21" x14ac:dyDescent="0.35">
      <c r="B2" s="68" t="s">
        <v>84</v>
      </c>
    </row>
    <row r="4" spans="2:21" x14ac:dyDescent="0.35">
      <c r="B4" s="69"/>
      <c r="C4" s="69"/>
      <c r="D4" s="69"/>
      <c r="E4" s="69"/>
      <c r="F4" s="69"/>
      <c r="H4" s="69"/>
      <c r="I4" s="69"/>
      <c r="J4" s="69"/>
      <c r="K4" s="69"/>
      <c r="M4" s="70"/>
      <c r="N4" s="70"/>
      <c r="O4" s="70"/>
      <c r="P4" s="70"/>
      <c r="Q4" s="70"/>
      <c r="R4" s="70"/>
      <c r="S4" s="70"/>
      <c r="T4" s="70"/>
      <c r="U4" s="70"/>
    </row>
    <row r="5" spans="2:21" ht="18.5" x14ac:dyDescent="0.35">
      <c r="B5" s="174" t="s">
        <v>85</v>
      </c>
      <c r="C5" s="174"/>
      <c r="D5" s="174"/>
      <c r="E5" s="174"/>
      <c r="F5" s="174"/>
      <c r="H5" s="174" t="s">
        <v>86</v>
      </c>
      <c r="I5" s="174"/>
      <c r="J5" s="174"/>
      <c r="K5" s="174"/>
      <c r="M5" s="202" t="s">
        <v>87</v>
      </c>
      <c r="N5" s="202"/>
      <c r="O5" s="202"/>
      <c r="P5" s="202"/>
      <c r="Q5" s="202"/>
      <c r="R5" s="202"/>
      <c r="S5" s="202"/>
      <c r="T5" s="202"/>
      <c r="U5" s="202"/>
    </row>
    <row r="6" spans="2:21" x14ac:dyDescent="0.35">
      <c r="B6" s="69"/>
      <c r="C6" s="69"/>
      <c r="D6" s="69"/>
      <c r="E6" s="69"/>
      <c r="F6" s="69"/>
      <c r="H6" s="69"/>
      <c r="I6" s="69"/>
      <c r="J6" s="69"/>
      <c r="K6" s="69"/>
      <c r="M6" s="70"/>
      <c r="N6" s="70"/>
      <c r="O6" s="70"/>
      <c r="P6" s="70"/>
      <c r="Q6" s="70"/>
      <c r="R6" s="70"/>
      <c r="S6" s="70"/>
      <c r="T6" s="70"/>
      <c r="U6" s="70"/>
    </row>
    <row r="7" spans="2:21" ht="15" thickBot="1" x14ac:dyDescent="0.4"/>
    <row r="8" spans="2:21" ht="40" customHeight="1" x14ac:dyDescent="0.35">
      <c r="B8" s="90" t="s">
        <v>88</v>
      </c>
      <c r="C8" s="95" t="s">
        <v>89</v>
      </c>
      <c r="D8" s="96" t="s">
        <v>90</v>
      </c>
      <c r="E8" s="97" t="s">
        <v>91</v>
      </c>
      <c r="F8" s="98" t="s">
        <v>92</v>
      </c>
      <c r="H8" s="181" t="s">
        <v>93</v>
      </c>
      <c r="I8" s="183" t="s">
        <v>94</v>
      </c>
      <c r="J8" s="185" t="s">
        <v>95</v>
      </c>
      <c r="K8" s="187" t="s">
        <v>96</v>
      </c>
      <c r="M8" s="103" t="s">
        <v>93</v>
      </c>
      <c r="N8" s="104" t="s">
        <v>97</v>
      </c>
      <c r="O8" s="104" t="s">
        <v>98</v>
      </c>
      <c r="P8" s="96" t="s">
        <v>99</v>
      </c>
      <c r="Q8" s="96" t="s">
        <v>100</v>
      </c>
      <c r="R8" s="96" t="s">
        <v>101</v>
      </c>
      <c r="S8" s="96" t="s">
        <v>102</v>
      </c>
      <c r="T8" s="96"/>
      <c r="U8" s="105"/>
    </row>
    <row r="9" spans="2:21" ht="40" customHeight="1" thickBot="1" x14ac:dyDescent="0.4">
      <c r="B9" s="91"/>
      <c r="C9" s="71" t="s">
        <v>103</v>
      </c>
      <c r="D9" s="72" t="s">
        <v>103</v>
      </c>
      <c r="E9" s="73" t="s">
        <v>103</v>
      </c>
      <c r="F9" s="74" t="s">
        <v>103</v>
      </c>
      <c r="H9" s="182"/>
      <c r="I9" s="184"/>
      <c r="J9" s="186"/>
      <c r="K9" s="188"/>
      <c r="M9" s="106"/>
      <c r="N9" s="107"/>
      <c r="O9" s="107"/>
      <c r="P9" s="108" t="s">
        <v>104</v>
      </c>
      <c r="Q9" s="108" t="s">
        <v>105</v>
      </c>
      <c r="R9" s="108" t="s">
        <v>106</v>
      </c>
      <c r="S9" s="108" t="s">
        <v>107</v>
      </c>
      <c r="T9" s="108"/>
      <c r="U9" s="109"/>
    </row>
    <row r="10" spans="2:21" ht="40" customHeight="1" x14ac:dyDescent="0.35">
      <c r="B10" s="92" t="s">
        <v>108</v>
      </c>
      <c r="C10" s="175" t="s">
        <v>109</v>
      </c>
      <c r="D10" s="75" t="s">
        <v>110</v>
      </c>
      <c r="E10" s="76" t="s">
        <v>104</v>
      </c>
      <c r="F10" s="77" t="s">
        <v>111</v>
      </c>
      <c r="H10" s="189" t="s">
        <v>112</v>
      </c>
      <c r="I10" s="176" t="s">
        <v>113</v>
      </c>
      <c r="J10" s="191" t="s">
        <v>114</v>
      </c>
      <c r="K10" s="179" t="s">
        <v>115</v>
      </c>
      <c r="M10" s="203" t="s">
        <v>112</v>
      </c>
      <c r="N10" s="208" t="s">
        <v>114</v>
      </c>
      <c r="O10" s="213" t="s">
        <v>116</v>
      </c>
      <c r="P10" s="217" t="s">
        <v>46</v>
      </c>
      <c r="Q10" s="220" t="s">
        <v>48</v>
      </c>
      <c r="R10" s="222" t="s">
        <v>44</v>
      </c>
      <c r="S10" s="225" t="s">
        <v>52</v>
      </c>
      <c r="T10" s="227"/>
      <c r="U10" s="229"/>
    </row>
    <row r="11" spans="2:21" ht="40" customHeight="1" x14ac:dyDescent="0.35">
      <c r="B11" s="93"/>
      <c r="C11" s="176"/>
      <c r="D11" s="75" t="s">
        <v>117</v>
      </c>
      <c r="E11" s="76" t="s">
        <v>105</v>
      </c>
      <c r="F11" s="78" t="s">
        <v>118</v>
      </c>
      <c r="H11" s="189"/>
      <c r="I11" s="176"/>
      <c r="J11" s="191"/>
      <c r="K11" s="179"/>
      <c r="M11" s="204"/>
      <c r="N11" s="209"/>
      <c r="O11" s="176"/>
      <c r="P11" s="218"/>
      <c r="Q11" s="200"/>
      <c r="R11" s="223"/>
      <c r="S11" s="169"/>
      <c r="T11" s="172"/>
      <c r="U11" s="215"/>
    </row>
    <row r="12" spans="2:21" ht="40" customHeight="1" x14ac:dyDescent="0.35">
      <c r="B12" s="93"/>
      <c r="C12" s="176"/>
      <c r="D12" s="75" t="s">
        <v>119</v>
      </c>
      <c r="E12" s="76" t="s">
        <v>106</v>
      </c>
      <c r="F12" s="78" t="s">
        <v>120</v>
      </c>
      <c r="H12" s="190"/>
      <c r="I12" s="177"/>
      <c r="J12" s="192"/>
      <c r="K12" s="193"/>
      <c r="M12" s="205"/>
      <c r="N12" s="210"/>
      <c r="O12" s="177"/>
      <c r="P12" s="219"/>
      <c r="Q12" s="221"/>
      <c r="R12" s="224"/>
      <c r="S12" s="226"/>
      <c r="T12" s="228"/>
      <c r="U12" s="230"/>
    </row>
    <row r="13" spans="2:21" ht="40" customHeight="1" x14ac:dyDescent="0.35">
      <c r="B13" s="93"/>
      <c r="C13" s="176"/>
      <c r="D13" s="75" t="s">
        <v>121</v>
      </c>
      <c r="E13" s="76" t="s">
        <v>107</v>
      </c>
      <c r="F13" s="78" t="s">
        <v>122</v>
      </c>
      <c r="H13" s="194" t="s">
        <v>123</v>
      </c>
      <c r="I13" s="175" t="s">
        <v>113</v>
      </c>
      <c r="J13" s="197" t="s">
        <v>114</v>
      </c>
      <c r="K13" s="178" t="s">
        <v>124</v>
      </c>
      <c r="M13" s="206" t="s">
        <v>123</v>
      </c>
      <c r="N13" s="211" t="s">
        <v>114</v>
      </c>
      <c r="O13" s="175" t="s">
        <v>125</v>
      </c>
      <c r="P13" s="231" t="s">
        <v>44</v>
      </c>
      <c r="Q13" s="233" t="s">
        <v>46</v>
      </c>
      <c r="R13" s="199" t="s">
        <v>48</v>
      </c>
      <c r="S13" s="168" t="s">
        <v>52</v>
      </c>
      <c r="T13" s="171"/>
      <c r="U13" s="214"/>
    </row>
    <row r="14" spans="2:21" ht="40" customHeight="1" x14ac:dyDescent="0.35">
      <c r="B14" s="93"/>
      <c r="C14" s="176"/>
      <c r="D14" s="75"/>
      <c r="E14" s="76"/>
      <c r="F14" s="78"/>
      <c r="H14" s="189"/>
      <c r="I14" s="176"/>
      <c r="J14" s="191"/>
      <c r="K14" s="179"/>
      <c r="M14" s="204"/>
      <c r="N14" s="209"/>
      <c r="O14" s="176"/>
      <c r="P14" s="223"/>
      <c r="Q14" s="218"/>
      <c r="R14" s="200"/>
      <c r="S14" s="169"/>
      <c r="T14" s="172"/>
      <c r="U14" s="215"/>
    </row>
    <row r="15" spans="2:21" ht="40" customHeight="1" x14ac:dyDescent="0.35">
      <c r="B15" s="91"/>
      <c r="C15" s="177"/>
      <c r="D15" s="75"/>
      <c r="E15" s="76"/>
      <c r="F15" s="78"/>
      <c r="H15" s="189"/>
      <c r="I15" s="176"/>
      <c r="J15" s="191"/>
      <c r="K15" s="179"/>
      <c r="M15" s="204"/>
      <c r="N15" s="209"/>
      <c r="O15" s="176"/>
      <c r="P15" s="223"/>
      <c r="Q15" s="218"/>
      <c r="R15" s="200"/>
      <c r="S15" s="169"/>
      <c r="T15" s="172"/>
      <c r="U15" s="215"/>
    </row>
    <row r="16" spans="2:21" ht="40" customHeight="1" thickBot="1" x14ac:dyDescent="0.4">
      <c r="B16" s="94"/>
      <c r="C16" s="79" t="s">
        <v>103</v>
      </c>
      <c r="D16" s="75" t="s">
        <v>103</v>
      </c>
      <c r="E16" s="76" t="s">
        <v>103</v>
      </c>
      <c r="F16" s="78" t="s">
        <v>103</v>
      </c>
      <c r="H16" s="195"/>
      <c r="I16" s="196"/>
      <c r="J16" s="198"/>
      <c r="K16" s="180"/>
      <c r="M16" s="207"/>
      <c r="N16" s="212"/>
      <c r="O16" s="196"/>
      <c r="P16" s="232"/>
      <c r="Q16" s="234"/>
      <c r="R16" s="201"/>
      <c r="S16" s="170"/>
      <c r="T16" s="173"/>
      <c r="U16" s="216"/>
    </row>
  </sheetData>
  <sheetProtection sheet="1" objects="1" scenarios="1" selectLockedCells="1" selectUnlockedCells="1"/>
  <mergeCells count="34">
    <mergeCell ref="P13:P16"/>
    <mergeCell ref="Q13:Q16"/>
    <mergeCell ref="J13:J16"/>
    <mergeCell ref="R13:R16"/>
    <mergeCell ref="M5:U5"/>
    <mergeCell ref="M10:M12"/>
    <mergeCell ref="M13:M16"/>
    <mergeCell ref="N10:N12"/>
    <mergeCell ref="N13:N16"/>
    <mergeCell ref="O10:O12"/>
    <mergeCell ref="O13:O16"/>
    <mergeCell ref="U13:U16"/>
    <mergeCell ref="P10:P12"/>
    <mergeCell ref="Q10:Q12"/>
    <mergeCell ref="R10:R12"/>
    <mergeCell ref="S10:S12"/>
    <mergeCell ref="T10:T12"/>
    <mergeCell ref="U10:U12"/>
    <mergeCell ref="S13:S16"/>
    <mergeCell ref="T13:T16"/>
    <mergeCell ref="B5:F5"/>
    <mergeCell ref="C10:C15"/>
    <mergeCell ref="K13:K16"/>
    <mergeCell ref="H5:K5"/>
    <mergeCell ref="H8:H9"/>
    <mergeCell ref="I8:I9"/>
    <mergeCell ref="J8:J9"/>
    <mergeCell ref="K8:K9"/>
    <mergeCell ref="H10:H12"/>
    <mergeCell ref="I10:I12"/>
    <mergeCell ref="J10:J12"/>
    <mergeCell ref="K10:K12"/>
    <mergeCell ref="H13:H16"/>
    <mergeCell ref="I13:I16"/>
  </mergeCells>
  <pageMargins left="0.7" right="0.7" top="0.75" bottom="0.75" header="0.3" footer="0.3"/>
  <pageSetup paperSize="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65BEA-C2C9-48CC-A31B-99486141C7EA}">
  <sheetPr codeName="Sheet2">
    <tabColor rgb="FFCCFFCC"/>
    <pageSetUpPr autoPageBreaks="0"/>
  </sheetPr>
  <dimension ref="B1:F125"/>
  <sheetViews>
    <sheetView showGridLines="0" zoomScaleNormal="100" zoomScaleSheetLayoutView="115" workbookViewId="0">
      <pane ySplit="5" topLeftCell="A6" activePane="bottomLeft" state="frozen"/>
      <selection pane="bottomLeft" activeCell="D2" sqref="D2:F2"/>
    </sheetView>
  </sheetViews>
  <sheetFormatPr defaultColWidth="8.7265625" defaultRowHeight="14.5" x14ac:dyDescent="0.35"/>
  <cols>
    <col min="1" max="1" width="2.54296875" style="31" customWidth="1"/>
    <col min="2" max="2" width="8.54296875" style="31" customWidth="1"/>
    <col min="3" max="3" width="21.54296875" style="31" customWidth="1"/>
    <col min="4" max="4" width="7.54296875" style="31" customWidth="1"/>
    <col min="5" max="5" width="16.54296875" style="31" customWidth="1"/>
    <col min="6" max="6" width="70.54296875" style="31" customWidth="1"/>
    <col min="7" max="7" width="2.54296875" style="31" customWidth="1"/>
    <col min="8" max="16384" width="8.7265625" style="31"/>
  </cols>
  <sheetData>
    <row r="1" spans="2:6" ht="15" thickBot="1" x14ac:dyDescent="0.4"/>
    <row r="2" spans="2:6" ht="30.65" customHeight="1" x14ac:dyDescent="0.35">
      <c r="B2" s="112" t="s">
        <v>126</v>
      </c>
      <c r="C2" s="113"/>
      <c r="D2" s="238"/>
      <c r="E2" s="239"/>
      <c r="F2" s="240"/>
    </row>
    <row r="3" spans="2:6" ht="30.65" customHeight="1" x14ac:dyDescent="0.35">
      <c r="B3" s="114" t="s">
        <v>127</v>
      </c>
      <c r="C3" s="115"/>
      <c r="D3" s="241"/>
      <c r="E3" s="242"/>
      <c r="F3" s="243"/>
    </row>
    <row r="4" spans="2:6" ht="90" customHeight="1" thickBot="1" x14ac:dyDescent="0.4">
      <c r="B4" s="116" t="s">
        <v>128</v>
      </c>
      <c r="C4" s="117"/>
      <c r="D4" s="244"/>
      <c r="E4" s="245"/>
      <c r="F4" s="246"/>
    </row>
    <row r="5" spans="2:6" ht="30.65" customHeight="1" thickBot="1" x14ac:dyDescent="0.4">
      <c r="B5" s="138" t="s">
        <v>88</v>
      </c>
      <c r="C5" s="139" t="s">
        <v>89</v>
      </c>
      <c r="D5" s="140" t="s">
        <v>90</v>
      </c>
      <c r="E5" s="141" t="s">
        <v>91</v>
      </c>
      <c r="F5" s="142" t="s">
        <v>92</v>
      </c>
    </row>
    <row r="6" spans="2:6" ht="32.15" customHeight="1" x14ac:dyDescent="0.35">
      <c r="B6" s="118" t="s">
        <v>129</v>
      </c>
      <c r="C6" s="247"/>
      <c r="D6" s="62" t="s">
        <v>130</v>
      </c>
      <c r="E6" s="51"/>
      <c r="F6" s="47"/>
    </row>
    <row r="7" spans="2:6" ht="32.15" customHeight="1" x14ac:dyDescent="0.35">
      <c r="B7" s="93"/>
      <c r="C7" s="236"/>
      <c r="D7" s="63" t="s">
        <v>131</v>
      </c>
      <c r="E7" s="32"/>
      <c r="F7" s="48"/>
    </row>
    <row r="8" spans="2:6" ht="32.15" customHeight="1" x14ac:dyDescent="0.35">
      <c r="B8" s="93"/>
      <c r="C8" s="236"/>
      <c r="D8" s="63" t="s">
        <v>132</v>
      </c>
      <c r="E8" s="32"/>
      <c r="F8" s="48"/>
    </row>
    <row r="9" spans="2:6" ht="32.15" customHeight="1" x14ac:dyDescent="0.35">
      <c r="B9" s="93"/>
      <c r="C9" s="236"/>
      <c r="D9" s="63" t="s">
        <v>133</v>
      </c>
      <c r="E9" s="32"/>
      <c r="F9" s="48"/>
    </row>
    <row r="10" spans="2:6" ht="32.15" customHeight="1" x14ac:dyDescent="0.35">
      <c r="B10" s="93"/>
      <c r="C10" s="236"/>
      <c r="D10" s="63" t="s">
        <v>134</v>
      </c>
      <c r="E10" s="32"/>
      <c r="F10" s="48"/>
    </row>
    <row r="11" spans="2:6" ht="32.15" customHeight="1" x14ac:dyDescent="0.35">
      <c r="B11" s="91"/>
      <c r="C11" s="237"/>
      <c r="D11" s="63" t="s">
        <v>135</v>
      </c>
      <c r="E11" s="32"/>
      <c r="F11" s="48"/>
    </row>
    <row r="12" spans="2:6" ht="30" customHeight="1" x14ac:dyDescent="0.35">
      <c r="B12" s="92" t="s">
        <v>136</v>
      </c>
      <c r="C12" s="235"/>
      <c r="D12" s="64" t="s">
        <v>137</v>
      </c>
      <c r="E12" s="33"/>
      <c r="F12" s="50"/>
    </row>
    <row r="13" spans="2:6" ht="30" customHeight="1" x14ac:dyDescent="0.35">
      <c r="B13" s="93"/>
      <c r="C13" s="236"/>
      <c r="D13" s="64" t="s">
        <v>138</v>
      </c>
      <c r="E13" s="33"/>
      <c r="F13" s="50"/>
    </row>
    <row r="14" spans="2:6" ht="30" customHeight="1" x14ac:dyDescent="0.35">
      <c r="B14" s="93"/>
      <c r="C14" s="236"/>
      <c r="D14" s="64" t="s">
        <v>139</v>
      </c>
      <c r="E14" s="33"/>
      <c r="F14" s="50"/>
    </row>
    <row r="15" spans="2:6" ht="30" customHeight="1" x14ac:dyDescent="0.35">
      <c r="B15" s="93"/>
      <c r="C15" s="236"/>
      <c r="D15" s="64" t="s">
        <v>140</v>
      </c>
      <c r="E15" s="33"/>
      <c r="F15" s="50"/>
    </row>
    <row r="16" spans="2:6" ht="30" customHeight="1" x14ac:dyDescent="0.35">
      <c r="B16" s="93"/>
      <c r="C16" s="236"/>
      <c r="D16" s="64" t="s">
        <v>141</v>
      </c>
      <c r="E16" s="33"/>
      <c r="F16" s="50"/>
    </row>
    <row r="17" spans="2:6" ht="30" customHeight="1" x14ac:dyDescent="0.35">
      <c r="B17" s="91"/>
      <c r="C17" s="237"/>
      <c r="D17" s="64" t="s">
        <v>142</v>
      </c>
      <c r="E17" s="33"/>
      <c r="F17" s="50"/>
    </row>
    <row r="18" spans="2:6" ht="30" customHeight="1" x14ac:dyDescent="0.35">
      <c r="B18" s="92" t="s">
        <v>108</v>
      </c>
      <c r="C18" s="235"/>
      <c r="D18" s="64" t="s">
        <v>110</v>
      </c>
      <c r="E18" s="33"/>
      <c r="F18" s="50"/>
    </row>
    <row r="19" spans="2:6" ht="30" customHeight="1" x14ac:dyDescent="0.35">
      <c r="B19" s="93"/>
      <c r="C19" s="236"/>
      <c r="D19" s="64" t="s">
        <v>117</v>
      </c>
      <c r="E19" s="33"/>
      <c r="F19" s="50"/>
    </row>
    <row r="20" spans="2:6" ht="30" customHeight="1" x14ac:dyDescent="0.35">
      <c r="B20" s="93"/>
      <c r="C20" s="236"/>
      <c r="D20" s="64" t="s">
        <v>119</v>
      </c>
      <c r="E20" s="33"/>
      <c r="F20" s="50"/>
    </row>
    <row r="21" spans="2:6" ht="30" customHeight="1" x14ac:dyDescent="0.35">
      <c r="B21" s="93"/>
      <c r="C21" s="236"/>
      <c r="D21" s="64" t="s">
        <v>121</v>
      </c>
      <c r="E21" s="33"/>
      <c r="F21" s="50"/>
    </row>
    <row r="22" spans="2:6" ht="30" customHeight="1" x14ac:dyDescent="0.35">
      <c r="B22" s="93"/>
      <c r="C22" s="236"/>
      <c r="D22" s="64" t="s">
        <v>143</v>
      </c>
      <c r="E22" s="33"/>
      <c r="F22" s="50"/>
    </row>
    <row r="23" spans="2:6" ht="30" customHeight="1" x14ac:dyDescent="0.35">
      <c r="B23" s="91"/>
      <c r="C23" s="237"/>
      <c r="D23" s="64" t="s">
        <v>144</v>
      </c>
      <c r="E23" s="33"/>
      <c r="F23" s="50"/>
    </row>
    <row r="24" spans="2:6" ht="30" customHeight="1" x14ac:dyDescent="0.35">
      <c r="B24" s="92" t="s">
        <v>145</v>
      </c>
      <c r="C24" s="235"/>
      <c r="D24" s="64" t="s">
        <v>146</v>
      </c>
      <c r="E24" s="33"/>
      <c r="F24" s="50"/>
    </row>
    <row r="25" spans="2:6" ht="30" customHeight="1" x14ac:dyDescent="0.35">
      <c r="B25" s="93"/>
      <c r="C25" s="236"/>
      <c r="D25" s="64" t="s">
        <v>147</v>
      </c>
      <c r="E25" s="33"/>
      <c r="F25" s="50"/>
    </row>
    <row r="26" spans="2:6" ht="30" customHeight="1" x14ac:dyDescent="0.35">
      <c r="B26" s="93"/>
      <c r="C26" s="236"/>
      <c r="D26" s="64" t="s">
        <v>148</v>
      </c>
      <c r="E26" s="33"/>
      <c r="F26" s="50"/>
    </row>
    <row r="27" spans="2:6" ht="30" customHeight="1" x14ac:dyDescent="0.35">
      <c r="B27" s="93"/>
      <c r="C27" s="236"/>
      <c r="D27" s="64" t="s">
        <v>149</v>
      </c>
      <c r="E27" s="33"/>
      <c r="F27" s="50"/>
    </row>
    <row r="28" spans="2:6" ht="30" customHeight="1" x14ac:dyDescent="0.35">
      <c r="B28" s="93"/>
      <c r="C28" s="236"/>
      <c r="D28" s="64" t="s">
        <v>150</v>
      </c>
      <c r="E28" s="33"/>
      <c r="F28" s="50"/>
    </row>
    <row r="29" spans="2:6" ht="30" customHeight="1" x14ac:dyDescent="0.35">
      <c r="B29" s="91"/>
      <c r="C29" s="237"/>
      <c r="D29" s="64" t="s">
        <v>151</v>
      </c>
      <c r="E29" s="33"/>
      <c r="F29" s="50"/>
    </row>
    <row r="30" spans="2:6" ht="30" customHeight="1" x14ac:dyDescent="0.35">
      <c r="B30" s="92" t="s">
        <v>152</v>
      </c>
      <c r="C30" s="235"/>
      <c r="D30" s="64" t="s">
        <v>153</v>
      </c>
      <c r="E30" s="33"/>
      <c r="F30" s="50"/>
    </row>
    <row r="31" spans="2:6" ht="30" customHeight="1" x14ac:dyDescent="0.35">
      <c r="B31" s="93"/>
      <c r="C31" s="236"/>
      <c r="D31" s="64" t="s">
        <v>154</v>
      </c>
      <c r="E31" s="33"/>
      <c r="F31" s="50"/>
    </row>
    <row r="32" spans="2:6" ht="30" customHeight="1" x14ac:dyDescent="0.35">
      <c r="B32" s="93"/>
      <c r="C32" s="236"/>
      <c r="D32" s="64" t="s">
        <v>155</v>
      </c>
      <c r="E32" s="33"/>
      <c r="F32" s="50"/>
    </row>
    <row r="33" spans="2:6" ht="30" customHeight="1" x14ac:dyDescent="0.35">
      <c r="B33" s="93"/>
      <c r="C33" s="236"/>
      <c r="D33" s="64" t="s">
        <v>156</v>
      </c>
      <c r="E33" s="33"/>
      <c r="F33" s="50"/>
    </row>
    <row r="34" spans="2:6" ht="30" customHeight="1" x14ac:dyDescent="0.35">
      <c r="B34" s="93"/>
      <c r="C34" s="236"/>
      <c r="D34" s="64" t="s">
        <v>157</v>
      </c>
      <c r="E34" s="33"/>
      <c r="F34" s="50"/>
    </row>
    <row r="35" spans="2:6" ht="30" customHeight="1" x14ac:dyDescent="0.35">
      <c r="B35" s="91"/>
      <c r="C35" s="237"/>
      <c r="D35" s="64" t="s">
        <v>158</v>
      </c>
      <c r="E35" s="33"/>
      <c r="F35" s="50"/>
    </row>
    <row r="36" spans="2:6" ht="30" customHeight="1" x14ac:dyDescent="0.35">
      <c r="B36" s="92" t="s">
        <v>159</v>
      </c>
      <c r="C36" s="235"/>
      <c r="D36" s="64" t="s">
        <v>160</v>
      </c>
      <c r="E36" s="33"/>
      <c r="F36" s="50"/>
    </row>
    <row r="37" spans="2:6" ht="30" customHeight="1" x14ac:dyDescent="0.35">
      <c r="B37" s="93"/>
      <c r="C37" s="236"/>
      <c r="D37" s="64" t="s">
        <v>161</v>
      </c>
      <c r="E37" s="33"/>
      <c r="F37" s="50"/>
    </row>
    <row r="38" spans="2:6" ht="30" customHeight="1" x14ac:dyDescent="0.35">
      <c r="B38" s="93"/>
      <c r="C38" s="236"/>
      <c r="D38" s="64" t="s">
        <v>162</v>
      </c>
      <c r="E38" s="33"/>
      <c r="F38" s="50"/>
    </row>
    <row r="39" spans="2:6" ht="30" customHeight="1" x14ac:dyDescent="0.35">
      <c r="B39" s="93"/>
      <c r="C39" s="236"/>
      <c r="D39" s="64" t="s">
        <v>163</v>
      </c>
      <c r="E39" s="33"/>
      <c r="F39" s="50"/>
    </row>
    <row r="40" spans="2:6" ht="30" customHeight="1" x14ac:dyDescent="0.35">
      <c r="B40" s="93"/>
      <c r="C40" s="236"/>
      <c r="D40" s="64" t="s">
        <v>164</v>
      </c>
      <c r="E40" s="33"/>
      <c r="F40" s="50"/>
    </row>
    <row r="41" spans="2:6" ht="30" customHeight="1" x14ac:dyDescent="0.35">
      <c r="B41" s="91"/>
      <c r="C41" s="237"/>
      <c r="D41" s="64" t="s">
        <v>165</v>
      </c>
      <c r="E41" s="33"/>
      <c r="F41" s="50"/>
    </row>
    <row r="42" spans="2:6" ht="30" customHeight="1" x14ac:dyDescent="0.35">
      <c r="B42" s="92" t="s">
        <v>166</v>
      </c>
      <c r="C42" s="235"/>
      <c r="D42" s="64" t="s">
        <v>167</v>
      </c>
      <c r="E42" s="33"/>
      <c r="F42" s="50"/>
    </row>
    <row r="43" spans="2:6" ht="30" customHeight="1" x14ac:dyDescent="0.35">
      <c r="B43" s="93"/>
      <c r="C43" s="236"/>
      <c r="D43" s="64" t="s">
        <v>168</v>
      </c>
      <c r="E43" s="33"/>
      <c r="F43" s="50"/>
    </row>
    <row r="44" spans="2:6" ht="30" customHeight="1" x14ac:dyDescent="0.35">
      <c r="B44" s="93"/>
      <c r="C44" s="236"/>
      <c r="D44" s="64" t="s">
        <v>169</v>
      </c>
      <c r="E44" s="33"/>
      <c r="F44" s="50"/>
    </row>
    <row r="45" spans="2:6" ht="30" customHeight="1" x14ac:dyDescent="0.35">
      <c r="B45" s="93"/>
      <c r="C45" s="236"/>
      <c r="D45" s="64" t="s">
        <v>170</v>
      </c>
      <c r="E45" s="33"/>
      <c r="F45" s="50"/>
    </row>
    <row r="46" spans="2:6" ht="30" customHeight="1" x14ac:dyDescent="0.35">
      <c r="B46" s="93"/>
      <c r="C46" s="236"/>
      <c r="D46" s="64" t="s">
        <v>171</v>
      </c>
      <c r="E46" s="33"/>
      <c r="F46" s="50"/>
    </row>
    <row r="47" spans="2:6" ht="30" customHeight="1" x14ac:dyDescent="0.35">
      <c r="B47" s="91"/>
      <c r="C47" s="237"/>
      <c r="D47" s="64" t="s">
        <v>172</v>
      </c>
      <c r="E47" s="33"/>
      <c r="F47" s="50"/>
    </row>
    <row r="48" spans="2:6" ht="30" customHeight="1" x14ac:dyDescent="0.35">
      <c r="B48" s="92" t="s">
        <v>173</v>
      </c>
      <c r="C48" s="235"/>
      <c r="D48" s="64" t="s">
        <v>174</v>
      </c>
      <c r="E48" s="33"/>
      <c r="F48" s="50"/>
    </row>
    <row r="49" spans="2:6" ht="30" customHeight="1" x14ac:dyDescent="0.35">
      <c r="B49" s="93"/>
      <c r="C49" s="236"/>
      <c r="D49" s="64" t="s">
        <v>175</v>
      </c>
      <c r="E49" s="33"/>
      <c r="F49" s="50"/>
    </row>
    <row r="50" spans="2:6" ht="30" customHeight="1" x14ac:dyDescent="0.35">
      <c r="B50" s="93"/>
      <c r="C50" s="236"/>
      <c r="D50" s="64" t="s">
        <v>176</v>
      </c>
      <c r="E50" s="33"/>
      <c r="F50" s="50"/>
    </row>
    <row r="51" spans="2:6" ht="30" customHeight="1" x14ac:dyDescent="0.35">
      <c r="B51" s="93"/>
      <c r="C51" s="236"/>
      <c r="D51" s="64" t="s">
        <v>177</v>
      </c>
      <c r="E51" s="33"/>
      <c r="F51" s="50"/>
    </row>
    <row r="52" spans="2:6" ht="30" customHeight="1" x14ac:dyDescent="0.35">
      <c r="B52" s="93"/>
      <c r="C52" s="236"/>
      <c r="D52" s="64" t="s">
        <v>178</v>
      </c>
      <c r="E52" s="33"/>
      <c r="F52" s="50"/>
    </row>
    <row r="53" spans="2:6" ht="30" customHeight="1" x14ac:dyDescent="0.35">
      <c r="B53" s="91"/>
      <c r="C53" s="237"/>
      <c r="D53" s="64" t="s">
        <v>179</v>
      </c>
      <c r="E53" s="33"/>
      <c r="F53" s="50"/>
    </row>
    <row r="54" spans="2:6" ht="30" customHeight="1" x14ac:dyDescent="0.35">
      <c r="B54" s="92" t="s">
        <v>180</v>
      </c>
      <c r="C54" s="235"/>
      <c r="D54" s="64" t="s">
        <v>181</v>
      </c>
      <c r="E54" s="33"/>
      <c r="F54" s="50"/>
    </row>
    <row r="55" spans="2:6" ht="30" customHeight="1" x14ac:dyDescent="0.35">
      <c r="B55" s="93"/>
      <c r="C55" s="236"/>
      <c r="D55" s="64" t="s">
        <v>182</v>
      </c>
      <c r="E55" s="33"/>
      <c r="F55" s="50"/>
    </row>
    <row r="56" spans="2:6" ht="30" customHeight="1" x14ac:dyDescent="0.35">
      <c r="B56" s="93"/>
      <c r="C56" s="236"/>
      <c r="D56" s="64" t="s">
        <v>183</v>
      </c>
      <c r="E56" s="33"/>
      <c r="F56" s="50"/>
    </row>
    <row r="57" spans="2:6" ht="30" customHeight="1" x14ac:dyDescent="0.35">
      <c r="B57" s="93"/>
      <c r="C57" s="236"/>
      <c r="D57" s="64" t="s">
        <v>184</v>
      </c>
      <c r="E57" s="33"/>
      <c r="F57" s="50"/>
    </row>
    <row r="58" spans="2:6" ht="30" customHeight="1" x14ac:dyDescent="0.35">
      <c r="B58" s="93"/>
      <c r="C58" s="236"/>
      <c r="D58" s="64" t="s">
        <v>185</v>
      </c>
      <c r="E58" s="33"/>
      <c r="F58" s="50"/>
    </row>
    <row r="59" spans="2:6" ht="30" customHeight="1" x14ac:dyDescent="0.35">
      <c r="B59" s="91"/>
      <c r="C59" s="237"/>
      <c r="D59" s="64" t="s">
        <v>186</v>
      </c>
      <c r="E59" s="33"/>
      <c r="F59" s="50"/>
    </row>
    <row r="60" spans="2:6" ht="30" customHeight="1" x14ac:dyDescent="0.35">
      <c r="B60" s="92" t="s">
        <v>187</v>
      </c>
      <c r="C60" s="235"/>
      <c r="D60" s="64" t="s">
        <v>188</v>
      </c>
      <c r="E60" s="33"/>
      <c r="F60" s="50"/>
    </row>
    <row r="61" spans="2:6" ht="30" customHeight="1" x14ac:dyDescent="0.35">
      <c r="B61" s="93"/>
      <c r="C61" s="236"/>
      <c r="D61" s="64" t="s">
        <v>189</v>
      </c>
      <c r="E61" s="33"/>
      <c r="F61" s="50"/>
    </row>
    <row r="62" spans="2:6" ht="30" customHeight="1" x14ac:dyDescent="0.35">
      <c r="B62" s="93"/>
      <c r="C62" s="236"/>
      <c r="D62" s="64" t="s">
        <v>190</v>
      </c>
      <c r="E62" s="33"/>
      <c r="F62" s="50"/>
    </row>
    <row r="63" spans="2:6" ht="30" customHeight="1" x14ac:dyDescent="0.35">
      <c r="B63" s="93"/>
      <c r="C63" s="236"/>
      <c r="D63" s="64" t="s">
        <v>191</v>
      </c>
      <c r="E63" s="33"/>
      <c r="F63" s="50"/>
    </row>
    <row r="64" spans="2:6" ht="30" customHeight="1" x14ac:dyDescent="0.35">
      <c r="B64" s="93"/>
      <c r="C64" s="236"/>
      <c r="D64" s="64" t="s">
        <v>192</v>
      </c>
      <c r="E64" s="33"/>
      <c r="F64" s="50"/>
    </row>
    <row r="65" spans="2:6" ht="30" customHeight="1" x14ac:dyDescent="0.35">
      <c r="B65" s="91"/>
      <c r="C65" s="237"/>
      <c r="D65" s="64" t="s">
        <v>193</v>
      </c>
      <c r="E65" s="33"/>
      <c r="F65" s="50"/>
    </row>
    <row r="66" spans="2:6" ht="30" customHeight="1" x14ac:dyDescent="0.35">
      <c r="B66" s="92" t="s">
        <v>194</v>
      </c>
      <c r="C66" s="235"/>
      <c r="D66" s="64" t="s">
        <v>195</v>
      </c>
      <c r="E66" s="33"/>
      <c r="F66" s="50"/>
    </row>
    <row r="67" spans="2:6" ht="30" customHeight="1" x14ac:dyDescent="0.35">
      <c r="B67" s="93"/>
      <c r="C67" s="236"/>
      <c r="D67" s="64" t="s">
        <v>196</v>
      </c>
      <c r="E67" s="33"/>
      <c r="F67" s="50"/>
    </row>
    <row r="68" spans="2:6" ht="30" customHeight="1" x14ac:dyDescent="0.35">
      <c r="B68" s="93"/>
      <c r="C68" s="236"/>
      <c r="D68" s="64" t="s">
        <v>197</v>
      </c>
      <c r="E68" s="33"/>
      <c r="F68" s="50"/>
    </row>
    <row r="69" spans="2:6" ht="30" customHeight="1" x14ac:dyDescent="0.35">
      <c r="B69" s="93"/>
      <c r="C69" s="236"/>
      <c r="D69" s="64" t="s">
        <v>198</v>
      </c>
      <c r="E69" s="33"/>
      <c r="F69" s="50"/>
    </row>
    <row r="70" spans="2:6" ht="30" customHeight="1" x14ac:dyDescent="0.35">
      <c r="B70" s="93"/>
      <c r="C70" s="236"/>
      <c r="D70" s="64" t="s">
        <v>199</v>
      </c>
      <c r="E70" s="33"/>
      <c r="F70" s="50"/>
    </row>
    <row r="71" spans="2:6" ht="30" customHeight="1" x14ac:dyDescent="0.35">
      <c r="B71" s="91"/>
      <c r="C71" s="237"/>
      <c r="D71" s="64" t="s">
        <v>200</v>
      </c>
      <c r="E71" s="33"/>
      <c r="F71" s="50"/>
    </row>
    <row r="72" spans="2:6" ht="30" customHeight="1" x14ac:dyDescent="0.35">
      <c r="B72" s="92" t="s">
        <v>201</v>
      </c>
      <c r="C72" s="235"/>
      <c r="D72" s="64" t="s">
        <v>202</v>
      </c>
      <c r="E72" s="33"/>
      <c r="F72" s="50"/>
    </row>
    <row r="73" spans="2:6" ht="30" customHeight="1" x14ac:dyDescent="0.35">
      <c r="B73" s="93"/>
      <c r="C73" s="236"/>
      <c r="D73" s="64" t="s">
        <v>203</v>
      </c>
      <c r="E73" s="33"/>
      <c r="F73" s="50"/>
    </row>
    <row r="74" spans="2:6" ht="30" customHeight="1" x14ac:dyDescent="0.35">
      <c r="B74" s="93"/>
      <c r="C74" s="236"/>
      <c r="D74" s="64" t="s">
        <v>204</v>
      </c>
      <c r="E74" s="33"/>
      <c r="F74" s="50"/>
    </row>
    <row r="75" spans="2:6" ht="30" customHeight="1" x14ac:dyDescent="0.35">
      <c r="B75" s="93"/>
      <c r="C75" s="236"/>
      <c r="D75" s="64" t="s">
        <v>205</v>
      </c>
      <c r="E75" s="33"/>
      <c r="F75" s="50"/>
    </row>
    <row r="76" spans="2:6" ht="30" customHeight="1" x14ac:dyDescent="0.35">
      <c r="B76" s="93"/>
      <c r="C76" s="236"/>
      <c r="D76" s="64" t="s">
        <v>206</v>
      </c>
      <c r="E76" s="33"/>
      <c r="F76" s="50"/>
    </row>
    <row r="77" spans="2:6" ht="30" customHeight="1" x14ac:dyDescent="0.35">
      <c r="B77" s="91"/>
      <c r="C77" s="237"/>
      <c r="D77" s="64" t="s">
        <v>207</v>
      </c>
      <c r="E77" s="33"/>
      <c r="F77" s="50"/>
    </row>
    <row r="78" spans="2:6" ht="30" customHeight="1" x14ac:dyDescent="0.35">
      <c r="B78" s="92" t="s">
        <v>208</v>
      </c>
      <c r="C78" s="235"/>
      <c r="D78" s="64" t="s">
        <v>209</v>
      </c>
      <c r="E78" s="33"/>
      <c r="F78" s="50"/>
    </row>
    <row r="79" spans="2:6" ht="30" customHeight="1" x14ac:dyDescent="0.35">
      <c r="B79" s="93"/>
      <c r="C79" s="236"/>
      <c r="D79" s="64" t="s">
        <v>210</v>
      </c>
      <c r="E79" s="33"/>
      <c r="F79" s="50"/>
    </row>
    <row r="80" spans="2:6" ht="30" customHeight="1" x14ac:dyDescent="0.35">
      <c r="B80" s="93"/>
      <c r="C80" s="236"/>
      <c r="D80" s="64" t="s">
        <v>211</v>
      </c>
      <c r="E80" s="33"/>
      <c r="F80" s="50"/>
    </row>
    <row r="81" spans="2:6" ht="30" customHeight="1" x14ac:dyDescent="0.35">
      <c r="B81" s="93"/>
      <c r="C81" s="236"/>
      <c r="D81" s="64" t="s">
        <v>212</v>
      </c>
      <c r="E81" s="33"/>
      <c r="F81" s="50"/>
    </row>
    <row r="82" spans="2:6" ht="30" customHeight="1" x14ac:dyDescent="0.35">
      <c r="B82" s="93"/>
      <c r="C82" s="236"/>
      <c r="D82" s="64" t="s">
        <v>213</v>
      </c>
      <c r="E82" s="33"/>
      <c r="F82" s="50"/>
    </row>
    <row r="83" spans="2:6" ht="30" customHeight="1" x14ac:dyDescent="0.35">
      <c r="B83" s="91"/>
      <c r="C83" s="237"/>
      <c r="D83" s="64" t="s">
        <v>214</v>
      </c>
      <c r="E83" s="33"/>
      <c r="F83" s="50"/>
    </row>
    <row r="84" spans="2:6" ht="30" customHeight="1" x14ac:dyDescent="0.35">
      <c r="B84" s="92" t="s">
        <v>215</v>
      </c>
      <c r="C84" s="235"/>
      <c r="D84" s="64" t="s">
        <v>216</v>
      </c>
      <c r="E84" s="33"/>
      <c r="F84" s="50"/>
    </row>
    <row r="85" spans="2:6" ht="30" customHeight="1" x14ac:dyDescent="0.35">
      <c r="B85" s="93"/>
      <c r="C85" s="236"/>
      <c r="D85" s="64" t="s">
        <v>217</v>
      </c>
      <c r="E85" s="33"/>
      <c r="F85" s="50"/>
    </row>
    <row r="86" spans="2:6" ht="30" customHeight="1" x14ac:dyDescent="0.35">
      <c r="B86" s="93"/>
      <c r="C86" s="236"/>
      <c r="D86" s="64" t="s">
        <v>218</v>
      </c>
      <c r="E86" s="33"/>
      <c r="F86" s="50"/>
    </row>
    <row r="87" spans="2:6" ht="30" customHeight="1" x14ac:dyDescent="0.35">
      <c r="B87" s="93"/>
      <c r="C87" s="236"/>
      <c r="D87" s="64" t="s">
        <v>219</v>
      </c>
      <c r="E87" s="33"/>
      <c r="F87" s="50"/>
    </row>
    <row r="88" spans="2:6" ht="30" customHeight="1" x14ac:dyDescent="0.35">
      <c r="B88" s="93"/>
      <c r="C88" s="236"/>
      <c r="D88" s="64" t="s">
        <v>220</v>
      </c>
      <c r="E88" s="33"/>
      <c r="F88" s="50"/>
    </row>
    <row r="89" spans="2:6" ht="30" customHeight="1" x14ac:dyDescent="0.35">
      <c r="B89" s="91"/>
      <c r="C89" s="237"/>
      <c r="D89" s="64" t="s">
        <v>221</v>
      </c>
      <c r="E89" s="33"/>
      <c r="F89" s="50"/>
    </row>
    <row r="90" spans="2:6" ht="30" customHeight="1" x14ac:dyDescent="0.35">
      <c r="B90" s="92" t="s">
        <v>222</v>
      </c>
      <c r="C90" s="235"/>
      <c r="D90" s="64" t="s">
        <v>223</v>
      </c>
      <c r="E90" s="33"/>
      <c r="F90" s="50"/>
    </row>
    <row r="91" spans="2:6" ht="30" customHeight="1" x14ac:dyDescent="0.35">
      <c r="B91" s="93"/>
      <c r="C91" s="236"/>
      <c r="D91" s="64" t="s">
        <v>224</v>
      </c>
      <c r="E91" s="33"/>
      <c r="F91" s="50"/>
    </row>
    <row r="92" spans="2:6" ht="30" customHeight="1" x14ac:dyDescent="0.35">
      <c r="B92" s="93"/>
      <c r="C92" s="236"/>
      <c r="D92" s="64" t="s">
        <v>225</v>
      </c>
      <c r="E92" s="33"/>
      <c r="F92" s="50"/>
    </row>
    <row r="93" spans="2:6" ht="30" customHeight="1" x14ac:dyDescent="0.35">
      <c r="B93" s="93"/>
      <c r="C93" s="236"/>
      <c r="D93" s="64" t="s">
        <v>226</v>
      </c>
      <c r="E93" s="33"/>
      <c r="F93" s="50"/>
    </row>
    <row r="94" spans="2:6" ht="30" customHeight="1" x14ac:dyDescent="0.35">
      <c r="B94" s="93"/>
      <c r="C94" s="236"/>
      <c r="D94" s="64" t="s">
        <v>227</v>
      </c>
      <c r="E94" s="33"/>
      <c r="F94" s="50"/>
    </row>
    <row r="95" spans="2:6" ht="30" customHeight="1" x14ac:dyDescent="0.35">
      <c r="B95" s="91"/>
      <c r="C95" s="237"/>
      <c r="D95" s="64" t="s">
        <v>228</v>
      </c>
      <c r="E95" s="33"/>
      <c r="F95" s="50"/>
    </row>
    <row r="96" spans="2:6" ht="30" customHeight="1" x14ac:dyDescent="0.35">
      <c r="B96" s="92" t="s">
        <v>229</v>
      </c>
      <c r="C96" s="235"/>
      <c r="D96" s="64" t="s">
        <v>230</v>
      </c>
      <c r="E96" s="33"/>
      <c r="F96" s="50"/>
    </row>
    <row r="97" spans="2:6" ht="30" customHeight="1" x14ac:dyDescent="0.35">
      <c r="B97" s="93"/>
      <c r="C97" s="236"/>
      <c r="D97" s="64" t="s">
        <v>231</v>
      </c>
      <c r="E97" s="33"/>
      <c r="F97" s="50"/>
    </row>
    <row r="98" spans="2:6" ht="30" customHeight="1" x14ac:dyDescent="0.35">
      <c r="B98" s="93"/>
      <c r="C98" s="236"/>
      <c r="D98" s="64" t="s">
        <v>232</v>
      </c>
      <c r="E98" s="33"/>
      <c r="F98" s="50"/>
    </row>
    <row r="99" spans="2:6" ht="30" customHeight="1" x14ac:dyDescent="0.35">
      <c r="B99" s="93"/>
      <c r="C99" s="236"/>
      <c r="D99" s="64" t="s">
        <v>233</v>
      </c>
      <c r="E99" s="33"/>
      <c r="F99" s="50"/>
    </row>
    <row r="100" spans="2:6" ht="30" customHeight="1" x14ac:dyDescent="0.35">
      <c r="B100" s="93"/>
      <c r="C100" s="236"/>
      <c r="D100" s="64" t="s">
        <v>234</v>
      </c>
      <c r="E100" s="33"/>
      <c r="F100" s="50"/>
    </row>
    <row r="101" spans="2:6" ht="30" customHeight="1" x14ac:dyDescent="0.35">
      <c r="B101" s="91"/>
      <c r="C101" s="237"/>
      <c r="D101" s="64" t="s">
        <v>235</v>
      </c>
      <c r="E101" s="33"/>
      <c r="F101" s="50"/>
    </row>
    <row r="102" spans="2:6" ht="30" customHeight="1" x14ac:dyDescent="0.35">
      <c r="B102" s="92" t="s">
        <v>236</v>
      </c>
      <c r="C102" s="235"/>
      <c r="D102" s="64" t="s">
        <v>237</v>
      </c>
      <c r="E102" s="33"/>
      <c r="F102" s="50"/>
    </row>
    <row r="103" spans="2:6" ht="30" customHeight="1" x14ac:dyDescent="0.35">
      <c r="B103" s="93"/>
      <c r="C103" s="236"/>
      <c r="D103" s="64" t="s">
        <v>238</v>
      </c>
      <c r="E103" s="33"/>
      <c r="F103" s="50"/>
    </row>
    <row r="104" spans="2:6" ht="30" customHeight="1" x14ac:dyDescent="0.35">
      <c r="B104" s="93"/>
      <c r="C104" s="236"/>
      <c r="D104" s="64" t="s">
        <v>239</v>
      </c>
      <c r="E104" s="33"/>
      <c r="F104" s="50"/>
    </row>
    <row r="105" spans="2:6" ht="30" customHeight="1" x14ac:dyDescent="0.35">
      <c r="B105" s="93"/>
      <c r="C105" s="236"/>
      <c r="D105" s="64" t="s">
        <v>240</v>
      </c>
      <c r="E105" s="33"/>
      <c r="F105" s="50"/>
    </row>
    <row r="106" spans="2:6" ht="30" customHeight="1" x14ac:dyDescent="0.35">
      <c r="B106" s="93"/>
      <c r="C106" s="236"/>
      <c r="D106" s="64" t="s">
        <v>241</v>
      </c>
      <c r="E106" s="33"/>
      <c r="F106" s="50"/>
    </row>
    <row r="107" spans="2:6" ht="30" customHeight="1" x14ac:dyDescent="0.35">
      <c r="B107" s="91"/>
      <c r="C107" s="237"/>
      <c r="D107" s="64" t="s">
        <v>242</v>
      </c>
      <c r="E107" s="33"/>
      <c r="F107" s="50"/>
    </row>
    <row r="108" spans="2:6" ht="30" customHeight="1" x14ac:dyDescent="0.35">
      <c r="B108" s="92" t="s">
        <v>243</v>
      </c>
      <c r="C108" s="235"/>
      <c r="D108" s="64" t="s">
        <v>244</v>
      </c>
      <c r="E108" s="33"/>
      <c r="F108" s="50"/>
    </row>
    <row r="109" spans="2:6" ht="30" customHeight="1" x14ac:dyDescent="0.35">
      <c r="B109" s="93"/>
      <c r="C109" s="236"/>
      <c r="D109" s="64" t="s">
        <v>245</v>
      </c>
      <c r="E109" s="33"/>
      <c r="F109" s="50"/>
    </row>
    <row r="110" spans="2:6" ht="30" customHeight="1" x14ac:dyDescent="0.35">
      <c r="B110" s="93"/>
      <c r="C110" s="236"/>
      <c r="D110" s="64" t="s">
        <v>246</v>
      </c>
      <c r="E110" s="33"/>
      <c r="F110" s="50"/>
    </row>
    <row r="111" spans="2:6" ht="30" customHeight="1" x14ac:dyDescent="0.35">
      <c r="B111" s="93"/>
      <c r="C111" s="236"/>
      <c r="D111" s="64" t="s">
        <v>247</v>
      </c>
      <c r="E111" s="33"/>
      <c r="F111" s="50"/>
    </row>
    <row r="112" spans="2:6" ht="30" customHeight="1" x14ac:dyDescent="0.35">
      <c r="B112" s="93"/>
      <c r="C112" s="236"/>
      <c r="D112" s="64" t="s">
        <v>248</v>
      </c>
      <c r="E112" s="33"/>
      <c r="F112" s="50"/>
    </row>
    <row r="113" spans="2:6" ht="30" customHeight="1" x14ac:dyDescent="0.35">
      <c r="B113" s="91"/>
      <c r="C113" s="237"/>
      <c r="D113" s="64" t="s">
        <v>249</v>
      </c>
      <c r="E113" s="33"/>
      <c r="F113" s="50"/>
    </row>
    <row r="114" spans="2:6" ht="30" customHeight="1" x14ac:dyDescent="0.35">
      <c r="B114" s="92" t="s">
        <v>250</v>
      </c>
      <c r="C114" s="235"/>
      <c r="D114" s="64" t="s">
        <v>251</v>
      </c>
      <c r="E114" s="33"/>
      <c r="F114" s="50"/>
    </row>
    <row r="115" spans="2:6" ht="30" customHeight="1" x14ac:dyDescent="0.35">
      <c r="B115" s="93"/>
      <c r="C115" s="236"/>
      <c r="D115" s="64" t="s">
        <v>252</v>
      </c>
      <c r="E115" s="33"/>
      <c r="F115" s="50"/>
    </row>
    <row r="116" spans="2:6" ht="30" customHeight="1" x14ac:dyDescent="0.35">
      <c r="B116" s="93"/>
      <c r="C116" s="236"/>
      <c r="D116" s="64" t="s">
        <v>253</v>
      </c>
      <c r="E116" s="33"/>
      <c r="F116" s="50"/>
    </row>
    <row r="117" spans="2:6" ht="30" customHeight="1" x14ac:dyDescent="0.35">
      <c r="B117" s="93"/>
      <c r="C117" s="236"/>
      <c r="D117" s="64" t="s">
        <v>254</v>
      </c>
      <c r="E117" s="33"/>
      <c r="F117" s="50"/>
    </row>
    <row r="118" spans="2:6" ht="30" customHeight="1" x14ac:dyDescent="0.35">
      <c r="B118" s="93"/>
      <c r="C118" s="236"/>
      <c r="D118" s="64" t="s">
        <v>255</v>
      </c>
      <c r="E118" s="33"/>
      <c r="F118" s="50"/>
    </row>
    <row r="119" spans="2:6" ht="30" customHeight="1" x14ac:dyDescent="0.35">
      <c r="B119" s="91"/>
      <c r="C119" s="237"/>
      <c r="D119" s="64" t="s">
        <v>256</v>
      </c>
      <c r="E119" s="33"/>
      <c r="F119" s="50"/>
    </row>
    <row r="120" spans="2:6" ht="30" customHeight="1" x14ac:dyDescent="0.35">
      <c r="B120" s="92" t="s">
        <v>257</v>
      </c>
      <c r="C120" s="235"/>
      <c r="D120" s="64" t="s">
        <v>258</v>
      </c>
      <c r="E120" s="33"/>
      <c r="F120" s="50"/>
    </row>
    <row r="121" spans="2:6" ht="30" customHeight="1" x14ac:dyDescent="0.35">
      <c r="B121" s="93"/>
      <c r="C121" s="236"/>
      <c r="D121" s="64" t="s">
        <v>259</v>
      </c>
      <c r="E121" s="33"/>
      <c r="F121" s="50"/>
    </row>
    <row r="122" spans="2:6" ht="30" customHeight="1" x14ac:dyDescent="0.35">
      <c r="B122" s="93"/>
      <c r="C122" s="236"/>
      <c r="D122" s="64" t="s">
        <v>260</v>
      </c>
      <c r="E122" s="33"/>
      <c r="F122" s="50"/>
    </row>
    <row r="123" spans="2:6" ht="30" customHeight="1" x14ac:dyDescent="0.35">
      <c r="B123" s="93"/>
      <c r="C123" s="236"/>
      <c r="D123" s="64" t="s">
        <v>261</v>
      </c>
      <c r="E123" s="33"/>
      <c r="F123" s="50"/>
    </row>
    <row r="124" spans="2:6" ht="30" customHeight="1" x14ac:dyDescent="0.35">
      <c r="B124" s="93"/>
      <c r="C124" s="236"/>
      <c r="D124" s="64" t="s">
        <v>262</v>
      </c>
      <c r="E124" s="33"/>
      <c r="F124" s="50"/>
    </row>
    <row r="125" spans="2:6" ht="30" customHeight="1" thickBot="1" x14ac:dyDescent="0.4">
      <c r="B125" s="119"/>
      <c r="C125" s="248"/>
      <c r="D125" s="65" t="s">
        <v>263</v>
      </c>
      <c r="E125" s="66"/>
      <c r="F125" s="67"/>
    </row>
  </sheetData>
  <sheetProtection sheet="1" objects="1" scenarios="1" formatRows="0" selectLockedCells="1"/>
  <mergeCells count="23">
    <mergeCell ref="C114:C119"/>
    <mergeCell ref="C120:C125"/>
    <mergeCell ref="C84:C89"/>
    <mergeCell ref="C90:C95"/>
    <mergeCell ref="C96:C101"/>
    <mergeCell ref="C102:C107"/>
    <mergeCell ref="C108:C113"/>
    <mergeCell ref="C54:C59"/>
    <mergeCell ref="C60:C65"/>
    <mergeCell ref="C66:C71"/>
    <mergeCell ref="C72:C77"/>
    <mergeCell ref="C78:C83"/>
    <mergeCell ref="C24:C29"/>
    <mergeCell ref="C30:C35"/>
    <mergeCell ref="C36:C41"/>
    <mergeCell ref="C42:C47"/>
    <mergeCell ref="C48:C53"/>
    <mergeCell ref="C18:C23"/>
    <mergeCell ref="D2:F2"/>
    <mergeCell ref="D3:F3"/>
    <mergeCell ref="D4:F4"/>
    <mergeCell ref="C6:C11"/>
    <mergeCell ref="C12:C17"/>
  </mergeCells>
  <phoneticPr fontId="12" type="noConversion"/>
  <pageMargins left="0.70866141732283472" right="0.70866141732283472" top="0.74803149606299213" bottom="0.74803149606299213" header="0.31496062992125984" footer="0.31496062992125984"/>
  <pageSetup paperSize="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BA851-E17B-44BF-828B-3CC45B898B40}">
  <sheetPr codeName="Sheet3">
    <tabColor rgb="FFCCFFCC"/>
    <pageSetUpPr autoPageBreaks="0"/>
  </sheetPr>
  <dimension ref="B1:V29"/>
  <sheetViews>
    <sheetView showGridLines="0" zoomScaleNormal="100" zoomScaleSheetLayoutView="115" workbookViewId="0">
      <pane ySplit="3" topLeftCell="A4" activePane="bottomLeft" state="frozen"/>
      <selection pane="bottomLeft" activeCell="B4" sqref="B4"/>
    </sheetView>
  </sheetViews>
  <sheetFormatPr defaultColWidth="8.7265625" defaultRowHeight="14.5" x14ac:dyDescent="0.35"/>
  <cols>
    <col min="1" max="1" width="2.54296875" style="31" customWidth="1"/>
    <col min="2" max="2" width="36.1796875" style="31" customWidth="1"/>
    <col min="3" max="3" width="16.26953125" style="31" customWidth="1"/>
    <col min="4" max="4" width="18.81640625" style="31" customWidth="1"/>
    <col min="5" max="5" width="54.7265625" style="31" customWidth="1"/>
    <col min="6" max="6" width="2.54296875" style="31" customWidth="1"/>
    <col min="7" max="16384" width="8.7265625" style="31"/>
  </cols>
  <sheetData>
    <row r="1" spans="2:22" ht="15" thickBot="1" x14ac:dyDescent="0.4"/>
    <row r="2" spans="2:22" ht="30" customHeight="1" x14ac:dyDescent="0.25">
      <c r="B2" s="112" t="s">
        <v>126</v>
      </c>
      <c r="C2" s="250" t="str">
        <f>IF(ISTEXT(Project_name),Project_name," (enter the project name in the areas and options sheet)")</f>
        <v xml:space="preserve"> (enter the project name in the areas and options sheet)</v>
      </c>
      <c r="D2" s="251"/>
      <c r="E2" s="252"/>
      <c r="K2" s="166"/>
    </row>
    <row r="3" spans="2:22" ht="60.65" customHeight="1" thickBot="1" x14ac:dyDescent="0.4">
      <c r="B3" s="99" t="s">
        <v>93</v>
      </c>
      <c r="C3" s="100" t="s">
        <v>94</v>
      </c>
      <c r="D3" s="101" t="s">
        <v>95</v>
      </c>
      <c r="E3" s="102" t="s">
        <v>96</v>
      </c>
      <c r="K3" s="253" t="s">
        <v>264</v>
      </c>
      <c r="L3" s="253"/>
      <c r="M3" s="253"/>
      <c r="N3" s="253"/>
      <c r="O3" s="253"/>
      <c r="P3" s="253"/>
      <c r="Q3" s="253"/>
      <c r="R3" s="253"/>
      <c r="S3" s="253"/>
      <c r="T3" s="162"/>
    </row>
    <row r="4" spans="2:22" ht="39" customHeight="1" x14ac:dyDescent="0.35">
      <c r="B4" s="36" t="s">
        <v>265</v>
      </c>
      <c r="C4" s="44" t="s">
        <v>266</v>
      </c>
      <c r="D4" s="52"/>
      <c r="E4" s="60"/>
      <c r="K4" s="163" t="s">
        <v>267</v>
      </c>
      <c r="L4" s="164"/>
      <c r="M4" s="164"/>
      <c r="N4" s="164"/>
      <c r="O4" s="164"/>
      <c r="P4" s="164"/>
      <c r="Q4" s="164"/>
      <c r="R4" s="164"/>
      <c r="S4" s="164"/>
      <c r="T4" s="162"/>
    </row>
    <row r="5" spans="2:22" ht="39" customHeight="1" x14ac:dyDescent="0.35">
      <c r="B5" s="39" t="s">
        <v>268</v>
      </c>
      <c r="C5" s="34" t="s">
        <v>266</v>
      </c>
      <c r="D5" s="45"/>
      <c r="E5" s="48"/>
      <c r="K5" s="249" t="s">
        <v>269</v>
      </c>
      <c r="L5" s="249"/>
      <c r="M5" s="249"/>
      <c r="N5" s="249"/>
      <c r="O5" s="249"/>
      <c r="P5" s="249"/>
      <c r="Q5" s="249"/>
      <c r="R5" s="249"/>
      <c r="S5" s="249"/>
      <c r="T5" s="165"/>
      <c r="U5" s="161"/>
      <c r="V5" s="161"/>
    </row>
    <row r="6" spans="2:22" ht="39" customHeight="1" x14ac:dyDescent="0.35">
      <c r="B6" s="39" t="s">
        <v>270</v>
      </c>
      <c r="C6" s="34" t="s">
        <v>266</v>
      </c>
      <c r="D6" s="45"/>
      <c r="E6" s="61"/>
      <c r="K6" s="249"/>
      <c r="L6" s="249"/>
      <c r="M6" s="249"/>
      <c r="N6" s="249"/>
      <c r="O6" s="249"/>
      <c r="P6" s="249"/>
      <c r="Q6" s="249"/>
      <c r="R6" s="249"/>
      <c r="S6" s="249"/>
      <c r="T6" s="162"/>
    </row>
    <row r="7" spans="2:22" ht="39" customHeight="1" x14ac:dyDescent="0.35">
      <c r="B7" s="39" t="s">
        <v>271</v>
      </c>
      <c r="C7" s="34" t="s">
        <v>266</v>
      </c>
      <c r="D7" s="45"/>
      <c r="E7" s="48"/>
      <c r="K7" s="163" t="s">
        <v>272</v>
      </c>
      <c r="L7" s="162"/>
      <c r="M7" s="162"/>
      <c r="N7" s="162"/>
      <c r="O7" s="162"/>
      <c r="P7" s="162"/>
      <c r="Q7" s="162"/>
      <c r="R7" s="162"/>
      <c r="S7" s="162"/>
      <c r="T7" s="162"/>
    </row>
    <row r="8" spans="2:22" ht="39" customHeight="1" x14ac:dyDescent="0.35">
      <c r="B8" s="39" t="s">
        <v>273</v>
      </c>
      <c r="C8" s="34" t="s">
        <v>266</v>
      </c>
      <c r="D8" s="45"/>
      <c r="E8" s="48"/>
      <c r="K8" s="163" t="s">
        <v>274</v>
      </c>
      <c r="L8" s="162"/>
      <c r="M8" s="162"/>
      <c r="N8" s="162"/>
      <c r="O8" s="162"/>
      <c r="P8" s="162"/>
      <c r="Q8" s="162"/>
      <c r="R8" s="162"/>
      <c r="S8" s="162"/>
      <c r="T8" s="162"/>
    </row>
    <row r="9" spans="2:22" ht="39" customHeight="1" x14ac:dyDescent="0.35">
      <c r="B9" s="39" t="s">
        <v>112</v>
      </c>
      <c r="C9" s="34" t="s">
        <v>113</v>
      </c>
      <c r="D9" s="45"/>
      <c r="E9" s="48"/>
      <c r="K9" s="163" t="s">
        <v>275</v>
      </c>
      <c r="L9" s="162"/>
      <c r="M9" s="162"/>
      <c r="N9" s="162"/>
      <c r="O9" s="162"/>
      <c r="P9" s="162"/>
      <c r="Q9" s="162"/>
      <c r="R9" s="162"/>
      <c r="S9" s="162"/>
      <c r="T9" s="162"/>
    </row>
    <row r="10" spans="2:22" ht="39" customHeight="1" x14ac:dyDescent="0.35">
      <c r="B10" s="39" t="s">
        <v>123</v>
      </c>
      <c r="C10" s="34" t="s">
        <v>113</v>
      </c>
      <c r="D10" s="45"/>
      <c r="E10" s="48"/>
      <c r="K10" s="163" t="s">
        <v>276</v>
      </c>
      <c r="L10" s="162"/>
      <c r="M10" s="162"/>
      <c r="N10" s="162"/>
      <c r="O10" s="162"/>
      <c r="P10" s="162"/>
      <c r="Q10" s="162"/>
      <c r="R10" s="162"/>
      <c r="S10" s="162"/>
      <c r="T10" s="162"/>
    </row>
    <row r="11" spans="2:22" ht="39" customHeight="1" x14ac:dyDescent="0.35">
      <c r="B11" s="39" t="s">
        <v>277</v>
      </c>
      <c r="C11" s="34" t="s">
        <v>113</v>
      </c>
      <c r="D11" s="45"/>
      <c r="E11" s="48"/>
      <c r="K11" s="163" t="s">
        <v>278</v>
      </c>
      <c r="L11" s="162"/>
      <c r="M11" s="162"/>
      <c r="N11" s="162"/>
      <c r="O11" s="162"/>
      <c r="P11" s="162"/>
      <c r="Q11" s="162"/>
      <c r="R11" s="162"/>
      <c r="S11" s="162"/>
      <c r="T11" s="162"/>
    </row>
    <row r="12" spans="2:22" ht="39" customHeight="1" x14ac:dyDescent="0.35">
      <c r="B12" s="39" t="s">
        <v>279</v>
      </c>
      <c r="C12" s="34" t="s">
        <v>280</v>
      </c>
      <c r="D12" s="45"/>
      <c r="E12" s="48"/>
      <c r="K12" s="163" t="s">
        <v>281</v>
      </c>
      <c r="L12" s="162"/>
      <c r="M12" s="162"/>
      <c r="N12" s="162"/>
      <c r="O12" s="162"/>
      <c r="P12" s="162"/>
      <c r="Q12" s="162"/>
      <c r="R12" s="162"/>
      <c r="S12" s="162"/>
      <c r="T12" s="162"/>
    </row>
    <row r="13" spans="2:22" ht="39" customHeight="1" x14ac:dyDescent="0.35">
      <c r="B13" s="39" t="s">
        <v>282</v>
      </c>
      <c r="C13" s="34" t="s">
        <v>283</v>
      </c>
      <c r="D13" s="45"/>
      <c r="E13" s="48"/>
      <c r="K13" s="163" t="s">
        <v>284</v>
      </c>
      <c r="L13" s="162"/>
      <c r="M13" s="162"/>
      <c r="N13" s="162"/>
      <c r="O13" s="162"/>
      <c r="P13" s="162"/>
      <c r="Q13" s="162"/>
      <c r="R13" s="162"/>
      <c r="S13" s="162"/>
      <c r="T13" s="162"/>
    </row>
    <row r="14" spans="2:22" ht="39" customHeight="1" x14ac:dyDescent="0.35">
      <c r="B14" s="39" t="s">
        <v>285</v>
      </c>
      <c r="C14" s="34" t="s">
        <v>283</v>
      </c>
      <c r="D14" s="45"/>
      <c r="E14" s="48"/>
      <c r="K14" s="249" t="s">
        <v>286</v>
      </c>
      <c r="L14" s="249"/>
      <c r="M14" s="249"/>
      <c r="N14" s="249"/>
      <c r="O14" s="249"/>
      <c r="P14" s="249"/>
      <c r="Q14" s="249"/>
      <c r="R14" s="249"/>
      <c r="S14" s="249"/>
      <c r="T14" s="249"/>
    </row>
    <row r="15" spans="2:22" ht="39" customHeight="1" x14ac:dyDescent="0.35">
      <c r="B15" s="39" t="s">
        <v>287</v>
      </c>
      <c r="C15" s="34" t="s">
        <v>283</v>
      </c>
      <c r="D15" s="45"/>
      <c r="E15" s="48"/>
      <c r="K15" s="163" t="s">
        <v>288</v>
      </c>
      <c r="L15" s="162"/>
      <c r="M15" s="162"/>
      <c r="N15" s="162"/>
      <c r="O15" s="162"/>
      <c r="P15" s="162"/>
      <c r="Q15" s="162"/>
      <c r="R15" s="162"/>
      <c r="S15" s="162"/>
      <c r="T15" s="162"/>
    </row>
    <row r="16" spans="2:22" ht="39" customHeight="1" x14ac:dyDescent="0.35">
      <c r="B16" s="39" t="s">
        <v>289</v>
      </c>
      <c r="C16" s="34" t="s">
        <v>283</v>
      </c>
      <c r="D16" s="45"/>
      <c r="E16" s="48"/>
      <c r="K16" s="163" t="s">
        <v>290</v>
      </c>
      <c r="L16" s="162"/>
      <c r="M16" s="162"/>
      <c r="N16" s="162"/>
      <c r="O16" s="162"/>
      <c r="P16" s="162"/>
      <c r="Q16" s="162"/>
      <c r="R16" s="162"/>
      <c r="S16" s="162"/>
      <c r="T16" s="162"/>
    </row>
    <row r="17" spans="2:20" ht="39" customHeight="1" x14ac:dyDescent="0.35">
      <c r="B17" s="39" t="s">
        <v>291</v>
      </c>
      <c r="C17" s="34" t="s">
        <v>292</v>
      </c>
      <c r="D17" s="45"/>
      <c r="E17" s="48"/>
      <c r="K17" s="163" t="s">
        <v>293</v>
      </c>
      <c r="L17" s="162"/>
      <c r="M17" s="162"/>
      <c r="N17" s="162"/>
      <c r="O17" s="162"/>
      <c r="P17" s="162"/>
      <c r="Q17" s="162"/>
      <c r="R17" s="162"/>
      <c r="S17" s="162"/>
      <c r="T17" s="162"/>
    </row>
    <row r="18" spans="2:20" ht="39" customHeight="1" x14ac:dyDescent="0.35">
      <c r="B18" s="39" t="s">
        <v>294</v>
      </c>
      <c r="C18" s="34" t="s">
        <v>295</v>
      </c>
      <c r="D18" s="45"/>
      <c r="E18" s="48"/>
      <c r="K18" s="163" t="s">
        <v>296</v>
      </c>
      <c r="L18" s="162"/>
      <c r="M18" s="162"/>
      <c r="N18" s="162"/>
      <c r="O18" s="162"/>
      <c r="P18" s="162"/>
      <c r="Q18" s="162"/>
      <c r="R18" s="162"/>
      <c r="S18" s="162"/>
      <c r="T18" s="162"/>
    </row>
    <row r="19" spans="2:20" ht="39" customHeight="1" x14ac:dyDescent="0.35">
      <c r="B19" s="39" t="s">
        <v>297</v>
      </c>
      <c r="C19" s="34" t="s">
        <v>298</v>
      </c>
      <c r="D19" s="45"/>
      <c r="E19" s="48"/>
      <c r="K19" s="163" t="s">
        <v>299</v>
      </c>
      <c r="L19" s="162"/>
      <c r="M19" s="162"/>
      <c r="N19" s="162"/>
      <c r="O19" s="162"/>
      <c r="P19" s="162"/>
      <c r="Q19" s="162"/>
      <c r="R19" s="162"/>
      <c r="S19" s="162"/>
      <c r="T19" s="162"/>
    </row>
    <row r="20" spans="2:20" ht="39" customHeight="1" x14ac:dyDescent="0.35">
      <c r="B20" s="39" t="s">
        <v>300</v>
      </c>
      <c r="C20" s="34" t="s">
        <v>298</v>
      </c>
      <c r="D20" s="45"/>
      <c r="E20" s="48"/>
      <c r="K20" s="163" t="s">
        <v>301</v>
      </c>
      <c r="L20" s="162"/>
      <c r="M20" s="162"/>
      <c r="N20" s="162"/>
      <c r="O20" s="162"/>
      <c r="P20" s="162"/>
      <c r="Q20" s="162"/>
      <c r="R20" s="162"/>
      <c r="S20" s="162"/>
      <c r="T20" s="162"/>
    </row>
    <row r="21" spans="2:20" ht="39" customHeight="1" x14ac:dyDescent="0.35">
      <c r="B21" s="39" t="s">
        <v>302</v>
      </c>
      <c r="C21" s="34" t="s">
        <v>303</v>
      </c>
      <c r="D21" s="45"/>
      <c r="E21" s="48"/>
    </row>
    <row r="22" spans="2:20" ht="39" customHeight="1" x14ac:dyDescent="0.35">
      <c r="B22" s="39" t="s">
        <v>304</v>
      </c>
      <c r="C22" s="34" t="s">
        <v>303</v>
      </c>
      <c r="D22" s="45"/>
      <c r="E22" s="48"/>
    </row>
    <row r="23" spans="2:20" ht="39" customHeight="1" x14ac:dyDescent="0.35">
      <c r="B23" s="39" t="s">
        <v>305</v>
      </c>
      <c r="C23" s="34" t="s">
        <v>306</v>
      </c>
      <c r="D23" s="45"/>
      <c r="E23" s="48"/>
    </row>
    <row r="24" spans="2:20" ht="39" customHeight="1" x14ac:dyDescent="0.35">
      <c r="B24" s="39" t="s">
        <v>307</v>
      </c>
      <c r="C24" s="34" t="s">
        <v>306</v>
      </c>
      <c r="D24" s="45"/>
      <c r="E24" s="48"/>
    </row>
    <row r="25" spans="2:20" ht="39" customHeight="1" x14ac:dyDescent="0.35">
      <c r="B25" s="39" t="s">
        <v>308</v>
      </c>
      <c r="C25" s="34" t="s">
        <v>309</v>
      </c>
      <c r="D25" s="45"/>
      <c r="E25" s="48"/>
    </row>
    <row r="26" spans="2:20" ht="39" customHeight="1" x14ac:dyDescent="0.35">
      <c r="B26" s="39"/>
      <c r="C26" s="34"/>
      <c r="D26" s="45"/>
      <c r="E26" s="48"/>
    </row>
    <row r="27" spans="2:20" ht="39" customHeight="1" x14ac:dyDescent="0.35">
      <c r="B27" s="39"/>
      <c r="C27" s="34"/>
      <c r="D27" s="45"/>
      <c r="E27" s="48"/>
    </row>
    <row r="28" spans="2:20" ht="39" customHeight="1" x14ac:dyDescent="0.35">
      <c r="B28" s="39"/>
      <c r="C28" s="34"/>
      <c r="D28" s="45"/>
      <c r="E28" s="48"/>
    </row>
    <row r="29" spans="2:20" ht="39" customHeight="1" thickBot="1" x14ac:dyDescent="0.4">
      <c r="B29" s="41"/>
      <c r="C29" s="46"/>
      <c r="D29" s="53"/>
      <c r="E29" s="49"/>
    </row>
  </sheetData>
  <sheetProtection sheet="1" objects="1" scenarios="1" formatRows="0" selectLockedCells="1"/>
  <mergeCells count="4">
    <mergeCell ref="K14:T14"/>
    <mergeCell ref="C2:E2"/>
    <mergeCell ref="K3:S3"/>
    <mergeCell ref="K5:S6"/>
  </mergeCells>
  <pageMargins left="0.70866141732283472" right="0.70866141732283472" top="0.74803149606299213" bottom="0.74803149606299213" header="0.31496062992125984" footer="0.31496062992125984"/>
  <pageSetup paperSize="8"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A1E42-203B-440B-92BA-2AED10CDD182}">
  <sheetPr codeName="Sheet6">
    <tabColor rgb="FFFFCC99"/>
    <pageSetUpPr autoPageBreaks="0"/>
  </sheetPr>
  <dimension ref="B1:E26"/>
  <sheetViews>
    <sheetView showGridLines="0" showZeros="0" zoomScaleNormal="100" zoomScaleSheetLayoutView="115" workbookViewId="0">
      <pane ySplit="6" topLeftCell="A7" activePane="bottomLeft" state="frozen"/>
      <selection pane="bottomLeft" activeCell="C4" sqref="C4"/>
    </sheetView>
  </sheetViews>
  <sheetFormatPr defaultColWidth="8.7265625" defaultRowHeight="14.5" x14ac:dyDescent="0.35"/>
  <cols>
    <col min="1" max="1" width="2.54296875" style="31" customWidth="1"/>
    <col min="2" max="2" width="16.54296875" style="31" customWidth="1"/>
    <col min="3" max="3" width="28.54296875" style="31" customWidth="1"/>
    <col min="4" max="4" width="12.54296875" style="31" customWidth="1"/>
    <col min="5" max="5" width="66.54296875" style="31" customWidth="1"/>
    <col min="6" max="6" width="2.54296875" style="31" customWidth="1"/>
    <col min="7" max="16384" width="8.7265625" style="31"/>
  </cols>
  <sheetData>
    <row r="1" spans="2:5" ht="15" thickBot="1" x14ac:dyDescent="0.4"/>
    <row r="2" spans="2:5" ht="32.5" customHeight="1" x14ac:dyDescent="0.35">
      <c r="B2" s="135" t="s">
        <v>126</v>
      </c>
      <c r="C2" s="257" t="str">
        <f>IF(ISTEXT(Project_name),Project_name," (enter the project name in the areas and options sheet)")</f>
        <v xml:space="preserve"> (enter the project name in the areas and options sheet)</v>
      </c>
      <c r="D2" s="257"/>
      <c r="E2" s="258"/>
    </row>
    <row r="3" spans="2:5" ht="32.15" customHeight="1" x14ac:dyDescent="0.35">
      <c r="B3" s="136" t="s">
        <v>127</v>
      </c>
      <c r="C3" s="259" t="str">
        <f>IF(ISBLANK(Evaluation_date)," (enter the evaluation date in the areas and options sheet)",Evaluation_date)</f>
        <v xml:space="preserve"> (enter the evaluation date in the areas and options sheet)</v>
      </c>
      <c r="D3" s="259"/>
      <c r="E3" s="260"/>
    </row>
    <row r="4" spans="2:5" ht="30.65" customHeight="1" x14ac:dyDescent="0.35">
      <c r="B4" s="136" t="s">
        <v>310</v>
      </c>
      <c r="C4" s="32"/>
      <c r="D4" s="89" t="s">
        <v>311</v>
      </c>
      <c r="E4" s="137"/>
    </row>
    <row r="5" spans="2:5" ht="47.5" customHeight="1" x14ac:dyDescent="0.35">
      <c r="B5" s="146" t="s">
        <v>312</v>
      </c>
      <c r="C5" s="254"/>
      <c r="D5" s="255"/>
      <c r="E5" s="256"/>
    </row>
    <row r="6" spans="2:5" ht="30.65" customHeight="1" thickBot="1" x14ac:dyDescent="0.4">
      <c r="B6" s="156" t="s">
        <v>88</v>
      </c>
      <c r="C6" s="157" t="s">
        <v>313</v>
      </c>
      <c r="D6" s="158" t="s">
        <v>314</v>
      </c>
      <c r="E6" s="159" t="s">
        <v>315</v>
      </c>
    </row>
    <row r="7" spans="2:5" ht="90" customHeight="1" x14ac:dyDescent="0.35">
      <c r="B7" s="148" t="s">
        <v>129</v>
      </c>
      <c r="C7" s="130" cm="1">
        <f t="array" aca="1" ref="C7:E7" ca="1">INDIRECT("'Area "&amp;B7&amp;"'!B34:D34")</f>
        <v>0</v>
      </c>
      <c r="D7" s="149">
        <f ca="1"/>
        <v>0</v>
      </c>
      <c r="E7" s="150">
        <f ca="1"/>
        <v>0</v>
      </c>
    </row>
    <row r="8" spans="2:5" ht="90" customHeight="1" x14ac:dyDescent="0.35">
      <c r="B8" s="160" t="s">
        <v>136</v>
      </c>
      <c r="C8" s="110" cm="1">
        <f t="array" aca="1" ref="C8:E8" ca="1">INDIRECT("'Area "&amp;B8&amp;"'!B34:D34")</f>
        <v>0</v>
      </c>
      <c r="D8" s="147">
        <f ca="1"/>
        <v>0</v>
      </c>
      <c r="E8" s="152">
        <f ca="1"/>
        <v>0</v>
      </c>
    </row>
    <row r="9" spans="2:5" ht="90" customHeight="1" x14ac:dyDescent="0.35">
      <c r="B9" s="151" t="s">
        <v>108</v>
      </c>
      <c r="C9" s="110" cm="1">
        <f t="array" aca="1" ref="C9:E9" ca="1">INDIRECT("'Area "&amp;B9&amp;"'!B34:D34")</f>
        <v>0</v>
      </c>
      <c r="D9" s="147">
        <f ca="1"/>
        <v>0</v>
      </c>
      <c r="E9" s="152">
        <f ca="1"/>
        <v>0</v>
      </c>
    </row>
    <row r="10" spans="2:5" ht="90" customHeight="1" x14ac:dyDescent="0.35">
      <c r="B10" s="151" t="s">
        <v>145</v>
      </c>
      <c r="C10" s="110" cm="1">
        <f t="array" aca="1" ref="C10:E10" ca="1">INDIRECT("'Area "&amp;B10&amp;"'!B34:D34")</f>
        <v>0</v>
      </c>
      <c r="D10" s="147">
        <f ca="1"/>
        <v>0</v>
      </c>
      <c r="E10" s="152">
        <f ca="1"/>
        <v>0</v>
      </c>
    </row>
    <row r="11" spans="2:5" ht="90" customHeight="1" x14ac:dyDescent="0.35">
      <c r="B11" s="151" t="s">
        <v>152</v>
      </c>
      <c r="C11" s="110" cm="1">
        <f t="array" aca="1" ref="C11:E11" ca="1">INDIRECT("'Area "&amp;B11&amp;"'!B34:D34")</f>
        <v>0</v>
      </c>
      <c r="D11" s="147">
        <f ca="1"/>
        <v>0</v>
      </c>
      <c r="E11" s="152">
        <f ca="1"/>
        <v>0</v>
      </c>
    </row>
    <row r="12" spans="2:5" ht="90" customHeight="1" x14ac:dyDescent="0.35">
      <c r="B12" s="151" t="s">
        <v>159</v>
      </c>
      <c r="C12" s="110" cm="1">
        <f t="array" aca="1" ref="C12:E12" ca="1">INDIRECT("'Area "&amp;B12&amp;"'!B34:D34")</f>
        <v>0</v>
      </c>
      <c r="D12" s="147">
        <f ca="1"/>
        <v>0</v>
      </c>
      <c r="E12" s="152">
        <f ca="1"/>
        <v>0</v>
      </c>
    </row>
    <row r="13" spans="2:5" ht="90" customHeight="1" x14ac:dyDescent="0.35">
      <c r="B13" s="151" t="s">
        <v>166</v>
      </c>
      <c r="C13" s="110" cm="1">
        <f t="array" aca="1" ref="C13:E13" ca="1">INDIRECT("'Area "&amp;B13&amp;"'!B34:D34")</f>
        <v>0</v>
      </c>
      <c r="D13" s="147">
        <f ca="1"/>
        <v>0</v>
      </c>
      <c r="E13" s="152">
        <f ca="1"/>
        <v>0</v>
      </c>
    </row>
    <row r="14" spans="2:5" ht="90" customHeight="1" x14ac:dyDescent="0.35">
      <c r="B14" s="151" t="s">
        <v>173</v>
      </c>
      <c r="C14" s="110" cm="1">
        <f t="array" aca="1" ref="C14:E14" ca="1">INDIRECT("'Area "&amp;B14&amp;"'!B34:D34")</f>
        <v>0</v>
      </c>
      <c r="D14" s="147">
        <f ca="1"/>
        <v>0</v>
      </c>
      <c r="E14" s="152">
        <f ca="1"/>
        <v>0</v>
      </c>
    </row>
    <row r="15" spans="2:5" ht="90" customHeight="1" x14ac:dyDescent="0.35">
      <c r="B15" s="151" t="s">
        <v>180</v>
      </c>
      <c r="C15" s="110" cm="1">
        <f t="array" aca="1" ref="C15:E15" ca="1">INDIRECT("'Area "&amp;B15&amp;"'!B34:D34")</f>
        <v>0</v>
      </c>
      <c r="D15" s="147">
        <f ca="1"/>
        <v>0</v>
      </c>
      <c r="E15" s="152">
        <f ca="1"/>
        <v>0</v>
      </c>
    </row>
    <row r="16" spans="2:5" ht="90" customHeight="1" x14ac:dyDescent="0.35">
      <c r="B16" s="151" t="s">
        <v>187</v>
      </c>
      <c r="C16" s="110" cm="1">
        <f t="array" aca="1" ref="C16:E16" ca="1">INDIRECT("'Area "&amp;B16&amp;"'!B34:D34")</f>
        <v>0</v>
      </c>
      <c r="D16" s="147">
        <f ca="1"/>
        <v>0</v>
      </c>
      <c r="E16" s="152">
        <f ca="1"/>
        <v>0</v>
      </c>
    </row>
    <row r="17" spans="2:5" ht="90" customHeight="1" x14ac:dyDescent="0.35">
      <c r="B17" s="151" t="s">
        <v>194</v>
      </c>
      <c r="C17" s="110" cm="1">
        <f t="array" aca="1" ref="C17:E17" ca="1">INDIRECT("'Area "&amp;B17&amp;"'!B34:D34")</f>
        <v>0</v>
      </c>
      <c r="D17" s="147">
        <f ca="1"/>
        <v>0</v>
      </c>
      <c r="E17" s="152">
        <f ca="1"/>
        <v>0</v>
      </c>
    </row>
    <row r="18" spans="2:5" ht="90" customHeight="1" x14ac:dyDescent="0.35">
      <c r="B18" s="151" t="s">
        <v>201</v>
      </c>
      <c r="C18" s="110" cm="1">
        <f t="array" aca="1" ref="C18:E18" ca="1">INDIRECT("'Area "&amp;B18&amp;"'!B34:D34")</f>
        <v>0</v>
      </c>
      <c r="D18" s="147">
        <f ca="1"/>
        <v>0</v>
      </c>
      <c r="E18" s="152">
        <f ca="1"/>
        <v>0</v>
      </c>
    </row>
    <row r="19" spans="2:5" ht="90" customHeight="1" x14ac:dyDescent="0.35">
      <c r="B19" s="151" t="s">
        <v>208</v>
      </c>
      <c r="C19" s="110" cm="1">
        <f t="array" aca="1" ref="C19:E19" ca="1">INDIRECT("'Area "&amp;B19&amp;"'!B34:D34")</f>
        <v>0</v>
      </c>
      <c r="D19" s="147">
        <f ca="1"/>
        <v>0</v>
      </c>
      <c r="E19" s="152">
        <f ca="1"/>
        <v>0</v>
      </c>
    </row>
    <row r="20" spans="2:5" ht="90" customHeight="1" x14ac:dyDescent="0.35">
      <c r="B20" s="151" t="s">
        <v>215</v>
      </c>
      <c r="C20" s="110" cm="1">
        <f t="array" aca="1" ref="C20:E20" ca="1">INDIRECT("'Area "&amp;B20&amp;"'!B34:D34")</f>
        <v>0</v>
      </c>
      <c r="D20" s="147">
        <f ca="1"/>
        <v>0</v>
      </c>
      <c r="E20" s="152">
        <f ca="1"/>
        <v>0</v>
      </c>
    </row>
    <row r="21" spans="2:5" ht="90" customHeight="1" x14ac:dyDescent="0.35">
      <c r="B21" s="151" t="s">
        <v>222</v>
      </c>
      <c r="C21" s="110" cm="1">
        <f t="array" aca="1" ref="C21:E21" ca="1">INDIRECT("'Area "&amp;B21&amp;"'!B34:D34")</f>
        <v>0</v>
      </c>
      <c r="D21" s="147">
        <f ca="1"/>
        <v>0</v>
      </c>
      <c r="E21" s="152">
        <f ca="1"/>
        <v>0</v>
      </c>
    </row>
    <row r="22" spans="2:5" ht="90" customHeight="1" x14ac:dyDescent="0.35">
      <c r="B22" s="151" t="s">
        <v>229</v>
      </c>
      <c r="C22" s="110" cm="1">
        <f t="array" aca="1" ref="C22:E22" ca="1">INDIRECT("'Area "&amp;B22&amp;"'!B34:D34")</f>
        <v>0</v>
      </c>
      <c r="D22" s="147">
        <f ca="1"/>
        <v>0</v>
      </c>
      <c r="E22" s="152">
        <f ca="1"/>
        <v>0</v>
      </c>
    </row>
    <row r="23" spans="2:5" ht="90" customHeight="1" x14ac:dyDescent="0.35">
      <c r="B23" s="151" t="s">
        <v>236</v>
      </c>
      <c r="C23" s="110" cm="1">
        <f t="array" aca="1" ref="C23:E23" ca="1">INDIRECT("'Area "&amp;B23&amp;"'!B34:D34")</f>
        <v>0</v>
      </c>
      <c r="D23" s="147">
        <f ca="1"/>
        <v>0</v>
      </c>
      <c r="E23" s="152">
        <f ca="1"/>
        <v>0</v>
      </c>
    </row>
    <row r="24" spans="2:5" ht="90" customHeight="1" x14ac:dyDescent="0.35">
      <c r="B24" s="151" t="s">
        <v>243</v>
      </c>
      <c r="C24" s="110" cm="1">
        <f t="array" aca="1" ref="C24:E24" ca="1">INDIRECT("'Area "&amp;B24&amp;"'!B34:D34")</f>
        <v>0</v>
      </c>
      <c r="D24" s="147">
        <f ca="1"/>
        <v>0</v>
      </c>
      <c r="E24" s="152">
        <f ca="1"/>
        <v>0</v>
      </c>
    </row>
    <row r="25" spans="2:5" ht="90" customHeight="1" x14ac:dyDescent="0.35">
      <c r="B25" s="151" t="s">
        <v>250</v>
      </c>
      <c r="C25" s="110" cm="1">
        <f t="array" aca="1" ref="C25:E25" ca="1">INDIRECT("'Area "&amp;B25&amp;"'!B34:D34")</f>
        <v>0</v>
      </c>
      <c r="D25" s="147">
        <f ca="1"/>
        <v>0</v>
      </c>
      <c r="E25" s="152">
        <f ca="1"/>
        <v>0</v>
      </c>
    </row>
    <row r="26" spans="2:5" ht="90" customHeight="1" thickBot="1" x14ac:dyDescent="0.4">
      <c r="B26" s="153" t="s">
        <v>257</v>
      </c>
      <c r="C26" s="111" cm="1">
        <f t="array" aca="1" ref="C26:E26" ca="1">INDIRECT("'Area "&amp;B26&amp;"'!B34:D34")</f>
        <v>0</v>
      </c>
      <c r="D26" s="154">
        <f ca="1"/>
        <v>0</v>
      </c>
      <c r="E26" s="155">
        <f ca="1"/>
        <v>0</v>
      </c>
    </row>
  </sheetData>
  <sheetProtection sheet="1" objects="1" scenarios="1" formatRows="0" selectLockedCells="1"/>
  <mergeCells count="3">
    <mergeCell ref="C5:E5"/>
    <mergeCell ref="C2:E2"/>
    <mergeCell ref="C3:E3"/>
  </mergeCells>
  <dataValidations count="1">
    <dataValidation type="list" allowBlank="1" showInputMessage="1" showErrorMessage="1" sqref="C4" xr:uid="{8EDE2A8C-8B0B-4E5C-B8AC-0EE887DAE9E2}">
      <formula1>"Workshop,Desktop"</formula1>
    </dataValidation>
  </dataValidations>
  <pageMargins left="0.70866141732283472" right="0.70866141732283472" top="0.74803149606299213" bottom="0.74803149606299213" header="0.31496062992125984" footer="0.31496062992125984"/>
  <pageSetup paperSize="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7D195-02F0-4A2A-AF47-2B1E391C690A}">
  <sheetPr codeName="Sheet5">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A</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A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A1</v>
      </c>
      <c r="F4" s="123" t="str">
        <f ca="1"/>
        <v>Option A2</v>
      </c>
      <c r="G4" s="123" t="str">
        <f ca="1"/>
        <v>Option A3</v>
      </c>
      <c r="H4" s="123" t="str">
        <f ca="1"/>
        <v>Option A4</v>
      </c>
      <c r="I4" s="123" t="str">
        <f ca="1"/>
        <v>Option A5</v>
      </c>
      <c r="J4" s="124" t="str">
        <f ca="1"/>
        <v>Option A6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A1 - </v>
      </c>
    </row>
    <row r="37" spans="2:4" x14ac:dyDescent="0.35">
      <c r="B37" s="143" t="str">
        <f ca="1"/>
        <v xml:space="preserve">A2 - </v>
      </c>
    </row>
    <row r="38" spans="2:4" x14ac:dyDescent="0.35">
      <c r="B38" s="143" t="str">
        <f ca="1"/>
        <v xml:space="preserve">A3 - </v>
      </c>
    </row>
    <row r="39" spans="2:4" x14ac:dyDescent="0.35">
      <c r="B39" s="143" t="str">
        <f ca="1"/>
        <v xml:space="preserve">A4 - </v>
      </c>
    </row>
    <row r="40" spans="2:4" x14ac:dyDescent="0.35">
      <c r="B40" s="143" t="str">
        <f ca="1"/>
        <v xml:space="preserve">A5 - </v>
      </c>
    </row>
    <row r="41" spans="2:4" x14ac:dyDescent="0.35">
      <c r="B41" s="143" t="str">
        <f ca="1"/>
        <v xml:space="preserve">A6 - </v>
      </c>
    </row>
  </sheetData>
  <sheetProtection sheet="1" objects="1" scenarios="1" formatRows="0" selectLockedCells="1"/>
  <mergeCells count="2">
    <mergeCell ref="C2:J2"/>
    <mergeCell ref="C3:J3"/>
  </mergeCells>
  <conditionalFormatting sqref="E6:J31">
    <cfRule type="expression" dxfId="139" priority="1">
      <formula>E6="- - -"</formula>
    </cfRule>
    <cfRule type="expression" dxfId="138" priority="2">
      <formula>E6="- -"</formula>
    </cfRule>
    <cfRule type="expression" dxfId="137" priority="3">
      <formula>E6="-"</formula>
    </cfRule>
    <cfRule type="expression" dxfId="136" priority="4">
      <formula>E6="o"</formula>
    </cfRule>
    <cfRule type="expression" dxfId="135" priority="5">
      <formula>E6="+"</formula>
    </cfRule>
    <cfRule type="expression" dxfId="134" priority="6">
      <formula>E6="+ +"</formula>
    </cfRule>
    <cfRule type="expression" dxfId="133" priority="7">
      <formula>E6="+ + +"</formula>
    </cfRule>
  </conditionalFormatting>
  <dataValidations count="3">
    <dataValidation type="list" allowBlank="1" showInputMessage="1" showErrorMessage="1" sqref="E6:J31" xr:uid="{4BD048F6-720C-41CB-96A3-45E551A8FE26}">
      <formula1>"+ + +,+ +,+,o,-,- -,- - -"</formula1>
    </dataValidation>
    <dataValidation type="list" allowBlank="1" showInputMessage="1" showErrorMessage="1" sqref="B34" xr:uid="{6D2EA49C-E96B-436E-BB85-2323599082E4}">
      <formula1>$B$35:$B$41</formula1>
    </dataValidation>
    <dataValidation type="list" allowBlank="1" showInputMessage="1" showErrorMessage="1" sqref="C34" xr:uid="{D2DE0A21-F100-4DA0-9BB9-3171A5EDAC7C}">
      <formula1>"Consensus,Adjudication"</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37E914-8B33-489B-8DEE-E0F51AC942C9}">
  <sheetPr codeName="Sheet7">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B</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B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B1</v>
      </c>
      <c r="F4" s="123" t="str">
        <f ca="1"/>
        <v>Option B2</v>
      </c>
      <c r="G4" s="123" t="str">
        <f ca="1"/>
        <v>Option B3</v>
      </c>
      <c r="H4" s="123" t="str">
        <f ca="1"/>
        <v>Option B4</v>
      </c>
      <c r="I4" s="123" t="str">
        <f ca="1"/>
        <v>Option B5</v>
      </c>
      <c r="J4" s="124" t="str">
        <f ca="1"/>
        <v>Option B6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B1 - </v>
      </c>
    </row>
    <row r="37" spans="2:4" x14ac:dyDescent="0.35">
      <c r="B37" s="143" t="str">
        <f ca="1"/>
        <v xml:space="preserve">B2 - </v>
      </c>
    </row>
    <row r="38" spans="2:4" x14ac:dyDescent="0.35">
      <c r="B38" s="143" t="str">
        <f ca="1"/>
        <v xml:space="preserve">B3 - </v>
      </c>
    </row>
    <row r="39" spans="2:4" x14ac:dyDescent="0.35">
      <c r="B39" s="143" t="str">
        <f ca="1"/>
        <v xml:space="preserve">B4 - </v>
      </c>
    </row>
    <row r="40" spans="2:4" x14ac:dyDescent="0.35">
      <c r="B40" s="143" t="str">
        <f ca="1"/>
        <v xml:space="preserve">B5 - </v>
      </c>
    </row>
    <row r="41" spans="2:4" x14ac:dyDescent="0.35">
      <c r="B41" s="143" t="str">
        <f ca="1"/>
        <v xml:space="preserve">B6 - </v>
      </c>
    </row>
  </sheetData>
  <sheetProtection sheet="1" objects="1" scenarios="1" formatRows="0" selectLockedCells="1"/>
  <mergeCells count="2">
    <mergeCell ref="C2:J2"/>
    <mergeCell ref="C3:J3"/>
  </mergeCells>
  <conditionalFormatting sqref="E6:J31">
    <cfRule type="expression" dxfId="132" priority="1">
      <formula>E6="- - -"</formula>
    </cfRule>
    <cfRule type="expression" dxfId="131" priority="2">
      <formula>E6="- -"</formula>
    </cfRule>
    <cfRule type="expression" dxfId="130" priority="3">
      <formula>E6="-"</formula>
    </cfRule>
    <cfRule type="expression" dxfId="129" priority="4">
      <formula>E6="o"</formula>
    </cfRule>
    <cfRule type="expression" dxfId="128" priority="5">
      <formula>E6="+"</formula>
    </cfRule>
    <cfRule type="expression" dxfId="127" priority="6">
      <formula>E6="+ +"</formula>
    </cfRule>
    <cfRule type="expression" dxfId="126" priority="7">
      <formula>E6="+ + +"</formula>
    </cfRule>
  </conditionalFormatting>
  <dataValidations count="3">
    <dataValidation type="list" allowBlank="1" showInputMessage="1" showErrorMessage="1" sqref="C34" xr:uid="{6E5B3A33-E718-4902-96B2-4B8CA9B5DF8D}">
      <formula1>"Consensus,Adjudication"</formula1>
    </dataValidation>
    <dataValidation type="list" allowBlank="1" showInputMessage="1" showErrorMessage="1" sqref="B34" xr:uid="{455D0A36-24D0-4226-A03F-73ADA7ACDCCD}">
      <formula1>$B$35:$B$41</formula1>
    </dataValidation>
    <dataValidation type="list" allowBlank="1" showInputMessage="1" showErrorMessage="1" sqref="E6:J31" xr:uid="{2433E4E8-FAD6-489C-BD16-B031E32B85C9}">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114F5D-D927-4B82-8EFF-DD8A5283B95F}">
  <sheetPr codeName="Sheet8">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C</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C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C1</v>
      </c>
      <c r="F4" s="123" t="str">
        <f ca="1"/>
        <v>Option C2</v>
      </c>
      <c r="G4" s="123" t="str">
        <f ca="1"/>
        <v>Option C3</v>
      </c>
      <c r="H4" s="123" t="str">
        <f ca="1"/>
        <v>Option C4</v>
      </c>
      <c r="I4" s="123" t="str">
        <f ca="1"/>
        <v>Option C5</v>
      </c>
      <c r="J4" s="124" t="str">
        <f ca="1"/>
        <v>Option C6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C1 - </v>
      </c>
    </row>
    <row r="37" spans="2:4" x14ac:dyDescent="0.35">
      <c r="B37" s="143" t="str">
        <f ca="1"/>
        <v xml:space="preserve">C2 - </v>
      </c>
    </row>
    <row r="38" spans="2:4" x14ac:dyDescent="0.35">
      <c r="B38" s="143" t="str">
        <f ca="1"/>
        <v xml:space="preserve">C3 - </v>
      </c>
    </row>
    <row r="39" spans="2:4" x14ac:dyDescent="0.35">
      <c r="B39" s="143" t="str">
        <f ca="1"/>
        <v xml:space="preserve">C4 - </v>
      </c>
    </row>
    <row r="40" spans="2:4" x14ac:dyDescent="0.35">
      <c r="B40" s="143" t="str">
        <f ca="1"/>
        <v xml:space="preserve">C5 - </v>
      </c>
    </row>
    <row r="41" spans="2:4" x14ac:dyDescent="0.35">
      <c r="B41" s="143" t="str">
        <f ca="1"/>
        <v xml:space="preserve">C6 - </v>
      </c>
    </row>
  </sheetData>
  <sheetProtection sheet="1" objects="1" scenarios="1" formatRows="0" selectLockedCells="1"/>
  <mergeCells count="2">
    <mergeCell ref="C2:J2"/>
    <mergeCell ref="C3:J3"/>
  </mergeCells>
  <conditionalFormatting sqref="E6:J31">
    <cfRule type="expression" dxfId="125" priority="1">
      <formula>E6="- - -"</formula>
    </cfRule>
    <cfRule type="expression" dxfId="124" priority="2">
      <formula>E6="- -"</formula>
    </cfRule>
    <cfRule type="expression" dxfId="123" priority="3">
      <formula>E6="-"</formula>
    </cfRule>
    <cfRule type="expression" dxfId="122" priority="4">
      <formula>E6="o"</formula>
    </cfRule>
    <cfRule type="expression" dxfId="121" priority="5">
      <formula>E6="+"</formula>
    </cfRule>
    <cfRule type="expression" dxfId="120" priority="6">
      <formula>E6="+ +"</formula>
    </cfRule>
    <cfRule type="expression" dxfId="119" priority="7">
      <formula>E6="+ + +"</formula>
    </cfRule>
  </conditionalFormatting>
  <dataValidations count="3">
    <dataValidation type="list" allowBlank="1" showInputMessage="1" showErrorMessage="1" sqref="C34" xr:uid="{157E970F-3919-42C5-A266-12512A845F46}">
      <formula1>"Consensus,Adjudication"</formula1>
    </dataValidation>
    <dataValidation type="list" allowBlank="1" showInputMessage="1" showErrorMessage="1" sqref="B34" xr:uid="{B13D3C4E-05E8-4BC5-BCBD-FFA371DFF7C5}">
      <formula1>$B$35:$B$41</formula1>
    </dataValidation>
    <dataValidation type="list" allowBlank="1" showInputMessage="1" showErrorMessage="1" sqref="E6:J31" xr:uid="{831CD5A0-57CE-4765-ADAE-C2012D7BDFC2}">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9755DC-5071-426B-A68A-4FDCE7677EAB}">
  <sheetPr codeName="Sheet9">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D</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D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D1</v>
      </c>
      <c r="F4" s="123" t="str">
        <f ca="1"/>
        <v>Option D2</v>
      </c>
      <c r="G4" s="123" t="str">
        <f ca="1"/>
        <v>Option D3</v>
      </c>
      <c r="H4" s="123" t="str">
        <f ca="1"/>
        <v>Option D4</v>
      </c>
      <c r="I4" s="123" t="str">
        <f ca="1"/>
        <v>Option D5</v>
      </c>
      <c r="J4" s="124" t="str">
        <f ca="1"/>
        <v>Option D6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D1 - </v>
      </c>
    </row>
    <row r="37" spans="2:4" x14ac:dyDescent="0.35">
      <c r="B37" s="143" t="str">
        <f ca="1"/>
        <v xml:space="preserve">D2 - </v>
      </c>
    </row>
    <row r="38" spans="2:4" x14ac:dyDescent="0.35">
      <c r="B38" s="143" t="str">
        <f ca="1"/>
        <v xml:space="preserve">D3 - </v>
      </c>
    </row>
    <row r="39" spans="2:4" x14ac:dyDescent="0.35">
      <c r="B39" s="143" t="str">
        <f ca="1"/>
        <v xml:space="preserve">D4 - </v>
      </c>
    </row>
    <row r="40" spans="2:4" x14ac:dyDescent="0.35">
      <c r="B40" s="143" t="str">
        <f ca="1"/>
        <v xml:space="preserve">D5 - </v>
      </c>
    </row>
    <row r="41" spans="2:4" x14ac:dyDescent="0.35">
      <c r="B41" s="143" t="str">
        <f ca="1"/>
        <v xml:space="preserve">D6 - </v>
      </c>
    </row>
  </sheetData>
  <sheetProtection sheet="1" objects="1" scenarios="1" formatRows="0" selectLockedCells="1"/>
  <mergeCells count="2">
    <mergeCell ref="C2:J2"/>
    <mergeCell ref="C3:J3"/>
  </mergeCells>
  <conditionalFormatting sqref="E6:J31">
    <cfRule type="expression" dxfId="118" priority="1">
      <formula>E6="- - -"</formula>
    </cfRule>
    <cfRule type="expression" dxfId="117" priority="2">
      <formula>E6="- -"</formula>
    </cfRule>
    <cfRule type="expression" dxfId="116" priority="3">
      <formula>E6="-"</formula>
    </cfRule>
    <cfRule type="expression" dxfId="115" priority="4">
      <formula>E6="o"</formula>
    </cfRule>
    <cfRule type="expression" dxfId="114" priority="5">
      <formula>E6="+"</formula>
    </cfRule>
    <cfRule type="expression" dxfId="113" priority="6">
      <formula>E6="+ +"</formula>
    </cfRule>
    <cfRule type="expression" dxfId="112" priority="7">
      <formula>E6="+ + +"</formula>
    </cfRule>
  </conditionalFormatting>
  <dataValidations count="3">
    <dataValidation type="list" allowBlank="1" showInputMessage="1" showErrorMessage="1" sqref="C34" xr:uid="{BC43411C-A371-44F0-B001-5A256FF5EB44}">
      <formula1>"Consensus,Adjudication"</formula1>
    </dataValidation>
    <dataValidation type="list" allowBlank="1" showInputMessage="1" showErrorMessage="1" sqref="B34" xr:uid="{4D094B0A-7004-4F0B-BE48-A478CEC4BD47}">
      <formula1>$B$35:$B$41</formula1>
    </dataValidation>
    <dataValidation type="list" allowBlank="1" showInputMessage="1" showErrorMessage="1" sqref="E6:J31" xr:uid="{C6E27179-4E50-4AB6-B6D6-F0DA22371A65}">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5FFF1-B975-4CE5-B321-A07970DECA52}">
  <sheetPr codeName="Sheet10">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E</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E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E1</v>
      </c>
      <c r="F4" s="123" t="str">
        <f ca="1"/>
        <v>Option E2</v>
      </c>
      <c r="G4" s="123" t="str">
        <f ca="1"/>
        <v>Option E3</v>
      </c>
      <c r="H4" s="123" t="str">
        <f ca="1"/>
        <v>Option E4</v>
      </c>
      <c r="I4" s="123" t="str">
        <f ca="1"/>
        <v>Option E5</v>
      </c>
      <c r="J4" s="124" t="str">
        <f ca="1"/>
        <v>Option E6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E1 - </v>
      </c>
    </row>
    <row r="37" spans="2:4" x14ac:dyDescent="0.35">
      <c r="B37" s="143" t="str">
        <f ca="1"/>
        <v xml:space="preserve">E2 - </v>
      </c>
    </row>
    <row r="38" spans="2:4" x14ac:dyDescent="0.35">
      <c r="B38" s="143" t="str">
        <f ca="1"/>
        <v xml:space="preserve">E3 - </v>
      </c>
    </row>
    <row r="39" spans="2:4" x14ac:dyDescent="0.35">
      <c r="B39" s="143" t="str">
        <f ca="1"/>
        <v xml:space="preserve">E4 - </v>
      </c>
    </row>
    <row r="40" spans="2:4" x14ac:dyDescent="0.35">
      <c r="B40" s="143" t="str">
        <f ca="1"/>
        <v xml:space="preserve">E5 - </v>
      </c>
    </row>
    <row r="41" spans="2:4" x14ac:dyDescent="0.35">
      <c r="B41" s="143" t="str">
        <f ca="1"/>
        <v xml:space="preserve">E6 - </v>
      </c>
    </row>
  </sheetData>
  <sheetProtection sheet="1" objects="1" scenarios="1" formatRows="0" selectLockedCells="1"/>
  <mergeCells count="2">
    <mergeCell ref="C2:J2"/>
    <mergeCell ref="C3:J3"/>
  </mergeCells>
  <conditionalFormatting sqref="E6:J31">
    <cfRule type="expression" dxfId="111" priority="1">
      <formula>E6="- - -"</formula>
    </cfRule>
    <cfRule type="expression" dxfId="110" priority="2">
      <formula>E6="- -"</formula>
    </cfRule>
    <cfRule type="expression" dxfId="109" priority="3">
      <formula>E6="-"</formula>
    </cfRule>
    <cfRule type="expression" dxfId="108" priority="4">
      <formula>E6="o"</formula>
    </cfRule>
    <cfRule type="expression" dxfId="107" priority="5">
      <formula>E6="+"</formula>
    </cfRule>
    <cfRule type="expression" dxfId="106" priority="6">
      <formula>E6="+ +"</formula>
    </cfRule>
    <cfRule type="expression" dxfId="105" priority="7">
      <formula>E6="+ + +"</formula>
    </cfRule>
  </conditionalFormatting>
  <dataValidations count="3">
    <dataValidation type="list" allowBlank="1" showInputMessage="1" showErrorMessage="1" sqref="C34" xr:uid="{CC1143BD-1D5B-4224-A28D-94A729E373D9}">
      <formula1>"Consensus,Adjudication"</formula1>
    </dataValidation>
    <dataValidation type="list" allowBlank="1" showInputMessage="1" showErrorMessage="1" sqref="B34" xr:uid="{584477E1-884B-4A84-B448-E613DD570D68}">
      <formula1>$B$35:$B$41</formula1>
    </dataValidation>
    <dataValidation type="list" allowBlank="1" showInputMessage="1" showErrorMessage="1" sqref="E6:J31" xr:uid="{BFB72C8E-4663-4422-A6C3-CA211FD492B8}">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AA68A5-3662-405E-BDE4-9E664A71727D}">
  <sheetPr codeName="Sheet11">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F</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F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F1</v>
      </c>
      <c r="F4" s="123" t="str">
        <f ca="1"/>
        <v>Option F2</v>
      </c>
      <c r="G4" s="123" t="str">
        <f ca="1"/>
        <v>Option F3</v>
      </c>
      <c r="H4" s="123" t="str">
        <f ca="1"/>
        <v>Option F4</v>
      </c>
      <c r="I4" s="123" t="str">
        <f ca="1"/>
        <v>Option F5</v>
      </c>
      <c r="J4" s="124" t="str">
        <f ca="1"/>
        <v>Option F6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F1 - </v>
      </c>
    </row>
    <row r="37" spans="2:4" x14ac:dyDescent="0.35">
      <c r="B37" s="143" t="str">
        <f ca="1"/>
        <v xml:space="preserve">F2 - </v>
      </c>
    </row>
    <row r="38" spans="2:4" x14ac:dyDescent="0.35">
      <c r="B38" s="143" t="str">
        <f ca="1"/>
        <v xml:space="preserve">F3 - </v>
      </c>
    </row>
    <row r="39" spans="2:4" x14ac:dyDescent="0.35">
      <c r="B39" s="143" t="str">
        <f ca="1"/>
        <v xml:space="preserve">F4 - </v>
      </c>
    </row>
    <row r="40" spans="2:4" x14ac:dyDescent="0.35">
      <c r="B40" s="143" t="str">
        <f ca="1"/>
        <v xml:space="preserve">F5 - </v>
      </c>
    </row>
    <row r="41" spans="2:4" x14ac:dyDescent="0.35">
      <c r="B41" s="143" t="str">
        <f ca="1"/>
        <v xml:space="preserve">F6 - </v>
      </c>
    </row>
  </sheetData>
  <sheetProtection sheet="1" objects="1" scenarios="1" formatRows="0" selectLockedCells="1"/>
  <mergeCells count="2">
    <mergeCell ref="C2:J2"/>
    <mergeCell ref="C3:J3"/>
  </mergeCells>
  <conditionalFormatting sqref="E6:J31">
    <cfRule type="expression" dxfId="104" priority="1">
      <formula>E6="- - -"</formula>
    </cfRule>
    <cfRule type="expression" dxfId="103" priority="2">
      <formula>E6="- -"</formula>
    </cfRule>
    <cfRule type="expression" dxfId="102" priority="3">
      <formula>E6="-"</formula>
    </cfRule>
    <cfRule type="expression" dxfId="101" priority="4">
      <formula>E6="o"</formula>
    </cfRule>
    <cfRule type="expression" dxfId="100" priority="5">
      <formula>E6="+"</formula>
    </cfRule>
    <cfRule type="expression" dxfId="99" priority="6">
      <formula>E6="+ +"</formula>
    </cfRule>
    <cfRule type="expression" dxfId="98" priority="7">
      <formula>E6="+ + +"</formula>
    </cfRule>
  </conditionalFormatting>
  <dataValidations count="3">
    <dataValidation type="list" allowBlank="1" showInputMessage="1" showErrorMessage="1" sqref="C34" xr:uid="{83D5826E-9708-4653-B9FE-6EFF7A7A88D5}">
      <formula1>"Consensus,Adjudication"</formula1>
    </dataValidation>
    <dataValidation type="list" allowBlank="1" showInputMessage="1" showErrorMessage="1" sqref="B34" xr:uid="{7B618857-DBDD-432A-95C2-C87EFD17AF43}">
      <formula1>$B$35:$B$41</formula1>
    </dataValidation>
    <dataValidation type="list" allowBlank="1" showInputMessage="1" showErrorMessage="1" sqref="E6:J31" xr:uid="{A5D9ABB1-47E1-4EE2-820E-E5EE9E306538}">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4C3DF8-EC09-4375-805A-71C1A7F2544E}">
  <sheetPr codeName="Sheet12">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G</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G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G1</v>
      </c>
      <c r="F4" s="123" t="str">
        <f ca="1"/>
        <v>Option G2</v>
      </c>
      <c r="G4" s="123" t="str">
        <f ca="1"/>
        <v>Option G3</v>
      </c>
      <c r="H4" s="123" t="str">
        <f ca="1"/>
        <v>Option G4</v>
      </c>
      <c r="I4" s="123" t="str">
        <f ca="1"/>
        <v>Option G5</v>
      </c>
      <c r="J4" s="124" t="str">
        <f ca="1"/>
        <v>Option G6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G1 - </v>
      </c>
    </row>
    <row r="37" spans="2:4" x14ac:dyDescent="0.35">
      <c r="B37" s="143" t="str">
        <f ca="1"/>
        <v xml:space="preserve">G2 - </v>
      </c>
    </row>
    <row r="38" spans="2:4" x14ac:dyDescent="0.35">
      <c r="B38" s="143" t="str">
        <f ca="1"/>
        <v xml:space="preserve">G3 - </v>
      </c>
    </row>
    <row r="39" spans="2:4" x14ac:dyDescent="0.35">
      <c r="B39" s="143" t="str">
        <f ca="1"/>
        <v xml:space="preserve">G4 - </v>
      </c>
    </row>
    <row r="40" spans="2:4" x14ac:dyDescent="0.35">
      <c r="B40" s="143" t="str">
        <f ca="1"/>
        <v xml:space="preserve">G5 - </v>
      </c>
    </row>
    <row r="41" spans="2:4" x14ac:dyDescent="0.35">
      <c r="B41" s="143" t="str">
        <f ca="1"/>
        <v xml:space="preserve">G6 - </v>
      </c>
    </row>
  </sheetData>
  <sheetProtection sheet="1" objects="1" scenarios="1" formatRows="0" selectLockedCells="1"/>
  <mergeCells count="2">
    <mergeCell ref="C2:J2"/>
    <mergeCell ref="C3:J3"/>
  </mergeCells>
  <conditionalFormatting sqref="E6:J31">
    <cfRule type="expression" dxfId="97" priority="1">
      <formula>E6="- - -"</formula>
    </cfRule>
    <cfRule type="expression" dxfId="96" priority="2">
      <formula>E6="- -"</formula>
    </cfRule>
    <cfRule type="expression" dxfId="95" priority="3">
      <formula>E6="-"</formula>
    </cfRule>
    <cfRule type="expression" dxfId="94" priority="4">
      <formula>E6="o"</formula>
    </cfRule>
    <cfRule type="expression" dxfId="93" priority="5">
      <formula>E6="+"</formula>
    </cfRule>
    <cfRule type="expression" dxfId="92" priority="6">
      <formula>E6="+ +"</formula>
    </cfRule>
    <cfRule type="expression" dxfId="91" priority="7">
      <formula>E6="+ + +"</formula>
    </cfRule>
  </conditionalFormatting>
  <dataValidations count="3">
    <dataValidation type="list" allowBlank="1" showInputMessage="1" showErrorMessage="1" sqref="C34" xr:uid="{CC380B80-3DF8-423D-B9A2-E63DD628F0E0}">
      <formula1>"Consensus,Adjudication"</formula1>
    </dataValidation>
    <dataValidation type="list" allowBlank="1" showInputMessage="1" showErrorMessage="1" sqref="B34" xr:uid="{BA9D1601-184A-4533-8CF0-84E558A9637E}">
      <formula1>$B$35:$B$41</formula1>
    </dataValidation>
    <dataValidation type="list" allowBlank="1" showInputMessage="1" showErrorMessage="1" sqref="E6:J31" xr:uid="{C711B93F-6A28-4A17-A592-F33C5AACBB15}">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DAA5F-ABFA-4429-B0A9-B6A9B65DEBD1}">
  <sheetPr codeName="Sheet13">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H</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H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H1</v>
      </c>
      <c r="F4" s="123" t="str">
        <f ca="1"/>
        <v>Option H2</v>
      </c>
      <c r="G4" s="123" t="str">
        <f ca="1"/>
        <v>Option H3</v>
      </c>
      <c r="H4" s="123" t="str">
        <f ca="1"/>
        <v>Option H4</v>
      </c>
      <c r="I4" s="123" t="str">
        <f ca="1"/>
        <v>Option H5</v>
      </c>
      <c r="J4" s="124" t="str">
        <f ca="1"/>
        <v>Option H6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H1 - </v>
      </c>
    </row>
    <row r="37" spans="2:4" x14ac:dyDescent="0.35">
      <c r="B37" s="143" t="str">
        <f ca="1"/>
        <v xml:space="preserve">H2 - </v>
      </c>
    </row>
    <row r="38" spans="2:4" x14ac:dyDescent="0.35">
      <c r="B38" s="143" t="str">
        <f ca="1"/>
        <v xml:space="preserve">H3 - </v>
      </c>
    </row>
    <row r="39" spans="2:4" x14ac:dyDescent="0.35">
      <c r="B39" s="143" t="str">
        <f ca="1"/>
        <v xml:space="preserve">H4 - </v>
      </c>
    </row>
    <row r="40" spans="2:4" x14ac:dyDescent="0.35">
      <c r="B40" s="143" t="str">
        <f ca="1"/>
        <v xml:space="preserve">H5 - </v>
      </c>
    </row>
    <row r="41" spans="2:4" x14ac:dyDescent="0.35">
      <c r="B41" s="143" t="str">
        <f ca="1"/>
        <v xml:space="preserve">H6 - </v>
      </c>
    </row>
  </sheetData>
  <sheetProtection sheet="1" objects="1" scenarios="1" formatRows="0" selectLockedCells="1"/>
  <mergeCells count="2">
    <mergeCell ref="C2:J2"/>
    <mergeCell ref="C3:J3"/>
  </mergeCells>
  <conditionalFormatting sqref="E6:J31">
    <cfRule type="expression" dxfId="90" priority="1">
      <formula>E6="- - -"</formula>
    </cfRule>
    <cfRule type="expression" dxfId="89" priority="2">
      <formula>E6="- -"</formula>
    </cfRule>
    <cfRule type="expression" dxfId="88" priority="3">
      <formula>E6="-"</formula>
    </cfRule>
    <cfRule type="expression" dxfId="87" priority="4">
      <formula>E6="o"</formula>
    </cfRule>
    <cfRule type="expression" dxfId="86" priority="5">
      <formula>E6="+"</formula>
    </cfRule>
    <cfRule type="expression" dxfId="85" priority="6">
      <formula>E6="+ +"</formula>
    </cfRule>
    <cfRule type="expression" dxfId="84" priority="7">
      <formula>E6="+ + +"</formula>
    </cfRule>
  </conditionalFormatting>
  <dataValidations count="3">
    <dataValidation type="list" allowBlank="1" showInputMessage="1" showErrorMessage="1" sqref="C34" xr:uid="{CE2FEAF5-4EE0-459A-B7B7-9D750427BFE7}">
      <formula1>"Consensus,Adjudication"</formula1>
    </dataValidation>
    <dataValidation type="list" allowBlank="1" showInputMessage="1" showErrorMessage="1" sqref="B34" xr:uid="{09952AC1-6CA3-4A41-B5BE-E026D4FC1D41}">
      <formula1>$B$35:$B$41</formula1>
    </dataValidation>
    <dataValidation type="list" allowBlank="1" showInputMessage="1" showErrorMessage="1" sqref="E6:J31" xr:uid="{1680DD5D-C5AB-4331-91C3-63A7BB8DCE52}">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21EC2-93A7-4C30-BE8A-6C887057FB6F}">
  <sheetPr codeName="Sheet14">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I</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I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I1</v>
      </c>
      <c r="F4" s="123" t="str">
        <f ca="1"/>
        <v>Option I2</v>
      </c>
      <c r="G4" s="123" t="str">
        <f ca="1"/>
        <v>Option I3</v>
      </c>
      <c r="H4" s="123" t="str">
        <f ca="1"/>
        <v>Option I4</v>
      </c>
      <c r="I4" s="123" t="str">
        <f ca="1"/>
        <v>Option I5</v>
      </c>
      <c r="J4" s="124" t="str">
        <f ca="1"/>
        <v>Option I6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I1 - </v>
      </c>
    </row>
    <row r="37" spans="2:4" x14ac:dyDescent="0.35">
      <c r="B37" s="143" t="str">
        <f ca="1"/>
        <v xml:space="preserve">I2 - </v>
      </c>
    </row>
    <row r="38" spans="2:4" x14ac:dyDescent="0.35">
      <c r="B38" s="143" t="str">
        <f ca="1"/>
        <v xml:space="preserve">I3 - </v>
      </c>
    </row>
    <row r="39" spans="2:4" x14ac:dyDescent="0.35">
      <c r="B39" s="143" t="str">
        <f ca="1"/>
        <v xml:space="preserve">I4 - </v>
      </c>
    </row>
    <row r="40" spans="2:4" x14ac:dyDescent="0.35">
      <c r="B40" s="143" t="str">
        <f ca="1"/>
        <v xml:space="preserve">I5 - </v>
      </c>
    </row>
    <row r="41" spans="2:4" x14ac:dyDescent="0.35">
      <c r="B41" s="143" t="str">
        <f ca="1"/>
        <v xml:space="preserve">I6 - </v>
      </c>
    </row>
  </sheetData>
  <sheetProtection sheet="1" objects="1" scenarios="1" formatRows="0" selectLockedCells="1"/>
  <mergeCells count="2">
    <mergeCell ref="C2:J2"/>
    <mergeCell ref="C3:J3"/>
  </mergeCells>
  <conditionalFormatting sqref="E6:J31">
    <cfRule type="expression" dxfId="83" priority="1">
      <formula>E6="- - -"</formula>
    </cfRule>
    <cfRule type="expression" dxfId="82" priority="2">
      <formula>E6="- -"</formula>
    </cfRule>
    <cfRule type="expression" dxfId="81" priority="3">
      <formula>E6="-"</formula>
    </cfRule>
    <cfRule type="expression" dxfId="80" priority="4">
      <formula>E6="o"</formula>
    </cfRule>
    <cfRule type="expression" dxfId="79" priority="5">
      <formula>E6="+"</formula>
    </cfRule>
    <cfRule type="expression" dxfId="78" priority="6">
      <formula>E6="+ +"</formula>
    </cfRule>
    <cfRule type="expression" dxfId="77" priority="7">
      <formula>E6="+ + +"</formula>
    </cfRule>
  </conditionalFormatting>
  <dataValidations count="3">
    <dataValidation type="list" allowBlank="1" showInputMessage="1" showErrorMessage="1" sqref="C34" xr:uid="{1DACF011-A458-4C38-BC40-378AD0C6A272}">
      <formula1>"Consensus,Adjudication"</formula1>
    </dataValidation>
    <dataValidation type="list" allowBlank="1" showInputMessage="1" showErrorMessage="1" sqref="B34" xr:uid="{D42C8EDF-6335-4F1B-B164-00AB0966B7F3}">
      <formula1>$B$35:$B$41</formula1>
    </dataValidation>
    <dataValidation type="list" allowBlank="1" showInputMessage="1" showErrorMessage="1" sqref="E6:J31" xr:uid="{3E17459B-3638-4C84-A4AD-15C477E991E9}">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7D7B3-A145-4B5A-B33A-C433ADD763EA}">
  <sheetPr codeName="Sheet15">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J</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J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J1</v>
      </c>
      <c r="F4" s="123" t="str">
        <f ca="1"/>
        <v>Option J2</v>
      </c>
      <c r="G4" s="123" t="str">
        <f ca="1"/>
        <v>Option J3</v>
      </c>
      <c r="H4" s="123" t="str">
        <f ca="1"/>
        <v>Option J4</v>
      </c>
      <c r="I4" s="123" t="str">
        <f ca="1"/>
        <v>Option J5</v>
      </c>
      <c r="J4" s="124" t="str">
        <f ca="1"/>
        <v>Option J6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J1 - </v>
      </c>
    </row>
    <row r="37" spans="2:4" x14ac:dyDescent="0.35">
      <c r="B37" s="143" t="str">
        <f ca="1"/>
        <v xml:space="preserve">J2 - </v>
      </c>
    </row>
    <row r="38" spans="2:4" x14ac:dyDescent="0.35">
      <c r="B38" s="143" t="str">
        <f ca="1"/>
        <v xml:space="preserve">J3 - </v>
      </c>
    </row>
    <row r="39" spans="2:4" x14ac:dyDescent="0.35">
      <c r="B39" s="143" t="str">
        <f ca="1"/>
        <v xml:space="preserve">J4 - </v>
      </c>
    </row>
    <row r="40" spans="2:4" x14ac:dyDescent="0.35">
      <c r="B40" s="143" t="str">
        <f ca="1"/>
        <v xml:space="preserve">J5 - </v>
      </c>
    </row>
    <row r="41" spans="2:4" x14ac:dyDescent="0.35">
      <c r="B41" s="143" t="str">
        <f ca="1"/>
        <v xml:space="preserve">J6 - </v>
      </c>
    </row>
  </sheetData>
  <sheetProtection sheet="1" objects="1" scenarios="1" formatRows="0" selectLockedCells="1"/>
  <mergeCells count="2">
    <mergeCell ref="C2:J2"/>
    <mergeCell ref="C3:J3"/>
  </mergeCells>
  <conditionalFormatting sqref="E6:J31">
    <cfRule type="expression" dxfId="76" priority="1">
      <formula>E6="- - -"</formula>
    </cfRule>
    <cfRule type="expression" dxfId="75" priority="2">
      <formula>E6="- -"</formula>
    </cfRule>
    <cfRule type="expression" dxfId="74" priority="3">
      <formula>E6="-"</formula>
    </cfRule>
    <cfRule type="expression" dxfId="73" priority="4">
      <formula>E6="o"</formula>
    </cfRule>
    <cfRule type="expression" dxfId="72" priority="5">
      <formula>E6="+"</formula>
    </cfRule>
    <cfRule type="expression" dxfId="71" priority="6">
      <formula>E6="+ +"</formula>
    </cfRule>
    <cfRule type="expression" dxfId="70" priority="7">
      <formula>E6="+ + +"</formula>
    </cfRule>
  </conditionalFormatting>
  <dataValidations count="3">
    <dataValidation type="list" allowBlank="1" showInputMessage="1" showErrorMessage="1" sqref="C34" xr:uid="{8E948D8F-0445-47B2-AB8B-7AD6FA097BDD}">
      <formula1>"Consensus,Adjudication"</formula1>
    </dataValidation>
    <dataValidation type="list" allowBlank="1" showInputMessage="1" showErrorMessage="1" sqref="B34" xr:uid="{96EFA46F-B104-48AE-BD8D-C03107B0B5F9}">
      <formula1>$B$35:$B$41</formula1>
    </dataValidation>
    <dataValidation type="list" allowBlank="1" showInputMessage="1" showErrorMessage="1" sqref="E6:J31" xr:uid="{108997CF-57B3-448D-9951-4C38554FDA22}">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19BA24-AB42-4286-976B-F3376A2F9076}">
  <sheetPr codeName="Sheet16">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K</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K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K1</v>
      </c>
      <c r="F4" s="123" t="str">
        <f ca="1"/>
        <v>Option K2</v>
      </c>
      <c r="G4" s="123" t="str">
        <f ca="1"/>
        <v>Option K3</v>
      </c>
      <c r="H4" s="123" t="str">
        <f ca="1"/>
        <v>Option K4</v>
      </c>
      <c r="I4" s="123" t="str">
        <f ca="1"/>
        <v>Option K5</v>
      </c>
      <c r="J4" s="124" t="str">
        <f ca="1"/>
        <v>Option K6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K1 - </v>
      </c>
    </row>
    <row r="37" spans="2:4" x14ac:dyDescent="0.35">
      <c r="B37" s="143" t="str">
        <f ca="1"/>
        <v xml:space="preserve">K2 - </v>
      </c>
    </row>
    <row r="38" spans="2:4" x14ac:dyDescent="0.35">
      <c r="B38" s="143" t="str">
        <f ca="1"/>
        <v xml:space="preserve">K3 - </v>
      </c>
    </row>
    <row r="39" spans="2:4" x14ac:dyDescent="0.35">
      <c r="B39" s="143" t="str">
        <f ca="1"/>
        <v xml:space="preserve">K4 - </v>
      </c>
    </row>
    <row r="40" spans="2:4" x14ac:dyDescent="0.35">
      <c r="B40" s="143" t="str">
        <f ca="1"/>
        <v xml:space="preserve">K5 - </v>
      </c>
    </row>
    <row r="41" spans="2:4" x14ac:dyDescent="0.35">
      <c r="B41" s="143" t="str">
        <f ca="1"/>
        <v xml:space="preserve">K6 - </v>
      </c>
    </row>
  </sheetData>
  <sheetProtection sheet="1" objects="1" scenarios="1" formatRows="0" selectLockedCells="1"/>
  <mergeCells count="2">
    <mergeCell ref="C2:J2"/>
    <mergeCell ref="C3:J3"/>
  </mergeCells>
  <conditionalFormatting sqref="E6:J31">
    <cfRule type="expression" dxfId="69" priority="1">
      <formula>E6="- - -"</formula>
    </cfRule>
    <cfRule type="expression" dxfId="68" priority="2">
      <formula>E6="- -"</formula>
    </cfRule>
    <cfRule type="expression" dxfId="67" priority="3">
      <formula>E6="-"</formula>
    </cfRule>
    <cfRule type="expression" dxfId="66" priority="4">
      <formula>E6="o"</formula>
    </cfRule>
    <cfRule type="expression" dxfId="65" priority="5">
      <formula>E6="+"</formula>
    </cfRule>
    <cfRule type="expression" dxfId="64" priority="6">
      <formula>E6="+ +"</formula>
    </cfRule>
    <cfRule type="expression" dxfId="63" priority="7">
      <formula>E6="+ + +"</formula>
    </cfRule>
  </conditionalFormatting>
  <dataValidations count="3">
    <dataValidation type="list" allowBlank="1" showInputMessage="1" showErrorMessage="1" sqref="C34" xr:uid="{751A26A8-D198-46EF-9B8A-23E099E7DF2B}">
      <formula1>"Consensus,Adjudication"</formula1>
    </dataValidation>
    <dataValidation type="list" allowBlank="1" showInputMessage="1" showErrorMessage="1" sqref="B34" xr:uid="{FCC95894-E42A-48F4-A4A3-BB48B696D061}">
      <formula1>$B$35:$B$41</formula1>
    </dataValidation>
    <dataValidation type="list" allowBlank="1" showInputMessage="1" showErrorMessage="1" sqref="E6:J31" xr:uid="{5F5DF77B-ADEB-47BA-B0E2-285E3EBE69B6}">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DAC51-771C-4B8E-B598-8180BF4D1988}">
  <sheetPr codeName="Sheet17">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L</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L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L1</v>
      </c>
      <c r="F4" s="123" t="str">
        <f ca="1"/>
        <v>Option L2</v>
      </c>
      <c r="G4" s="123" t="str">
        <f ca="1"/>
        <v>Option L3</v>
      </c>
      <c r="H4" s="123" t="str">
        <f ca="1"/>
        <v>Option L4</v>
      </c>
      <c r="I4" s="123" t="str">
        <f ca="1"/>
        <v>Option L5</v>
      </c>
      <c r="J4" s="124" t="str">
        <f ca="1"/>
        <v>Option L6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L1 - </v>
      </c>
    </row>
    <row r="37" spans="2:4" x14ac:dyDescent="0.35">
      <c r="B37" s="143" t="str">
        <f ca="1"/>
        <v xml:space="preserve">L2 - </v>
      </c>
    </row>
    <row r="38" spans="2:4" x14ac:dyDescent="0.35">
      <c r="B38" s="143" t="str">
        <f ca="1"/>
        <v xml:space="preserve">L3 - </v>
      </c>
    </row>
    <row r="39" spans="2:4" x14ac:dyDescent="0.35">
      <c r="B39" s="143" t="str">
        <f ca="1"/>
        <v xml:space="preserve">L4 - </v>
      </c>
    </row>
    <row r="40" spans="2:4" x14ac:dyDescent="0.35">
      <c r="B40" s="143" t="str">
        <f ca="1"/>
        <v xml:space="preserve">L5 - </v>
      </c>
    </row>
    <row r="41" spans="2:4" x14ac:dyDescent="0.35">
      <c r="B41" s="143" t="str">
        <f ca="1"/>
        <v xml:space="preserve">L6 - </v>
      </c>
    </row>
  </sheetData>
  <sheetProtection sheet="1" objects="1" scenarios="1" formatRows="0" selectLockedCells="1"/>
  <mergeCells count="2">
    <mergeCell ref="C2:J2"/>
    <mergeCell ref="C3:J3"/>
  </mergeCells>
  <conditionalFormatting sqref="E6:J31">
    <cfRule type="expression" dxfId="62" priority="1">
      <formula>E6="- - -"</formula>
    </cfRule>
    <cfRule type="expression" dxfId="61" priority="2">
      <formula>E6="- -"</formula>
    </cfRule>
    <cfRule type="expression" dxfId="60" priority="3">
      <formula>E6="-"</formula>
    </cfRule>
    <cfRule type="expression" dxfId="59" priority="4">
      <formula>E6="o"</formula>
    </cfRule>
    <cfRule type="expression" dxfId="58" priority="5">
      <formula>E6="+"</formula>
    </cfRule>
    <cfRule type="expression" dxfId="57" priority="6">
      <formula>E6="+ +"</formula>
    </cfRule>
    <cfRule type="expression" dxfId="56" priority="7">
      <formula>E6="+ + +"</formula>
    </cfRule>
  </conditionalFormatting>
  <dataValidations count="3">
    <dataValidation type="list" allowBlank="1" showInputMessage="1" showErrorMessage="1" sqref="C34" xr:uid="{9C3FF178-5138-40F4-8357-CCE75D723D18}">
      <formula1>"Consensus,Adjudication"</formula1>
    </dataValidation>
    <dataValidation type="list" allowBlank="1" showInputMessage="1" showErrorMessage="1" sqref="B34" xr:uid="{7DC46D8A-9587-4F82-A968-3CCDFE7BEB24}">
      <formula1>$B$35:$B$41</formula1>
    </dataValidation>
    <dataValidation type="list" allowBlank="1" showInputMessage="1" showErrorMessage="1" sqref="E6:J31" xr:uid="{EEB84381-219E-4F6F-8969-D220DA83C841}">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80C8E-99F6-4936-86F0-C67B5B5C1C0B}">
  <sheetPr codeName="Sheet18">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M</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M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M1</v>
      </c>
      <c r="F4" s="123" t="str">
        <f ca="1"/>
        <v>Option M2</v>
      </c>
      <c r="G4" s="123" t="str">
        <f ca="1"/>
        <v>Option M3</v>
      </c>
      <c r="H4" s="123" t="str">
        <f ca="1"/>
        <v>Option M4</v>
      </c>
      <c r="I4" s="123" t="str">
        <f ca="1"/>
        <v>Option M5</v>
      </c>
      <c r="J4" s="124" t="str">
        <f ca="1"/>
        <v>Option M6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M1 - </v>
      </c>
    </row>
    <row r="37" spans="2:4" x14ac:dyDescent="0.35">
      <c r="B37" s="143" t="str">
        <f ca="1"/>
        <v xml:space="preserve">M2 - </v>
      </c>
    </row>
    <row r="38" spans="2:4" x14ac:dyDescent="0.35">
      <c r="B38" s="143" t="str">
        <f ca="1"/>
        <v xml:space="preserve">M3 - </v>
      </c>
    </row>
    <row r="39" spans="2:4" x14ac:dyDescent="0.35">
      <c r="B39" s="143" t="str">
        <f ca="1"/>
        <v xml:space="preserve">M4 - </v>
      </c>
    </row>
    <row r="40" spans="2:4" x14ac:dyDescent="0.35">
      <c r="B40" s="143" t="str">
        <f ca="1"/>
        <v xml:space="preserve">M5 - </v>
      </c>
    </row>
    <row r="41" spans="2:4" x14ac:dyDescent="0.35">
      <c r="B41" s="143" t="str">
        <f ca="1"/>
        <v xml:space="preserve">M6 - </v>
      </c>
    </row>
  </sheetData>
  <sheetProtection sheet="1" objects="1" scenarios="1" formatRows="0" selectLockedCells="1"/>
  <mergeCells count="2">
    <mergeCell ref="C2:J2"/>
    <mergeCell ref="C3:J3"/>
  </mergeCells>
  <conditionalFormatting sqref="E6:J31">
    <cfRule type="expression" dxfId="55" priority="1">
      <formula>E6="- - -"</formula>
    </cfRule>
    <cfRule type="expression" dxfId="54" priority="2">
      <formula>E6="- -"</formula>
    </cfRule>
    <cfRule type="expression" dxfId="53" priority="3">
      <formula>E6="-"</formula>
    </cfRule>
    <cfRule type="expression" dxfId="52" priority="4">
      <formula>E6="o"</formula>
    </cfRule>
    <cfRule type="expression" dxfId="51" priority="5">
      <formula>E6="+"</formula>
    </cfRule>
    <cfRule type="expression" dxfId="50" priority="6">
      <formula>E6="+ +"</formula>
    </cfRule>
    <cfRule type="expression" dxfId="49" priority="7">
      <formula>E6="+ + +"</formula>
    </cfRule>
  </conditionalFormatting>
  <dataValidations count="3">
    <dataValidation type="list" allowBlank="1" showInputMessage="1" showErrorMessage="1" sqref="C34" xr:uid="{DC1959B7-E5B3-41E1-9733-954BA1F06291}">
      <formula1>"Consensus,Adjudication"</formula1>
    </dataValidation>
    <dataValidation type="list" allowBlank="1" showInputMessage="1" showErrorMessage="1" sqref="B34" xr:uid="{958C3603-540A-4CF2-B3CE-D71BD8D25D1C}">
      <formula1>$B$35:$B$41</formula1>
    </dataValidation>
    <dataValidation type="list" allowBlank="1" showInputMessage="1" showErrorMessage="1" sqref="E6:J31" xr:uid="{D0BED6CB-67D5-4ABD-8999-16F792D71635}">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D0404D-06F7-43CC-8458-E3B19260F66E}">
  <sheetPr codeName="Sheet19">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N</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N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N1</v>
      </c>
      <c r="F4" s="123" t="str">
        <f ca="1"/>
        <v>Option N2</v>
      </c>
      <c r="G4" s="123" t="str">
        <f ca="1"/>
        <v>Option N3</v>
      </c>
      <c r="H4" s="123" t="str">
        <f ca="1"/>
        <v>Option N4</v>
      </c>
      <c r="I4" s="123" t="str">
        <f ca="1"/>
        <v>Option N5</v>
      </c>
      <c r="J4" s="124" t="str">
        <f ca="1"/>
        <v>Option N6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N1 - </v>
      </c>
    </row>
    <row r="37" spans="2:4" x14ac:dyDescent="0.35">
      <c r="B37" s="143" t="str">
        <f ca="1"/>
        <v xml:space="preserve">N2 - </v>
      </c>
    </row>
    <row r="38" spans="2:4" x14ac:dyDescent="0.35">
      <c r="B38" s="143" t="str">
        <f ca="1"/>
        <v xml:space="preserve">N3 - </v>
      </c>
    </row>
    <row r="39" spans="2:4" x14ac:dyDescent="0.35">
      <c r="B39" s="143" t="str">
        <f ca="1"/>
        <v xml:space="preserve">N4 - </v>
      </c>
    </row>
    <row r="40" spans="2:4" x14ac:dyDescent="0.35">
      <c r="B40" s="143" t="str">
        <f ca="1"/>
        <v xml:space="preserve">N5 - </v>
      </c>
    </row>
    <row r="41" spans="2:4" x14ac:dyDescent="0.35">
      <c r="B41" s="143" t="str">
        <f ca="1"/>
        <v xml:space="preserve">N6 - </v>
      </c>
    </row>
  </sheetData>
  <sheetProtection sheet="1" objects="1" scenarios="1" formatRows="0" selectLockedCells="1"/>
  <mergeCells count="2">
    <mergeCell ref="C2:J2"/>
    <mergeCell ref="C3:J3"/>
  </mergeCells>
  <conditionalFormatting sqref="E6:J31">
    <cfRule type="expression" dxfId="48" priority="1">
      <formula>E6="- - -"</formula>
    </cfRule>
    <cfRule type="expression" dxfId="47" priority="2">
      <formula>E6="- -"</formula>
    </cfRule>
    <cfRule type="expression" dxfId="46" priority="3">
      <formula>E6="-"</formula>
    </cfRule>
    <cfRule type="expression" dxfId="45" priority="4">
      <formula>E6="o"</formula>
    </cfRule>
    <cfRule type="expression" dxfId="44" priority="5">
      <formula>E6="+"</formula>
    </cfRule>
    <cfRule type="expression" dxfId="43" priority="6">
      <formula>E6="+ +"</formula>
    </cfRule>
    <cfRule type="expression" dxfId="42" priority="7">
      <formula>E6="+ + +"</formula>
    </cfRule>
  </conditionalFormatting>
  <dataValidations count="3">
    <dataValidation type="list" allowBlank="1" showInputMessage="1" showErrorMessage="1" sqref="C34" xr:uid="{3519B1FC-523B-4866-B72E-1887CFC78155}">
      <formula1>"Consensus,Adjudication"</formula1>
    </dataValidation>
    <dataValidation type="list" allowBlank="1" showInputMessage="1" showErrorMessage="1" sqref="B34" xr:uid="{99CA7C0C-6BA9-424F-8388-418862418F38}">
      <formula1>$B$35:$B$41</formula1>
    </dataValidation>
    <dataValidation type="list" allowBlank="1" showInputMessage="1" showErrorMessage="1" sqref="E6:J31" xr:uid="{41911F76-F2C5-422F-98D0-339BD251975A}">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4497DD-9D46-44AA-9EAB-54F13274ED90}">
  <sheetPr codeName="Sheet20">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O</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O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O1</v>
      </c>
      <c r="F4" s="123" t="str">
        <f ca="1"/>
        <v>Option O2</v>
      </c>
      <c r="G4" s="123" t="str">
        <f ca="1"/>
        <v>Option O3</v>
      </c>
      <c r="H4" s="123" t="str">
        <f ca="1"/>
        <v>Option O4</v>
      </c>
      <c r="I4" s="123" t="str">
        <f ca="1"/>
        <v>Option O5</v>
      </c>
      <c r="J4" s="124" t="str">
        <f ca="1"/>
        <v>Option O6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O1 - </v>
      </c>
    </row>
    <row r="37" spans="2:4" x14ac:dyDescent="0.35">
      <c r="B37" s="143" t="str">
        <f ca="1"/>
        <v xml:space="preserve">O2 - </v>
      </c>
    </row>
    <row r="38" spans="2:4" x14ac:dyDescent="0.35">
      <c r="B38" s="143" t="str">
        <f ca="1"/>
        <v xml:space="preserve">O3 - </v>
      </c>
    </row>
    <row r="39" spans="2:4" x14ac:dyDescent="0.35">
      <c r="B39" s="143" t="str">
        <f ca="1"/>
        <v xml:space="preserve">O4 - </v>
      </c>
    </row>
    <row r="40" spans="2:4" x14ac:dyDescent="0.35">
      <c r="B40" s="143" t="str">
        <f ca="1"/>
        <v xml:space="preserve">O5 - </v>
      </c>
    </row>
    <row r="41" spans="2:4" x14ac:dyDescent="0.35">
      <c r="B41" s="143" t="str">
        <f ca="1"/>
        <v xml:space="preserve">O6 - </v>
      </c>
    </row>
  </sheetData>
  <sheetProtection sheet="1" objects="1" scenarios="1" formatRows="0" selectLockedCells="1"/>
  <mergeCells count="2">
    <mergeCell ref="C2:J2"/>
    <mergeCell ref="C3:J3"/>
  </mergeCells>
  <conditionalFormatting sqref="E6:J31">
    <cfRule type="expression" dxfId="41" priority="1">
      <formula>E6="- - -"</formula>
    </cfRule>
    <cfRule type="expression" dxfId="40" priority="2">
      <formula>E6="- -"</formula>
    </cfRule>
    <cfRule type="expression" dxfId="39" priority="3">
      <formula>E6="-"</formula>
    </cfRule>
    <cfRule type="expression" dxfId="38" priority="4">
      <formula>E6="o"</formula>
    </cfRule>
    <cfRule type="expression" dxfId="37" priority="5">
      <formula>E6="+"</formula>
    </cfRule>
    <cfRule type="expression" dxfId="36" priority="6">
      <formula>E6="+ +"</formula>
    </cfRule>
    <cfRule type="expression" dxfId="35" priority="7">
      <formula>E6="+ + +"</formula>
    </cfRule>
  </conditionalFormatting>
  <dataValidations count="3">
    <dataValidation type="list" allowBlank="1" showInputMessage="1" showErrorMessage="1" sqref="C34" xr:uid="{3CFD4693-D0E7-45EA-AAE5-A88CAD4905D4}">
      <formula1>"Consensus,Adjudication"</formula1>
    </dataValidation>
    <dataValidation type="list" allowBlank="1" showInputMessage="1" showErrorMessage="1" sqref="B34" xr:uid="{4D2B01A4-A5D8-4950-A06F-744B28A44483}">
      <formula1>$B$35:$B$41</formula1>
    </dataValidation>
    <dataValidation type="list" allowBlank="1" showInputMessage="1" showErrorMessage="1" sqref="E6:J31" xr:uid="{5D4D72D4-7D46-48F6-B307-E8E78BFC13DF}">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4FE624-C6DC-481D-8199-99C796F94B08}">
  <sheetPr codeName="Sheet21">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P</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P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P1</v>
      </c>
      <c r="F4" s="123" t="str">
        <f ca="1"/>
        <v>Option P2</v>
      </c>
      <c r="G4" s="123" t="str">
        <f ca="1"/>
        <v>Option P3</v>
      </c>
      <c r="H4" s="123" t="str">
        <f ca="1"/>
        <v>Option P4</v>
      </c>
      <c r="I4" s="123" t="str">
        <f ca="1"/>
        <v>Option P5</v>
      </c>
      <c r="J4" s="124" t="str">
        <f ca="1"/>
        <v>Option P6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P1 - </v>
      </c>
    </row>
    <row r="37" spans="2:4" x14ac:dyDescent="0.35">
      <c r="B37" s="143" t="str">
        <f ca="1"/>
        <v xml:space="preserve">P2 - </v>
      </c>
    </row>
    <row r="38" spans="2:4" x14ac:dyDescent="0.35">
      <c r="B38" s="143" t="str">
        <f ca="1"/>
        <v xml:space="preserve">P3 - </v>
      </c>
    </row>
    <row r="39" spans="2:4" x14ac:dyDescent="0.35">
      <c r="B39" s="143" t="str">
        <f ca="1"/>
        <v xml:space="preserve">P4 - </v>
      </c>
    </row>
    <row r="40" spans="2:4" x14ac:dyDescent="0.35">
      <c r="B40" s="143" t="str">
        <f ca="1"/>
        <v xml:space="preserve">P5 - </v>
      </c>
    </row>
    <row r="41" spans="2:4" x14ac:dyDescent="0.35">
      <c r="B41" s="143" t="str">
        <f ca="1"/>
        <v xml:space="preserve">P6 - </v>
      </c>
    </row>
  </sheetData>
  <sheetProtection sheet="1" objects="1" scenarios="1" formatRows="0" selectLockedCells="1"/>
  <mergeCells count="2">
    <mergeCell ref="C2:J2"/>
    <mergeCell ref="C3:J3"/>
  </mergeCells>
  <conditionalFormatting sqref="E6:J31">
    <cfRule type="expression" dxfId="34" priority="1">
      <formula>E6="- - -"</formula>
    </cfRule>
    <cfRule type="expression" dxfId="33" priority="2">
      <formula>E6="- -"</formula>
    </cfRule>
    <cfRule type="expression" dxfId="32" priority="3">
      <formula>E6="-"</formula>
    </cfRule>
    <cfRule type="expression" dxfId="31" priority="4">
      <formula>E6="o"</formula>
    </cfRule>
    <cfRule type="expression" dxfId="30" priority="5">
      <formula>E6="+"</formula>
    </cfRule>
    <cfRule type="expression" dxfId="29" priority="6">
      <formula>E6="+ +"</formula>
    </cfRule>
    <cfRule type="expression" dxfId="28" priority="7">
      <formula>E6="+ + +"</formula>
    </cfRule>
  </conditionalFormatting>
  <dataValidations count="3">
    <dataValidation type="list" allowBlank="1" showInputMessage="1" showErrorMessage="1" sqref="C34" xr:uid="{35688A98-FAF9-44CA-B168-ADCCE8F72B4C}">
      <formula1>"Consensus,Adjudication"</formula1>
    </dataValidation>
    <dataValidation type="list" allowBlank="1" showInputMessage="1" showErrorMessage="1" sqref="B34" xr:uid="{1D3F2503-4CC5-4A74-8B86-A5EA1722CE67}">
      <formula1>$B$35:$B$41</formula1>
    </dataValidation>
    <dataValidation type="list" allowBlank="1" showInputMessage="1" showErrorMessage="1" sqref="E6:J31" xr:uid="{600C93D9-1CD4-431F-8E74-74D2930BCE32}">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E6FDE-2489-438E-8325-6C61A83098D2}">
  <sheetPr codeName="Sheet22">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Q</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Q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Q1</v>
      </c>
      <c r="F4" s="123" t="str">
        <f ca="1"/>
        <v>Option Q2</v>
      </c>
      <c r="G4" s="123" t="str">
        <f ca="1"/>
        <v>Option Q3</v>
      </c>
      <c r="H4" s="123" t="str">
        <f ca="1"/>
        <v>Option Q4</v>
      </c>
      <c r="I4" s="123" t="str">
        <f ca="1"/>
        <v>Option Q5</v>
      </c>
      <c r="J4" s="124" t="str">
        <f ca="1"/>
        <v>Option Q6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Q1 - </v>
      </c>
    </row>
    <row r="37" spans="2:4" x14ac:dyDescent="0.35">
      <c r="B37" s="143" t="str">
        <f ca="1"/>
        <v xml:space="preserve">Q2 - </v>
      </c>
    </row>
    <row r="38" spans="2:4" x14ac:dyDescent="0.35">
      <c r="B38" s="143" t="str">
        <f ca="1"/>
        <v xml:space="preserve">Q3 - </v>
      </c>
    </row>
    <row r="39" spans="2:4" x14ac:dyDescent="0.35">
      <c r="B39" s="143" t="str">
        <f ca="1"/>
        <v xml:space="preserve">Q4 - </v>
      </c>
    </row>
    <row r="40" spans="2:4" x14ac:dyDescent="0.35">
      <c r="B40" s="143" t="str">
        <f ca="1"/>
        <v xml:space="preserve">Q5 - </v>
      </c>
    </row>
    <row r="41" spans="2:4" x14ac:dyDescent="0.35">
      <c r="B41" s="143" t="str">
        <f ca="1"/>
        <v xml:space="preserve">Q6 - </v>
      </c>
    </row>
  </sheetData>
  <sheetProtection sheet="1" objects="1" scenarios="1" formatRows="0" selectLockedCells="1"/>
  <mergeCells count="2">
    <mergeCell ref="C2:J2"/>
    <mergeCell ref="C3:J3"/>
  </mergeCells>
  <conditionalFormatting sqref="E6:J31">
    <cfRule type="expression" dxfId="27" priority="1">
      <formula>E6="- - -"</formula>
    </cfRule>
    <cfRule type="expression" dxfId="26" priority="2">
      <formula>E6="- -"</formula>
    </cfRule>
    <cfRule type="expression" dxfId="25" priority="3">
      <formula>E6="-"</formula>
    </cfRule>
    <cfRule type="expression" dxfId="24" priority="4">
      <formula>E6="o"</formula>
    </cfRule>
    <cfRule type="expression" dxfId="23" priority="5">
      <formula>E6="+"</formula>
    </cfRule>
    <cfRule type="expression" dxfId="22" priority="6">
      <formula>E6="+ +"</formula>
    </cfRule>
    <cfRule type="expression" dxfId="21" priority="7">
      <formula>E6="+ + +"</formula>
    </cfRule>
  </conditionalFormatting>
  <dataValidations count="3">
    <dataValidation type="list" allowBlank="1" showInputMessage="1" showErrorMessage="1" sqref="C34" xr:uid="{D7110EB6-7BF7-4E13-80FB-647E3407090A}">
      <formula1>"Consensus,Adjudication"</formula1>
    </dataValidation>
    <dataValidation type="list" allowBlank="1" showInputMessage="1" showErrorMessage="1" sqref="B34" xr:uid="{CED22215-05C7-42BD-8A0B-4AD6E067203F}">
      <formula1>$B$35:$B$41</formula1>
    </dataValidation>
    <dataValidation type="list" allowBlank="1" showInputMessage="1" showErrorMessage="1" sqref="E6:J31" xr:uid="{80C9B0D6-AF18-4F70-B59D-FD6E7CE0992F}">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C3DD02-2164-42DD-9228-E6772A12763E}">
  <sheetPr codeName="Sheet23">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R</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R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R1</v>
      </c>
      <c r="F4" s="123" t="str">
        <f ca="1"/>
        <v>Option R2</v>
      </c>
      <c r="G4" s="123" t="str">
        <f ca="1"/>
        <v>Option R3</v>
      </c>
      <c r="H4" s="123" t="str">
        <f ca="1"/>
        <v>Option R4</v>
      </c>
      <c r="I4" s="123" t="str">
        <f ca="1"/>
        <v>Option R5</v>
      </c>
      <c r="J4" s="124" t="str">
        <f ca="1"/>
        <v>Option R6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R1 - </v>
      </c>
    </row>
    <row r="37" spans="2:4" x14ac:dyDescent="0.35">
      <c r="B37" s="143" t="str">
        <f ca="1"/>
        <v xml:space="preserve">R2 - </v>
      </c>
    </row>
    <row r="38" spans="2:4" x14ac:dyDescent="0.35">
      <c r="B38" s="143" t="str">
        <f ca="1"/>
        <v xml:space="preserve">R3 - </v>
      </c>
    </row>
    <row r="39" spans="2:4" x14ac:dyDescent="0.35">
      <c r="B39" s="143" t="str">
        <f ca="1"/>
        <v xml:space="preserve">R4 - </v>
      </c>
    </row>
    <row r="40" spans="2:4" x14ac:dyDescent="0.35">
      <c r="B40" s="143" t="str">
        <f ca="1"/>
        <v xml:space="preserve">R5 - </v>
      </c>
    </row>
    <row r="41" spans="2:4" x14ac:dyDescent="0.35">
      <c r="B41" s="143" t="str">
        <f ca="1"/>
        <v xml:space="preserve">R6 - </v>
      </c>
    </row>
  </sheetData>
  <sheetProtection sheet="1" objects="1" scenarios="1" formatRows="0" selectLockedCells="1"/>
  <mergeCells count="2">
    <mergeCell ref="C2:J2"/>
    <mergeCell ref="C3:J3"/>
  </mergeCells>
  <conditionalFormatting sqref="E6:J31">
    <cfRule type="expression" dxfId="20" priority="1">
      <formula>E6="- - -"</formula>
    </cfRule>
    <cfRule type="expression" dxfId="19" priority="2">
      <formula>E6="- -"</formula>
    </cfRule>
    <cfRule type="expression" dxfId="18" priority="3">
      <formula>E6="-"</formula>
    </cfRule>
    <cfRule type="expression" dxfId="17" priority="4">
      <formula>E6="o"</formula>
    </cfRule>
    <cfRule type="expression" dxfId="16" priority="5">
      <formula>E6="+"</formula>
    </cfRule>
    <cfRule type="expression" dxfId="15" priority="6">
      <formula>E6="+ +"</formula>
    </cfRule>
    <cfRule type="expression" dxfId="14" priority="7">
      <formula>E6="+ + +"</formula>
    </cfRule>
  </conditionalFormatting>
  <dataValidations count="3">
    <dataValidation type="list" allowBlank="1" showInputMessage="1" showErrorMessage="1" sqref="C34" xr:uid="{5C6CD28B-96E8-42A2-A0F5-D5D5A105829A}">
      <formula1>"Consensus,Adjudication"</formula1>
    </dataValidation>
    <dataValidation type="list" allowBlank="1" showInputMessage="1" showErrorMessage="1" sqref="B34" xr:uid="{0B8EC926-DBEB-410B-AD8D-826C3CA41C6D}">
      <formula1>$B$35:$B$41</formula1>
    </dataValidation>
    <dataValidation type="list" allowBlank="1" showInputMessage="1" showErrorMessage="1" sqref="E6:J31" xr:uid="{9854070F-83DB-47CD-881B-93BFE1E36227}">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36757D-7B69-4792-BEDA-D2594337DABC}">
  <sheetPr codeName="Sheet24">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S</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S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S1</v>
      </c>
      <c r="F4" s="123" t="str">
        <f ca="1"/>
        <v>Option S2</v>
      </c>
      <c r="G4" s="123" t="str">
        <f ca="1"/>
        <v>Option S3</v>
      </c>
      <c r="H4" s="123" t="str">
        <f ca="1"/>
        <v>Option S4</v>
      </c>
      <c r="I4" s="123" t="str">
        <f ca="1"/>
        <v>Option S5</v>
      </c>
      <c r="J4" s="124" t="str">
        <f ca="1"/>
        <v>Option S6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S1 - </v>
      </c>
    </row>
    <row r="37" spans="2:4" x14ac:dyDescent="0.35">
      <c r="B37" s="143" t="str">
        <f ca="1"/>
        <v xml:space="preserve">S2 - </v>
      </c>
    </row>
    <row r="38" spans="2:4" x14ac:dyDescent="0.35">
      <c r="B38" s="143" t="str">
        <f ca="1"/>
        <v xml:space="preserve">S3 - </v>
      </c>
    </row>
    <row r="39" spans="2:4" x14ac:dyDescent="0.35">
      <c r="B39" s="143" t="str">
        <f ca="1"/>
        <v xml:space="preserve">S4 - </v>
      </c>
    </row>
    <row r="40" spans="2:4" x14ac:dyDescent="0.35">
      <c r="B40" s="143" t="str">
        <f ca="1"/>
        <v xml:space="preserve">S5 - </v>
      </c>
    </row>
    <row r="41" spans="2:4" x14ac:dyDescent="0.35">
      <c r="B41" s="143" t="str">
        <f ca="1"/>
        <v xml:space="preserve">S6 - </v>
      </c>
    </row>
  </sheetData>
  <sheetProtection sheet="1" objects="1" scenarios="1" formatRows="0" selectLockedCells="1"/>
  <mergeCells count="2">
    <mergeCell ref="C2:J2"/>
    <mergeCell ref="C3:J3"/>
  </mergeCells>
  <conditionalFormatting sqref="E6:J31">
    <cfRule type="expression" dxfId="13" priority="1">
      <formula>E6="- - -"</formula>
    </cfRule>
    <cfRule type="expression" dxfId="12" priority="2">
      <formula>E6="- -"</formula>
    </cfRule>
    <cfRule type="expression" dxfId="11" priority="3">
      <formula>E6="-"</formula>
    </cfRule>
    <cfRule type="expression" dxfId="10" priority="4">
      <formula>E6="o"</formula>
    </cfRule>
    <cfRule type="expression" dxfId="9" priority="5">
      <formula>E6="+"</formula>
    </cfRule>
    <cfRule type="expression" dxfId="8" priority="6">
      <formula>E6="+ +"</formula>
    </cfRule>
    <cfRule type="expression" dxfId="7" priority="7">
      <formula>E6="+ + +"</formula>
    </cfRule>
  </conditionalFormatting>
  <dataValidations count="3">
    <dataValidation type="list" allowBlank="1" showInputMessage="1" showErrorMessage="1" sqref="C34" xr:uid="{0BB99423-5C43-4E86-81B4-2BFD985BF427}">
      <formula1>"Consensus,Adjudication"</formula1>
    </dataValidation>
    <dataValidation type="list" allowBlank="1" showInputMessage="1" showErrorMessage="1" sqref="B34" xr:uid="{CA44E950-F81C-4C25-8E1B-117F93C9113A}">
      <formula1>$B$35:$B$41</formula1>
    </dataValidation>
    <dataValidation type="list" allowBlank="1" showInputMessage="1" showErrorMessage="1" sqref="E6:J31" xr:uid="{EC71A083-B394-4803-8348-DFB995FC1442}">
      <formula1>"+ + +,+ +,+,o,-,- -,- - -"</formula1>
    </dataValidation>
  </dataValidations>
  <pageMargins left="0.70866141732283472" right="0.70866141732283472" top="0.74803149606299213" bottom="0.74803149606299213" header="0.31496062992125984" footer="0.31496062992125984"/>
  <pageSetup paperSize="8"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AE32A-C4C4-4DA7-B3CD-0B3B37CF6AB3}">
  <sheetPr codeName="Sheet25">
    <tabColor rgb="FF99CCFF"/>
  </sheetPr>
  <dimension ref="A1:K41"/>
  <sheetViews>
    <sheetView showGridLines="0" showZeros="0" zoomScaleNormal="100" zoomScaleSheetLayoutView="115" workbookViewId="0">
      <pane ySplit="5" topLeftCell="A6" activePane="bottomLeft" state="frozen"/>
      <selection pane="bottomLeft" activeCell="D6" sqref="D6"/>
    </sheetView>
  </sheetViews>
  <sheetFormatPr defaultColWidth="8.7265625" defaultRowHeight="14.5" x14ac:dyDescent="0.35"/>
  <cols>
    <col min="1" max="1" width="2.54296875" style="31" customWidth="1"/>
    <col min="2" max="2" width="36.1796875" style="31" customWidth="1"/>
    <col min="3" max="3" width="15.7265625" style="31" customWidth="1"/>
    <col min="4" max="4" width="66.54296875" style="31" customWidth="1"/>
    <col min="5" max="10" width="11.54296875" style="31" customWidth="1"/>
    <col min="11" max="11" width="2.54296875" style="31" customWidth="1"/>
    <col min="12" max="16384" width="8.7265625" style="31"/>
  </cols>
  <sheetData>
    <row r="1" spans="1:11" ht="15" thickBot="1" x14ac:dyDescent="0.4">
      <c r="A1" s="143" t="str" cm="1">
        <f t="array" aca="1" ref="A1" ca="1">RIGHT(CELL("filename",A1),1)</f>
        <v>T</v>
      </c>
    </row>
    <row r="2" spans="1:11" ht="30" customHeight="1" x14ac:dyDescent="0.35">
      <c r="B2" s="112" t="s">
        <v>126</v>
      </c>
      <c r="C2" s="250" t="str">
        <f>IF(ISTEXT(Project_name),Project_name," (enter the project name in the areas and options sheet)")</f>
        <v xml:space="preserve"> (enter the project name in the areas and options sheet)</v>
      </c>
      <c r="D2" s="251"/>
      <c r="E2" s="251"/>
      <c r="F2" s="251"/>
      <c r="G2" s="251"/>
      <c r="H2" s="251"/>
      <c r="I2" s="251"/>
      <c r="J2" s="252"/>
    </row>
    <row r="3" spans="1:11" ht="30" customHeight="1" x14ac:dyDescent="0.35">
      <c r="B3" s="120" t="s">
        <v>316</v>
      </c>
      <c r="C3" s="261" t="str" cm="1">
        <f t="array" aca="1" ref="C3" ca="1">"Area "&amp;A1&amp;" - "&amp;INDIRECT(A1&amp;"Area")</f>
        <v xml:space="preserve">Area T - </v>
      </c>
      <c r="D3" s="262"/>
      <c r="E3" s="262"/>
      <c r="F3" s="262"/>
      <c r="G3" s="262"/>
      <c r="H3" s="262"/>
      <c r="I3" s="262"/>
      <c r="J3" s="263"/>
    </row>
    <row r="4" spans="1:11" ht="18" customHeight="1" x14ac:dyDescent="0.35">
      <c r="B4" s="121" t="s">
        <v>93</v>
      </c>
      <c r="C4" s="122" t="s">
        <v>97</v>
      </c>
      <c r="D4" s="122" t="s">
        <v>98</v>
      </c>
      <c r="E4" s="123" t="str" cm="1">
        <f t="array" aca="1" ref="E4:J4" ca="1">TRANSPOSE(IF(ISTEXT(INDIRECT(A1&amp;"Refs")),"Option "&amp;INDIRECT(A1&amp;"Refs"),""))</f>
        <v>Option T1</v>
      </c>
      <c r="F4" s="123" t="str">
        <f ca="1"/>
        <v>Option T2</v>
      </c>
      <c r="G4" s="123" t="str">
        <f ca="1"/>
        <v>Option T3</v>
      </c>
      <c r="H4" s="123" t="str">
        <f ca="1"/>
        <v>Option T4</v>
      </c>
      <c r="I4" s="123" t="str">
        <f ca="1"/>
        <v>Option T5</v>
      </c>
      <c r="J4" s="124" t="str">
        <f ca="1"/>
        <v>Option T6</v>
      </c>
      <c r="K4" s="143" t="s">
        <v>317</v>
      </c>
    </row>
    <row r="5" spans="1:11" ht="30" customHeight="1" thickBot="1" x14ac:dyDescent="0.4">
      <c r="B5" s="125"/>
      <c r="C5" s="126"/>
      <c r="D5" s="126"/>
      <c r="E5" s="127" cm="1">
        <f t="array" aca="1" ref="E5:J5" ca="1" xml:space="preserve"> TRANSPOSE(INDIRECT(A1&amp;"Shorts"))</f>
        <v>0</v>
      </c>
      <c r="F5" s="127">
        <f ca="1"/>
        <v>0</v>
      </c>
      <c r="G5" s="127">
        <f ca="1"/>
        <v>0</v>
      </c>
      <c r="H5" s="127">
        <f ca="1"/>
        <v>0</v>
      </c>
      <c r="I5" s="127">
        <f ca="1"/>
        <v>0</v>
      </c>
      <c r="J5" s="128">
        <f ca="1"/>
        <v>0</v>
      </c>
    </row>
    <row r="6" spans="1:11" ht="39" customHeight="1" x14ac:dyDescent="0.35">
      <c r="B6" s="129" t="str" cm="1">
        <f t="array" ref="B6:B31">_xlnm.Criteria</f>
        <v>Compliance with NZS 6806 criteria</v>
      </c>
      <c r="C6" s="130" cm="1">
        <f t="array" ref="C6:C31">Assessors</f>
        <v>0</v>
      </c>
      <c r="D6" s="44"/>
      <c r="E6" s="37"/>
      <c r="F6" s="37"/>
      <c r="G6" s="37"/>
      <c r="H6" s="37"/>
      <c r="I6" s="37"/>
      <c r="J6" s="38"/>
    </row>
    <row r="7" spans="1:11" ht="39" customHeight="1" x14ac:dyDescent="0.35">
      <c r="B7" s="131" t="str">
        <v>Comparison with WHO Environmental Noise Guidelines (2018)</v>
      </c>
      <c r="C7" s="132">
        <v>0</v>
      </c>
      <c r="D7" s="34"/>
      <c r="E7" s="35"/>
      <c r="F7" s="35"/>
      <c r="G7" s="35"/>
      <c r="H7" s="35"/>
      <c r="I7" s="35"/>
      <c r="J7" s="40"/>
    </row>
    <row r="8" spans="1:11" ht="39" customHeight="1" x14ac:dyDescent="0.35">
      <c r="B8" s="131" t="str">
        <v>Effectiveness of noise mitigation</v>
      </c>
      <c r="C8" s="132">
        <v>0</v>
      </c>
      <c r="D8" s="34"/>
      <c r="E8" s="35"/>
      <c r="F8" s="35"/>
      <c r="G8" s="35"/>
      <c r="H8" s="35"/>
      <c r="I8" s="35"/>
      <c r="J8" s="40"/>
    </row>
    <row r="9" spans="1:11" ht="39" customHeight="1" x14ac:dyDescent="0.35">
      <c r="B9" s="131" t="str">
        <v>Building-modification mitigation necessary</v>
      </c>
      <c r="C9" s="132">
        <v>0</v>
      </c>
      <c r="D9" s="34"/>
      <c r="E9" s="35"/>
      <c r="F9" s="35"/>
      <c r="G9" s="35"/>
      <c r="H9" s="35"/>
      <c r="I9" s="35"/>
      <c r="J9" s="40"/>
    </row>
    <row r="10" spans="1:11" ht="39" customHeight="1" x14ac:dyDescent="0.35">
      <c r="B10" s="131" t="str">
        <v>Value for money</v>
      </c>
      <c r="C10" s="132">
        <v>0</v>
      </c>
      <c r="D10" s="34"/>
      <c r="E10" s="35"/>
      <c r="F10" s="35"/>
      <c r="G10" s="35"/>
      <c r="H10" s="35"/>
      <c r="I10" s="35"/>
      <c r="J10" s="40"/>
    </row>
    <row r="11" spans="1:11" ht="39" customHeight="1" x14ac:dyDescent="0.35">
      <c r="B11" s="131" t="str">
        <v>Impacts on visual amenity of surrounding residents</v>
      </c>
      <c r="C11" s="132">
        <v>0</v>
      </c>
      <c r="D11" s="34"/>
      <c r="E11" s="35"/>
      <c r="F11" s="35"/>
      <c r="G11" s="35"/>
      <c r="H11" s="35"/>
      <c r="I11" s="35"/>
      <c r="J11" s="40"/>
    </row>
    <row r="12" spans="1:11" ht="39" customHeight="1" x14ac:dyDescent="0.35">
      <c r="B12" s="131" t="str">
        <v>Road users' views of surrounding landscape</v>
      </c>
      <c r="C12" s="132">
        <v>0</v>
      </c>
      <c r="D12" s="34"/>
      <c r="E12" s="35"/>
      <c r="F12" s="35"/>
      <c r="G12" s="35"/>
      <c r="H12" s="35"/>
      <c r="I12" s="35"/>
      <c r="J12" s="40"/>
    </row>
    <row r="13" spans="1:11" ht="39" customHeight="1" x14ac:dyDescent="0.35">
      <c r="B13" s="131" t="str">
        <v>Urban design outcome</v>
      </c>
      <c r="C13" s="132">
        <v>0</v>
      </c>
      <c r="D13" s="34"/>
      <c r="E13" s="35"/>
      <c r="F13" s="35"/>
      <c r="G13" s="35"/>
      <c r="H13" s="35"/>
      <c r="I13" s="35"/>
      <c r="J13" s="40"/>
    </row>
    <row r="14" spans="1:11" ht="39" customHeight="1" x14ac:dyDescent="0.35">
      <c r="B14" s="131" t="str">
        <v>Social effects of mitigation</v>
      </c>
      <c r="C14" s="132">
        <v>0</v>
      </c>
      <c r="D14" s="34"/>
      <c r="E14" s="35"/>
      <c r="F14" s="35"/>
      <c r="G14" s="35"/>
      <c r="H14" s="35"/>
      <c r="I14" s="35"/>
      <c r="J14" s="40"/>
    </row>
    <row r="15" spans="1:11" ht="39" customHeight="1" x14ac:dyDescent="0.35">
      <c r="B15" s="131" t="str">
        <v>Engineering degree of difficulty</v>
      </c>
      <c r="C15" s="132">
        <v>0</v>
      </c>
      <c r="D15" s="34"/>
      <c r="E15" s="35"/>
      <c r="F15" s="35"/>
      <c r="G15" s="35"/>
      <c r="H15" s="35"/>
      <c r="I15" s="35"/>
      <c r="J15" s="40"/>
    </row>
    <row r="16" spans="1:11" ht="39" customHeight="1" x14ac:dyDescent="0.35">
      <c r="B16" s="131" t="str">
        <v>Requirement for additional fill or opportunity to use for spoil</v>
      </c>
      <c r="C16" s="132">
        <v>0</v>
      </c>
      <c r="D16" s="34"/>
      <c r="E16" s="35"/>
      <c r="F16" s="35"/>
      <c r="G16" s="35"/>
      <c r="H16" s="35"/>
      <c r="I16" s="35"/>
      <c r="J16" s="40"/>
    </row>
    <row r="17" spans="2:10" ht="39" customHeight="1" x14ac:dyDescent="0.35">
      <c r="B17" s="131" t="str">
        <v>Effects of mitigation on water/stormwater paths</v>
      </c>
      <c r="C17" s="132">
        <v>0</v>
      </c>
      <c r="D17" s="34"/>
      <c r="E17" s="35"/>
      <c r="F17" s="35"/>
      <c r="G17" s="35"/>
      <c r="H17" s="35"/>
      <c r="I17" s="35"/>
      <c r="J17" s="40"/>
    </row>
    <row r="18" spans="2:10" ht="39" customHeight="1" x14ac:dyDescent="0.35">
      <c r="B18" s="131" t="str">
        <v>Maintenance</v>
      </c>
      <c r="C18" s="132">
        <v>0</v>
      </c>
      <c r="D18" s="34"/>
      <c r="E18" s="35"/>
      <c r="F18" s="35"/>
      <c r="G18" s="35"/>
      <c r="H18" s="35"/>
      <c r="I18" s="35"/>
      <c r="J18" s="40"/>
    </row>
    <row r="19" spans="2:10" ht="39" customHeight="1" x14ac:dyDescent="0.35">
      <c r="B19" s="131" t="str">
        <v>Effects on road user safety</v>
      </c>
      <c r="C19" s="132">
        <v>0</v>
      </c>
      <c r="D19" s="34"/>
      <c r="E19" s="35"/>
      <c r="F19" s="35"/>
      <c r="G19" s="35"/>
      <c r="H19" s="35"/>
      <c r="I19" s="35"/>
      <c r="J19" s="40"/>
    </row>
    <row r="20" spans="2:10" ht="39" customHeight="1" x14ac:dyDescent="0.35">
      <c r="B20" s="131" t="str">
        <v>Ability to integrate noise mitigation with ecological treatment</v>
      </c>
      <c r="C20" s="132">
        <v>0</v>
      </c>
      <c r="D20" s="34"/>
      <c r="E20" s="35"/>
      <c r="F20" s="35"/>
      <c r="G20" s="35"/>
      <c r="H20" s="35"/>
      <c r="I20" s="35"/>
      <c r="J20" s="40"/>
    </row>
    <row r="21" spans="2:10" ht="39" customHeight="1" x14ac:dyDescent="0.35">
      <c r="B21" s="131" t="str">
        <v>Alignment with district plan objectives and policies</v>
      </c>
      <c r="C21" s="132">
        <v>0</v>
      </c>
      <c r="D21" s="34"/>
      <c r="E21" s="35"/>
      <c r="F21" s="35"/>
      <c r="G21" s="35"/>
      <c r="H21" s="35"/>
      <c r="I21" s="35"/>
      <c r="J21" s="40"/>
    </row>
    <row r="22" spans="2:10" ht="39" customHeight="1" x14ac:dyDescent="0.35">
      <c r="B22" s="131" t="str">
        <v>Planning authorisations required</v>
      </c>
      <c r="C22" s="132">
        <v>0</v>
      </c>
      <c r="D22" s="34"/>
      <c r="E22" s="35"/>
      <c r="F22" s="35"/>
      <c r="G22" s="35"/>
      <c r="H22" s="35"/>
      <c r="I22" s="35"/>
      <c r="J22" s="40"/>
    </row>
    <row r="23" spans="2:10" ht="39" customHeight="1" x14ac:dyDescent="0.35">
      <c r="B23" s="131" t="str">
        <v>Additional land required for mitigation</v>
      </c>
      <c r="C23" s="132">
        <v>0</v>
      </c>
      <c r="D23" s="34"/>
      <c r="E23" s="35"/>
      <c r="F23" s="35"/>
      <c r="G23" s="35"/>
      <c r="H23" s="35"/>
      <c r="I23" s="35"/>
      <c r="J23" s="40"/>
    </row>
    <row r="24" spans="2:10" ht="39" customHeight="1" x14ac:dyDescent="0.35">
      <c r="B24" s="131" t="str">
        <v>Affected dwellings within crown owned land able to be treated/repurposed</v>
      </c>
      <c r="C24" s="132">
        <v>0</v>
      </c>
      <c r="D24" s="34"/>
      <c r="E24" s="35"/>
      <c r="F24" s="35"/>
      <c r="G24" s="35"/>
      <c r="H24" s="35"/>
      <c r="I24" s="35"/>
      <c r="J24" s="40"/>
    </row>
    <row r="25" spans="2:10" ht="39" customHeight="1" x14ac:dyDescent="0.35">
      <c r="B25" s="131" t="str">
        <v>Effects of operational noise on cultural values</v>
      </c>
      <c r="C25" s="132">
        <v>0</v>
      </c>
      <c r="D25" s="34"/>
      <c r="E25" s="35"/>
      <c r="F25" s="35"/>
      <c r="G25" s="35"/>
      <c r="H25" s="35"/>
      <c r="I25" s="35"/>
      <c r="J25" s="40"/>
    </row>
    <row r="26" spans="2:10" ht="39" customHeight="1" x14ac:dyDescent="0.35">
      <c r="B26" s="131" t="str">
        <v>Effects of mitigation structures on cultural values</v>
      </c>
      <c r="C26" s="132">
        <v>0</v>
      </c>
      <c r="D26" s="34"/>
      <c r="E26" s="35"/>
      <c r="F26" s="35"/>
      <c r="G26" s="35"/>
      <c r="H26" s="35"/>
      <c r="I26" s="35"/>
      <c r="J26" s="40"/>
    </row>
    <row r="27" spans="2:10" ht="39" customHeight="1" x14ac:dyDescent="0.35">
      <c r="B27" s="131" t="str">
        <v>Effects of operational noise on heritage buildings and sites</v>
      </c>
      <c r="C27" s="132">
        <v>0</v>
      </c>
      <c r="D27" s="45"/>
      <c r="E27" s="35"/>
      <c r="F27" s="35"/>
      <c r="G27" s="35"/>
      <c r="H27" s="35"/>
      <c r="I27" s="35"/>
      <c r="J27" s="40"/>
    </row>
    <row r="28" spans="2:10" ht="39" customHeight="1" x14ac:dyDescent="0.35">
      <c r="B28" s="131">
        <v>0</v>
      </c>
      <c r="C28" s="132">
        <v>0</v>
      </c>
      <c r="D28" s="34"/>
      <c r="E28" s="35"/>
      <c r="F28" s="35"/>
      <c r="G28" s="35"/>
      <c r="H28" s="35"/>
      <c r="I28" s="35"/>
      <c r="J28" s="40"/>
    </row>
    <row r="29" spans="2:10" ht="39" customHeight="1" x14ac:dyDescent="0.35">
      <c r="B29" s="131">
        <v>0</v>
      </c>
      <c r="C29" s="132">
        <v>0</v>
      </c>
      <c r="D29" s="34"/>
      <c r="E29" s="35"/>
      <c r="F29" s="35"/>
      <c r="G29" s="35"/>
      <c r="H29" s="35"/>
      <c r="I29" s="35"/>
      <c r="J29" s="40"/>
    </row>
    <row r="30" spans="2:10" ht="39" customHeight="1" x14ac:dyDescent="0.35">
      <c r="B30" s="131">
        <v>0</v>
      </c>
      <c r="C30" s="132">
        <v>0</v>
      </c>
      <c r="D30" s="34"/>
      <c r="E30" s="35"/>
      <c r="F30" s="35"/>
      <c r="G30" s="35"/>
      <c r="H30" s="35"/>
      <c r="I30" s="35"/>
      <c r="J30" s="40"/>
    </row>
    <row r="31" spans="2:10" ht="39" customHeight="1" thickBot="1" x14ac:dyDescent="0.4">
      <c r="B31" s="133">
        <v>0</v>
      </c>
      <c r="C31" s="134">
        <v>0</v>
      </c>
      <c r="D31" s="46"/>
      <c r="E31" s="42"/>
      <c r="F31" s="42"/>
      <c r="G31" s="42"/>
      <c r="H31" s="42"/>
      <c r="I31" s="42"/>
      <c r="J31" s="43"/>
    </row>
    <row r="32" spans="2:10" ht="15" thickBot="1" x14ac:dyDescent="0.4"/>
    <row r="33" spans="2:4" ht="31" customHeight="1" x14ac:dyDescent="0.35">
      <c r="B33" s="90" t="s">
        <v>313</v>
      </c>
      <c r="C33" s="96" t="s">
        <v>314</v>
      </c>
      <c r="D33" s="98" t="s">
        <v>315</v>
      </c>
    </row>
    <row r="34" spans="2:4" ht="90" customHeight="1" thickBot="1" x14ac:dyDescent="0.4">
      <c r="B34" s="145"/>
      <c r="C34" s="144"/>
      <c r="D34" s="49"/>
    </row>
    <row r="35" spans="2:4" x14ac:dyDescent="0.35">
      <c r="B35" s="143" t="s">
        <v>317</v>
      </c>
    </row>
    <row r="36" spans="2:4" x14ac:dyDescent="0.35">
      <c r="B36" s="143" t="str" cm="1">
        <f t="array" aca="1" ref="B36:B41" ca="1">INDIRECT(A1&amp;"Refs")&amp;" - "&amp;INDIRECT(A1&amp;"Shorts")</f>
        <v xml:space="preserve">T1 - </v>
      </c>
    </row>
    <row r="37" spans="2:4" x14ac:dyDescent="0.35">
      <c r="B37" s="143" t="str">
        <f ca="1"/>
        <v xml:space="preserve">T2 - </v>
      </c>
    </row>
    <row r="38" spans="2:4" x14ac:dyDescent="0.35">
      <c r="B38" s="143" t="str">
        <f ca="1"/>
        <v xml:space="preserve">T3 - </v>
      </c>
    </row>
    <row r="39" spans="2:4" x14ac:dyDescent="0.35">
      <c r="B39" s="143" t="str">
        <f ca="1"/>
        <v xml:space="preserve">T4 - </v>
      </c>
    </row>
    <row r="40" spans="2:4" x14ac:dyDescent="0.35">
      <c r="B40" s="143" t="str">
        <f ca="1"/>
        <v xml:space="preserve">T5 - </v>
      </c>
    </row>
    <row r="41" spans="2:4" x14ac:dyDescent="0.35">
      <c r="B41" s="143" t="str">
        <f ca="1"/>
        <v xml:space="preserve">T6 - </v>
      </c>
    </row>
  </sheetData>
  <sheetProtection sheet="1" objects="1" scenarios="1" formatRows="0" selectLockedCells="1"/>
  <mergeCells count="2">
    <mergeCell ref="C2:J2"/>
    <mergeCell ref="C3:J3"/>
  </mergeCells>
  <conditionalFormatting sqref="E6:J31">
    <cfRule type="expression" dxfId="6" priority="1">
      <formula>E6="- - -"</formula>
    </cfRule>
    <cfRule type="expression" dxfId="5" priority="2">
      <formula>E6="- -"</formula>
    </cfRule>
    <cfRule type="expression" dxfId="4" priority="3">
      <formula>E6="-"</formula>
    </cfRule>
    <cfRule type="expression" dxfId="3" priority="4">
      <formula>E6="o"</formula>
    </cfRule>
    <cfRule type="expression" dxfId="2" priority="5">
      <formula>E6="+"</formula>
    </cfRule>
    <cfRule type="expression" dxfId="1" priority="6">
      <formula>E6="+ +"</formula>
    </cfRule>
    <cfRule type="expression" dxfId="0" priority="7">
      <formula>E6="+ + +"</formula>
    </cfRule>
  </conditionalFormatting>
  <dataValidations count="3">
    <dataValidation type="list" allowBlank="1" showInputMessage="1" showErrorMessage="1" sqref="E6:J31" xr:uid="{77CF0424-01CA-404C-8F69-302937AF2B26}">
      <formula1>"+ + +,+ +,+,o,-,- -,- - -"</formula1>
    </dataValidation>
    <dataValidation type="list" allowBlank="1" showInputMessage="1" showErrorMessage="1" sqref="B34" xr:uid="{8844B43A-1850-4515-9B8F-3BFACDB46D3F}">
      <formula1>$B$35:$B$41</formula1>
    </dataValidation>
    <dataValidation type="list" allowBlank="1" showInputMessage="1" showErrorMessage="1" sqref="C34" xr:uid="{18C0BC81-9F8B-4636-B99F-5A92CD00388B}">
      <formula1>"Consensus,Adjudication"</formula1>
    </dataValidation>
  </dataValidations>
  <pageMargins left="0.70866141732283472" right="0.70866141732283472" top="0.74803149606299213" bottom="0.74803149606299213" header="0.31496062992125984" footer="0.31496062992125984"/>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0DC4CAE98253A4E8F612AA6FBF16121" ma:contentTypeVersion="16" ma:contentTypeDescription="Create a new document." ma:contentTypeScope="" ma:versionID="ef549697f2e3942e6e2d09513c38ff40">
  <xsd:schema xmlns:xsd="http://www.w3.org/2001/XMLSchema" xmlns:xs="http://www.w3.org/2001/XMLSchema" xmlns:p="http://schemas.microsoft.com/office/2006/metadata/properties" xmlns:ns2="576fd55f-2241-411d-9865-6bef3c1218be" xmlns:ns3="db8c374f-2e7b-4353-8a95-bfff9e2fadfb" targetNamespace="http://schemas.microsoft.com/office/2006/metadata/properties" ma:root="true" ma:fieldsID="0898f1bcba1975c2efb2e4dc4407340b" ns2:_="" ns3:_="">
    <xsd:import namespace="576fd55f-2241-411d-9865-6bef3c1218be"/>
    <xsd:import namespace="db8c374f-2e7b-4353-8a95-bfff9e2fadf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76fd55f-2241-411d-9865-6bef3c1218b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fe4b948f-bea1-4d61-abd0-a60787be9a77"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b8c374f-2e7b-4353-8a95-bfff9e2fadf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efb2ddb5-55c7-403a-96f6-72670c0aaaf6}" ma:internalName="TaxCatchAll" ma:showField="CatchAllData" ma:web="db8c374f-2e7b-4353-8a95-bfff9e2fadf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BDC621-D5AA-4D5F-ACEC-9C5B40674251}">
  <ds:schemaRefs>
    <ds:schemaRef ds:uri="http://schemas.microsoft.com/sharepoint/v3/contenttype/forms"/>
  </ds:schemaRefs>
</ds:datastoreItem>
</file>

<file path=customXml/itemProps2.xml><?xml version="1.0" encoding="utf-8"?>
<ds:datastoreItem xmlns:ds="http://schemas.openxmlformats.org/officeDocument/2006/customXml" ds:itemID="{AC6FA79E-31BF-47A0-A9E2-5B2982C1E6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76fd55f-2241-411d-9865-6bef3c1218be"/>
    <ds:schemaRef ds:uri="db8c374f-2e7b-4353-8a95-bfff9e2fad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25</vt:i4>
      </vt:variant>
      <vt:variant>
        <vt:lpstr>Named Ranges</vt:lpstr>
      </vt:variant>
      <vt:variant>
        <vt:i4>87</vt:i4>
      </vt:variant>
    </vt:vector>
  </HeadingPairs>
  <TitlesOfParts>
    <vt:vector size="112" baseType="lpstr">
      <vt:lpstr>Introduction</vt:lpstr>
      <vt:lpstr>Example</vt:lpstr>
      <vt:lpstr>Areas and options</vt:lpstr>
      <vt:lpstr>Criteria and assessors</vt:lpstr>
      <vt:lpstr>Selection summary</vt:lpstr>
      <vt:lpstr>Area A</vt:lpstr>
      <vt:lpstr>Area B</vt:lpstr>
      <vt:lpstr>Area C</vt:lpstr>
      <vt:lpstr>Area D</vt:lpstr>
      <vt:lpstr>Area E</vt:lpstr>
      <vt:lpstr>Area F</vt:lpstr>
      <vt:lpstr>Area G</vt:lpstr>
      <vt:lpstr>Area H</vt:lpstr>
      <vt:lpstr>Area I</vt:lpstr>
      <vt:lpstr>Area J</vt:lpstr>
      <vt:lpstr>Area K</vt:lpstr>
      <vt:lpstr>Area L</vt:lpstr>
      <vt:lpstr>Area M</vt:lpstr>
      <vt:lpstr>Area N</vt:lpstr>
      <vt:lpstr>Area O</vt:lpstr>
      <vt:lpstr>Area P</vt:lpstr>
      <vt:lpstr>Area Q</vt:lpstr>
      <vt:lpstr>Area R</vt:lpstr>
      <vt:lpstr>Area S</vt:lpstr>
      <vt:lpstr>Area T</vt:lpstr>
      <vt:lpstr>AArea</vt:lpstr>
      <vt:lpstr>ARefs</vt:lpstr>
      <vt:lpstr>AShorts</vt:lpstr>
      <vt:lpstr>Assessors</vt:lpstr>
      <vt:lpstr>BArea</vt:lpstr>
      <vt:lpstr>BRefs</vt:lpstr>
      <vt:lpstr>BShorts</vt:lpstr>
      <vt:lpstr>CArea</vt:lpstr>
      <vt:lpstr>CRefs</vt:lpstr>
      <vt:lpstr>Criteria</vt:lpstr>
      <vt:lpstr>CShorts</vt:lpstr>
      <vt:lpstr>DArea</vt:lpstr>
      <vt:lpstr>DRefs</vt:lpstr>
      <vt:lpstr>DShorts</vt:lpstr>
      <vt:lpstr>EArea</vt:lpstr>
      <vt:lpstr>ERefs</vt:lpstr>
      <vt:lpstr>EShorts</vt:lpstr>
      <vt:lpstr>Evaluation_date</vt:lpstr>
      <vt:lpstr>FArea</vt:lpstr>
      <vt:lpstr>FRefs</vt:lpstr>
      <vt:lpstr>FShorts</vt:lpstr>
      <vt:lpstr>GArea</vt:lpstr>
      <vt:lpstr>GRefs</vt:lpstr>
      <vt:lpstr>GShorts</vt:lpstr>
      <vt:lpstr>HArea</vt:lpstr>
      <vt:lpstr>HRefs</vt:lpstr>
      <vt:lpstr>HShorts</vt:lpstr>
      <vt:lpstr>IArea</vt:lpstr>
      <vt:lpstr>IRefs</vt:lpstr>
      <vt:lpstr>IShorts</vt:lpstr>
      <vt:lpstr>JArea</vt:lpstr>
      <vt:lpstr>JRefs</vt:lpstr>
      <vt:lpstr>JShorts</vt:lpstr>
      <vt:lpstr>KArea</vt:lpstr>
      <vt:lpstr>KRefs</vt:lpstr>
      <vt:lpstr>KShorts</vt:lpstr>
      <vt:lpstr>LArea</vt:lpstr>
      <vt:lpstr>LRefs</vt:lpstr>
      <vt:lpstr>LShorts</vt:lpstr>
      <vt:lpstr>MArea</vt:lpstr>
      <vt:lpstr>MRefs</vt:lpstr>
      <vt:lpstr>MShorts</vt:lpstr>
      <vt:lpstr>NArea</vt:lpstr>
      <vt:lpstr>NRefs</vt:lpstr>
      <vt:lpstr>NShorts</vt:lpstr>
      <vt:lpstr>OArea</vt:lpstr>
      <vt:lpstr>ORefs</vt:lpstr>
      <vt:lpstr>OShorts</vt:lpstr>
      <vt:lpstr>PArea</vt:lpstr>
      <vt:lpstr>PRefs</vt:lpstr>
      <vt:lpstr>'Area A'!Print_Titles</vt:lpstr>
      <vt:lpstr>'Area B'!Print_Titles</vt:lpstr>
      <vt:lpstr>'Area C'!Print_Titles</vt:lpstr>
      <vt:lpstr>'Area D'!Print_Titles</vt:lpstr>
      <vt:lpstr>'Area E'!Print_Titles</vt:lpstr>
      <vt:lpstr>'Area F'!Print_Titles</vt:lpstr>
      <vt:lpstr>'Area G'!Print_Titles</vt:lpstr>
      <vt:lpstr>'Area H'!Print_Titles</vt:lpstr>
      <vt:lpstr>'Area I'!Print_Titles</vt:lpstr>
      <vt:lpstr>'Area J'!Print_Titles</vt:lpstr>
      <vt:lpstr>'Area K'!Print_Titles</vt:lpstr>
      <vt:lpstr>'Area L'!Print_Titles</vt:lpstr>
      <vt:lpstr>'Area M'!Print_Titles</vt:lpstr>
      <vt:lpstr>'Area N'!Print_Titles</vt:lpstr>
      <vt:lpstr>'Area O'!Print_Titles</vt:lpstr>
      <vt:lpstr>'Area P'!Print_Titles</vt:lpstr>
      <vt:lpstr>'Area Q'!Print_Titles</vt:lpstr>
      <vt:lpstr>'Area R'!Print_Titles</vt:lpstr>
      <vt:lpstr>'Area S'!Print_Titles</vt:lpstr>
      <vt:lpstr>'Area T'!Print_Titles</vt:lpstr>
      <vt:lpstr>'Areas and options'!Print_Titles</vt:lpstr>
      <vt:lpstr>'Criteria and assessors'!Print_Titles</vt:lpstr>
      <vt:lpstr>'Selection summary'!Print_Titles</vt:lpstr>
      <vt:lpstr>Project_name</vt:lpstr>
      <vt:lpstr>PShorts</vt:lpstr>
      <vt:lpstr>QArea</vt:lpstr>
      <vt:lpstr>QRefs</vt:lpstr>
      <vt:lpstr>QShorts</vt:lpstr>
      <vt:lpstr>RArea</vt:lpstr>
      <vt:lpstr>RRefs</vt:lpstr>
      <vt:lpstr>RShorts</vt:lpstr>
      <vt:lpstr>SArea</vt:lpstr>
      <vt:lpstr>SRefs</vt:lpstr>
      <vt:lpstr>SShorts</vt:lpstr>
      <vt:lpstr>TArea</vt:lpstr>
      <vt:lpstr>TRefs</vt:lpstr>
      <vt:lpstr>TShorts</vt:lpstr>
    </vt:vector>
  </TitlesOfParts>
  <Manager>Richard Jackett</Manager>
  <Company>Waka Kotahi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Noise mitigation options evaluation matrix</dc:title>
  <dc:subject/>
  <dc:creator>Stephen Chiles</dc:creator>
  <cp:keywords/>
  <dc:description/>
  <cp:lastModifiedBy>Helen Rickerby</cp:lastModifiedBy>
  <cp:revision/>
  <dcterms:created xsi:type="dcterms:W3CDTF">2024-01-16T04:02:01Z</dcterms:created>
  <dcterms:modified xsi:type="dcterms:W3CDTF">2024-03-11T03:04:57Z</dcterms:modified>
  <cp:category/>
  <cp:contentStatus/>
</cp:coreProperties>
</file>