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E43D88B8-6C3C-4ADB-8F5A-7867DA9EB34A}" xr6:coauthVersionLast="47" xr6:coauthVersionMax="47" xr10:uidLastSave="{00000000-0000-0000-0000-000000000000}"/>
  <workbookProtection workbookAlgorithmName="SHA-512" workbookHashValue="w1WH2vcaUglSY8V9R2YvG1gqcKfkIw46ZK8ZFmpC+XzA7NxEiGu44ytxHyirO6uq5284XDRysItygoyXUYrzGg==" workbookSaltValue="FtHEo3yTdGMwEGRoEUWIFA==" workbookSpinCount="100000" lockStructure="1"/>
  <bookViews>
    <workbookView xWindow="-15135" yWindow="-16470" windowWidth="29040" windowHeight="15840" tabRatio="733" activeTab="4" xr2:uid="{00000000-000D-0000-FFFF-FFFF00000000}"/>
  </bookViews>
  <sheets>
    <sheet name="AST" sheetId="2" r:id="rId1"/>
    <sheet name="Benefits Framework" sheetId="3" state="hidden" r:id="rId2"/>
    <sheet name="W1 - Summary_Upload" sheetId="83" state="hidden" r:id="rId3"/>
    <sheet name="overview &amp; guide" sheetId="84" r:id="rId4"/>
    <sheet name="SP1-1" sheetId="85" r:id="rId5"/>
    <sheet name="SP1-2" sheetId="86" r:id="rId6"/>
    <sheet name="SP1-3 (1)" sheetId="87" r:id="rId7"/>
    <sheet name="SP1-3 (2)" sheetId="88" r:id="rId8"/>
    <sheet name="SP1-3 (3)" sheetId="89" r:id="rId9"/>
    <sheet name="Tables (2)" sheetId="91" state="hidden" r:id="rId10"/>
    <sheet name="Cost Estimates" sheetId="92" r:id="rId11"/>
    <sheet name="Sensitivity" sheetId="93" r:id="rId12"/>
    <sheet name="Working" sheetId="94" r:id="rId13"/>
    <sheet name="Notes " sheetId="95" r:id="rId14"/>
  </sheets>
  <definedNames>
    <definedName name="_sp11">'SP1-1'!$C$8</definedName>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12">'SP1-2'!$Q$10</definedName>
    <definedName name="_sp131">'SP1-3 (1)'!$N$8</definedName>
    <definedName name="_sp132">'SP1-3 (2)'!$N$8</definedName>
    <definedName name="_sp133">'SP1-3 (3)'!$N$8</definedName>
    <definedName name="_sp134">#REF!</definedName>
    <definedName name="_sp21">#REF!</definedName>
    <definedName name="_sp22">#REF!</definedName>
    <definedName name="_sp231">#REF!</definedName>
    <definedName name="_sp232">#REF!</definedName>
    <definedName name="_sp233">#REF!</definedName>
    <definedName name="_sp234">#REF!</definedName>
    <definedName name="_sp24">#REF!</definedName>
    <definedName name="_sp25">#REF!</definedName>
    <definedName name="_sp26">#REF!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9">'Tables (2)'!#REF!</definedName>
    <definedName name="_Toc149723405" localSheetId="9">'Tables (2)'!#REF!</definedName>
    <definedName name="_Toc149723406" localSheetId="9">'Tables (2)'!#REF!</definedName>
    <definedName name="_Toc149723407" localSheetId="9">'Tables (2)'!#REF!</definedName>
    <definedName name="_Toc149723408" localSheetId="9">'Tables (2)'!#REF!</definedName>
    <definedName name="_Toc149723409" localSheetId="9">'Tables (2)'!#REF!</definedName>
    <definedName name="_Toc18127489" localSheetId="9">'Tables (2)'!#REF!</definedName>
    <definedName name="_Toc18207243" localSheetId="9">'Tables (2)'!#REF!</definedName>
    <definedName name="_Toc18207244" localSheetId="9">'Tables (2)'!#REF!</definedName>
    <definedName name="_Toc18207246" localSheetId="9">'Tables (2)'!#REF!</definedName>
    <definedName name="_Toc18207247" localSheetId="9">'Tables (2)'!#REF!</definedName>
    <definedName name="_Toc18207248" localSheetId="9">'Tables (2)'!#REF!</definedName>
    <definedName name="_Toc18207249" localSheetId="9">'Tables (2)'!#REF!</definedName>
    <definedName name="_Toc18207251" localSheetId="9">'Tables (2)'!#REF!</definedName>
    <definedName name="_Toc18207253" localSheetId="9">'Tables (2)'!#REF!</definedName>
    <definedName name="_Toc18207255" localSheetId="9">'Tables (2)'!#REF!</definedName>
    <definedName name="FCF">#REF!</definedName>
    <definedName name="OG">#REF!</definedName>
    <definedName name="_xlnm.Print_Area" localSheetId="3">'overview &amp; guide'!$B$2:$O$28</definedName>
    <definedName name="_xlnm.Print_Area" localSheetId="4">'SP1-1'!$A$2:$O$42</definedName>
    <definedName name="_xlnm.Print_Area" localSheetId="5">'SP1-2'!$A$2:$T$37</definedName>
    <definedName name="_xlnm.Print_Area" localSheetId="6">'SP1-3 (1)'!$A$2:$T$38</definedName>
    <definedName name="_xlnm.Print_Area" localSheetId="7">'SP1-3 (2)'!$A$2:$T$38</definedName>
    <definedName name="_xlnm.Print_Area" localSheetId="8">'SP1-3 (3)'!$A$2:$T$38</definedName>
    <definedName name="_xlnm.Print_Area" localSheetId="2">'W1 - Summary_Upload'!$D$1:$K$92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2" l="1"/>
  <c r="X36" i="85" l="1"/>
  <c r="Y36" i="85"/>
  <c r="Y35" i="85"/>
  <c r="X35" i="85"/>
  <c r="Y34" i="85"/>
  <c r="X34" i="85"/>
  <c r="F12" i="2" l="1"/>
  <c r="F8" i="2"/>
  <c r="I10" i="2"/>
  <c r="E3" i="2"/>
  <c r="S28" i="91"/>
  <c r="T28" i="91" s="1"/>
  <c r="U28" i="91" s="1"/>
  <c r="O28" i="91"/>
  <c r="P28" i="91" s="1"/>
  <c r="Q28" i="91" s="1"/>
  <c r="N32" i="89" s="1"/>
  <c r="Q32" i="89" s="1"/>
  <c r="S27" i="91"/>
  <c r="T27" i="91" s="1"/>
  <c r="U27" i="91" s="1"/>
  <c r="O27" i="91"/>
  <c r="P27" i="91" s="1"/>
  <c r="Q27" i="91" s="1"/>
  <c r="N31" i="89" s="1"/>
  <c r="Q31" i="89" s="1"/>
  <c r="S26" i="91"/>
  <c r="T26" i="91" s="1"/>
  <c r="U26" i="91" s="1"/>
  <c r="Q26" i="91"/>
  <c r="N30" i="89" s="1"/>
  <c r="Q30" i="89" s="1"/>
  <c r="P26" i="91"/>
  <c r="O26" i="91"/>
  <c r="S25" i="91"/>
  <c r="T25" i="91" s="1"/>
  <c r="U25" i="91" s="1"/>
  <c r="O25" i="91"/>
  <c r="P25" i="91" s="1"/>
  <c r="Q25" i="91" s="1"/>
  <c r="N29" i="89" s="1"/>
  <c r="Q29" i="89" s="1"/>
  <c r="S24" i="91"/>
  <c r="T24" i="91" s="1"/>
  <c r="U24" i="91" s="1"/>
  <c r="O24" i="91"/>
  <c r="P24" i="91" s="1"/>
  <c r="Q24" i="91" s="1"/>
  <c r="N28" i="89" s="1"/>
  <c r="Q28" i="89" s="1"/>
  <c r="T23" i="91"/>
  <c r="U23" i="91" s="1"/>
  <c r="S23" i="91"/>
  <c r="O23" i="91"/>
  <c r="P23" i="91" s="1"/>
  <c r="Q23" i="91" s="1"/>
  <c r="N27" i="89" s="1"/>
  <c r="Q27" i="89" s="1"/>
  <c r="S22" i="91"/>
  <c r="T22" i="91" s="1"/>
  <c r="U22" i="91" s="1"/>
  <c r="Q22" i="91"/>
  <c r="N26" i="89" s="1"/>
  <c r="Q26" i="89" s="1"/>
  <c r="P22" i="91"/>
  <c r="O22" i="91"/>
  <c r="T21" i="91"/>
  <c r="U21" i="91" s="1"/>
  <c r="S21" i="91"/>
  <c r="O21" i="91"/>
  <c r="P21" i="91" s="1"/>
  <c r="Q21" i="91" s="1"/>
  <c r="N25" i="89" s="1"/>
  <c r="Q25" i="89" s="1"/>
  <c r="S20" i="91"/>
  <c r="T20" i="91" s="1"/>
  <c r="U20" i="91" s="1"/>
  <c r="O20" i="91"/>
  <c r="P20" i="91" s="1"/>
  <c r="Q20" i="91" s="1"/>
  <c r="N24" i="89" s="1"/>
  <c r="Q24" i="89" s="1"/>
  <c r="T13" i="91"/>
  <c r="U13" i="91" s="1"/>
  <c r="N32" i="88" s="1"/>
  <c r="Q32" i="88" s="1"/>
  <c r="S13" i="91"/>
  <c r="O13" i="91"/>
  <c r="P13" i="91" s="1"/>
  <c r="Q13" i="91" s="1"/>
  <c r="N32" i="87" s="1"/>
  <c r="Q32" i="87" s="1"/>
  <c r="G13" i="91"/>
  <c r="H13" i="91" s="1"/>
  <c r="N31" i="86" s="1"/>
  <c r="Q31" i="86" s="1"/>
  <c r="F13" i="91"/>
  <c r="U12" i="91"/>
  <c r="T12" i="91"/>
  <c r="S12" i="91"/>
  <c r="P12" i="91"/>
  <c r="Q12" i="91" s="1"/>
  <c r="N31" i="87" s="1"/>
  <c r="Q31" i="87" s="1"/>
  <c r="O12" i="91"/>
  <c r="F12" i="91"/>
  <c r="G12" i="91" s="1"/>
  <c r="H12" i="91" s="1"/>
  <c r="N30" i="86" s="1"/>
  <c r="Q30" i="86" s="1"/>
  <c r="S11" i="91"/>
  <c r="T11" i="91" s="1"/>
  <c r="U11" i="91" s="1"/>
  <c r="N30" i="88" s="1"/>
  <c r="Q30" i="88" s="1"/>
  <c r="O11" i="91"/>
  <c r="P11" i="91" s="1"/>
  <c r="Q11" i="91" s="1"/>
  <c r="N30" i="87" s="1"/>
  <c r="Q30" i="87" s="1"/>
  <c r="G11" i="91"/>
  <c r="H11" i="91" s="1"/>
  <c r="N29" i="86" s="1"/>
  <c r="Q29" i="86" s="1"/>
  <c r="F11" i="91"/>
  <c r="S10" i="91"/>
  <c r="T10" i="91" s="1"/>
  <c r="U10" i="91" s="1"/>
  <c r="N29" i="88" s="1"/>
  <c r="Q29" i="88" s="1"/>
  <c r="P10" i="91"/>
  <c r="Q10" i="91" s="1"/>
  <c r="N29" i="87" s="1"/>
  <c r="Q29" i="87" s="1"/>
  <c r="O10" i="91"/>
  <c r="H10" i="91"/>
  <c r="N28" i="86" s="1"/>
  <c r="Q28" i="86" s="1"/>
  <c r="G10" i="91"/>
  <c r="F10" i="91"/>
  <c r="T9" i="91"/>
  <c r="U9" i="91" s="1"/>
  <c r="N28" i="88" s="1"/>
  <c r="Q28" i="88" s="1"/>
  <c r="S9" i="91"/>
  <c r="O9" i="91"/>
  <c r="P9" i="91" s="1"/>
  <c r="Q9" i="91" s="1"/>
  <c r="N28" i="87" s="1"/>
  <c r="Q28" i="87" s="1"/>
  <c r="F9" i="91"/>
  <c r="G9" i="91" s="1"/>
  <c r="H9" i="91" s="1"/>
  <c r="N27" i="86" s="1"/>
  <c r="Q27" i="86" s="1"/>
  <c r="S8" i="91"/>
  <c r="T8" i="91" s="1"/>
  <c r="U8" i="91" s="1"/>
  <c r="N27" i="88" s="1"/>
  <c r="Q27" i="88" s="1"/>
  <c r="P8" i="91"/>
  <c r="Q8" i="91" s="1"/>
  <c r="N27" i="87" s="1"/>
  <c r="Q27" i="87" s="1"/>
  <c r="O8" i="91"/>
  <c r="F8" i="91"/>
  <c r="G8" i="91" s="1"/>
  <c r="H8" i="91" s="1"/>
  <c r="N26" i="86" s="1"/>
  <c r="Q26" i="86" s="1"/>
  <c r="T7" i="91"/>
  <c r="U7" i="91" s="1"/>
  <c r="N26" i="88" s="1"/>
  <c r="Q26" i="88" s="1"/>
  <c r="S7" i="91"/>
  <c r="Q7" i="91"/>
  <c r="N26" i="87" s="1"/>
  <c r="Q26" i="87" s="1"/>
  <c r="P7" i="91"/>
  <c r="O7" i="91"/>
  <c r="G7" i="91"/>
  <c r="H7" i="91" s="1"/>
  <c r="N25" i="86" s="1"/>
  <c r="Q25" i="86" s="1"/>
  <c r="F7" i="91"/>
  <c r="S6" i="91"/>
  <c r="T6" i="91" s="1"/>
  <c r="U6" i="91" s="1"/>
  <c r="N25" i="88" s="1"/>
  <c r="Q25" i="88" s="1"/>
  <c r="O6" i="91"/>
  <c r="P6" i="91" s="1"/>
  <c r="Q6" i="91" s="1"/>
  <c r="N25" i="87" s="1"/>
  <c r="Q25" i="87" s="1"/>
  <c r="F6" i="91"/>
  <c r="G6" i="91" s="1"/>
  <c r="H6" i="91" s="1"/>
  <c r="N24" i="86" s="1"/>
  <c r="Q24" i="86" s="1"/>
  <c r="T5" i="91"/>
  <c r="U5" i="91" s="1"/>
  <c r="N24" i="88" s="1"/>
  <c r="Q24" i="88" s="1"/>
  <c r="S5" i="91"/>
  <c r="O5" i="91"/>
  <c r="P5" i="91" s="1"/>
  <c r="Q5" i="91" s="1"/>
  <c r="N24" i="87" s="1"/>
  <c r="Q24" i="87" s="1"/>
  <c r="F5" i="91"/>
  <c r="G5" i="91" s="1"/>
  <c r="H5" i="91" s="1"/>
  <c r="N23" i="86" s="1"/>
  <c r="Q23" i="86" s="1"/>
  <c r="Q32" i="86" s="1"/>
  <c r="Q18" i="89"/>
  <c r="O18" i="89"/>
  <c r="Q12" i="89"/>
  <c r="O12" i="89"/>
  <c r="Q2" i="89"/>
  <c r="N31" i="88"/>
  <c r="Q31" i="88" s="1"/>
  <c r="O18" i="88"/>
  <c r="Q18" i="88" s="1"/>
  <c r="Q12" i="88"/>
  <c r="O12" i="88"/>
  <c r="Q2" i="88"/>
  <c r="Q18" i="87"/>
  <c r="O18" i="87"/>
  <c r="O12" i="87"/>
  <c r="Q12" i="87" s="1"/>
  <c r="Q2" i="87"/>
  <c r="Q17" i="86"/>
  <c r="O17" i="86"/>
  <c r="J13" i="86"/>
  <c r="D12" i="86"/>
  <c r="D11" i="86"/>
  <c r="D10" i="86"/>
  <c r="Q2" i="86"/>
  <c r="G2" i="84"/>
  <c r="C111" i="83"/>
  <c r="C110" i="83"/>
  <c r="C109" i="83"/>
  <c r="C108" i="83"/>
  <c r="C107" i="83"/>
  <c r="C106" i="83"/>
  <c r="C105" i="83"/>
  <c r="C104" i="83"/>
  <c r="C103" i="83"/>
  <c r="C102" i="83"/>
  <c r="C101" i="83"/>
  <c r="C100" i="83"/>
  <c r="C99" i="83"/>
  <c r="C98" i="83"/>
  <c r="C97" i="83"/>
  <c r="C96" i="83"/>
  <c r="C95" i="83"/>
  <c r="C94" i="83"/>
  <c r="C93" i="83"/>
  <c r="C92" i="83"/>
  <c r="C91" i="83"/>
  <c r="C90" i="83"/>
  <c r="C89" i="83"/>
  <c r="C88" i="83"/>
  <c r="C87" i="83"/>
  <c r="C86" i="83"/>
  <c r="H84" i="83"/>
  <c r="C112" i="83" s="1"/>
  <c r="F84" i="83"/>
  <c r="C85" i="83" s="1"/>
  <c r="C84" i="83"/>
  <c r="C83" i="83"/>
  <c r="C82" i="83"/>
  <c r="C81" i="83"/>
  <c r="C80" i="83"/>
  <c r="C79" i="83"/>
  <c r="C78" i="83"/>
  <c r="C77" i="83"/>
  <c r="C76" i="83"/>
  <c r="C75" i="83"/>
  <c r="C74" i="83"/>
  <c r="C73" i="83"/>
  <c r="C72" i="83"/>
  <c r="C71" i="83"/>
  <c r="C70" i="83"/>
  <c r="C69" i="83"/>
  <c r="C68" i="83"/>
  <c r="C67" i="83"/>
  <c r="C66" i="83"/>
  <c r="G60" i="83"/>
  <c r="C64" i="83" s="1"/>
  <c r="C59" i="83"/>
  <c r="C57" i="83"/>
  <c r="G56" i="83"/>
  <c r="C58" i="83" s="1"/>
  <c r="C56" i="83"/>
  <c r="C55" i="83"/>
  <c r="C54" i="83"/>
  <c r="C53" i="83"/>
  <c r="C52" i="83"/>
  <c r="C51" i="83"/>
  <c r="C50" i="83"/>
  <c r="C49" i="83"/>
  <c r="C48" i="83"/>
  <c r="C47" i="83"/>
  <c r="C46" i="83"/>
  <c r="C45" i="83"/>
  <c r="C44" i="83"/>
  <c r="C43" i="83"/>
  <c r="C42" i="83"/>
  <c r="C41" i="83"/>
  <c r="C40" i="83"/>
  <c r="C39" i="83"/>
  <c r="C38" i="83"/>
  <c r="C37" i="83"/>
  <c r="C36" i="83"/>
  <c r="C35" i="83"/>
  <c r="C34" i="83"/>
  <c r="C33" i="83"/>
  <c r="C32" i="83"/>
  <c r="C31" i="83"/>
  <c r="C30" i="83"/>
  <c r="C29" i="83"/>
  <c r="C28" i="83"/>
  <c r="C27" i="83"/>
  <c r="C26" i="83"/>
  <c r="C25" i="83"/>
  <c r="C24" i="83"/>
  <c r="C23" i="83"/>
  <c r="G22" i="83"/>
  <c r="C6" i="83" s="1"/>
  <c r="F22" i="83"/>
  <c r="C5" i="83" s="1"/>
  <c r="C22" i="83"/>
  <c r="C21" i="83"/>
  <c r="C20" i="83"/>
  <c r="F19" i="83"/>
  <c r="C19" i="83"/>
  <c r="F18" i="83"/>
  <c r="C18" i="83"/>
  <c r="C17" i="83"/>
  <c r="F16" i="83"/>
  <c r="C16" i="83"/>
  <c r="F15" i="83"/>
  <c r="C15" i="83"/>
  <c r="F14" i="83"/>
  <c r="C14" i="83"/>
  <c r="C13" i="83"/>
  <c r="F12" i="83"/>
  <c r="C4" i="83" s="1"/>
  <c r="C12" i="83"/>
  <c r="F11" i="83"/>
  <c r="C11" i="83"/>
  <c r="F10" i="83"/>
  <c r="C3" i="83" s="1"/>
  <c r="C10" i="83"/>
  <c r="C9" i="83"/>
  <c r="F8" i="83"/>
  <c r="C2" i="83" s="1"/>
  <c r="C8" i="83"/>
  <c r="F7" i="83"/>
  <c r="C7" i="83"/>
  <c r="F6" i="83"/>
  <c r="F4" i="83"/>
  <c r="F3" i="83"/>
  <c r="Q35" i="86" l="1"/>
  <c r="I36" i="85" s="1"/>
  <c r="I11" i="2" s="1"/>
  <c r="Q33" i="87"/>
  <c r="G59" i="83" s="1"/>
  <c r="C62" i="83" s="1"/>
  <c r="Q33" i="88"/>
  <c r="Q36" i="88" s="1"/>
  <c r="Q33" i="89"/>
  <c r="Q36" i="89" s="1"/>
  <c r="G58" i="83"/>
  <c r="C60" i="83" s="1"/>
  <c r="Q36" i="87" l="1"/>
  <c r="I40" i="85"/>
  <c r="F60" i="83"/>
  <c r="C63" i="83" s="1"/>
  <c r="F59" i="83"/>
  <c r="C61" i="83" s="1"/>
  <c r="F62" i="83" l="1"/>
  <c r="C65" i="83" s="1"/>
  <c r="I12" i="2"/>
  <c r="G24" i="2"/>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WEBs are indirect benefits additional to those captured in conventional appraisal methods, for example changes in land value and local labour markets. WEBs are generally only applicable to large-scale projects. WEBs could be included as part of the short list of assessment if they will make a material difference to option selection.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G12" authorId="0" shapeId="0" xr:uid="{00000000-0006-0000-0000-00001C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5" authorId="0" shapeId="0" xr:uid="{B6C610E4-99B4-4947-8DCE-5D9BBB734A97}">
      <text>
        <r>
          <rPr>
            <sz val="10"/>
            <color indexed="9"/>
            <rFont val="Calibri"/>
            <family val="2"/>
          </rPr>
          <t>Measures can be selected from anywhere in the benefits framework.</t>
        </r>
      </text>
    </comment>
    <comment ref="D26" authorId="0" shapeId="0" xr:uid="{CC1F544B-22F9-4F61-95A1-FC46075A45E6}">
      <text>
        <r>
          <rPr>
            <sz val="10"/>
            <color indexed="9"/>
            <rFont val="Calibri"/>
            <family val="2"/>
          </rPr>
          <t>Measures can be selected from anywhere in the benefits framework.</t>
        </r>
      </text>
    </comment>
    <comment ref="B28" authorId="1"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1"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4A8456A2-7546-4D51-9841-ABD0E1634598}">
      <text>
        <r>
          <rPr>
            <sz val="8"/>
            <color indexed="81"/>
            <rFont val="Verdana"/>
            <family val="2"/>
          </rPr>
          <t>1. Enter the full name, contact details, name of organisation, office location of the evaluator and reviewer.</t>
        </r>
      </text>
    </comment>
    <comment ref="B11" authorId="0" shapeId="0" xr:uid="{97530B84-E08C-41CE-9BE5-4853321F98D4}">
      <text>
        <r>
          <rPr>
            <sz val="8"/>
            <color indexed="81"/>
            <rFont val="Verdana"/>
            <family val="2"/>
          </rPr>
          <t>2. Provide a general description of the activity and package/programme (where relevant), describe the issue being
 addressed in the existing maintenance strategy, any particular problems and why ongoing maintenance is not viable.</t>
        </r>
      </text>
    </comment>
    <comment ref="B18" authorId="0" shapeId="0" xr:uid="{F8A56CC3-231E-464D-8D2C-DEAA94D79683}">
      <text>
        <r>
          <rPr>
            <sz val="8"/>
            <color indexed="81"/>
            <rFont val="Verdana"/>
            <family val="2"/>
          </rPr>
          <t>3. Provide a brief description of the activity location including page references to route map and layout plan within
 the documentation, used as the foundation of the economics.</t>
        </r>
      </text>
    </comment>
    <comment ref="B21" authorId="0" shapeId="0" xr:uid="{C1D8C344-A46A-473B-9657-A28B06EABDC7}">
      <text>
        <r>
          <rPr>
            <sz val="8"/>
            <color indexed="81"/>
            <rFont val="Verdana"/>
            <family val="2"/>
          </rPr>
          <t>4. Describe the do-minimum against which options will be compared. Reference the options assessed and describe
 the preferred option, including how the preferred option will improve on the existing maintenance strategy and
 reduce or eliminate any issues.</t>
        </r>
      </text>
    </comment>
    <comment ref="B25" authorId="0" shapeId="0" xr:uid="{54F86247-81A4-4FB7-9094-E99CABF2D71E}">
      <text>
        <r>
          <rPr>
            <sz val="8"/>
            <color indexed="81"/>
            <rFont val="Verdana"/>
            <family val="2"/>
          </rPr>
          <t>5. For purposes of the economic efficiency evaluation, the construction start is assumed to be 1 July of the financial year in which the
 activity is submitted for a commitment to funding.</t>
        </r>
      </text>
    </comment>
    <comment ref="B29" authorId="0" shapeId="0" xr:uid="{CA550FCB-15DB-40BC-A6D6-69752B55D597}">
      <text>
        <r>
          <rPr>
            <sz val="8"/>
            <color indexed="81"/>
            <rFont val="Verdana"/>
            <family val="2"/>
          </rPr>
          <t>6. Enter the timeframe information, the PV cost of the do-minimum, the PV cost of the preferred option and the
 PV total net benefits of the preferred option. Use worksheet 2 to calculate the PV cost of the existing 
maintenance strategy that will keep the road in service without any improvements. Use worksheet 3 to estimate 
the PV cost of the preferred activity option.</t>
        </r>
      </text>
    </comment>
    <comment ref="B40" authorId="0" shapeId="0" xr:uid="{DD2BEE2F-11B1-4A40-9AEF-02F752590DD0}">
      <text>
        <r>
          <rPr>
            <sz val="8"/>
            <color indexed="81"/>
            <rFont val="Verdana"/>
            <family val="2"/>
          </rPr>
          <t>7. Calculate the cost saving (in PV terms) for the preferred option compared with the do-minimum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8" authorId="0" shapeId="0" xr:uid="{BA76AC12-44C9-40B6-9864-6B2E48A6F957}">
      <text>
        <r>
          <rPr>
            <sz val="8"/>
            <color indexed="81"/>
            <rFont val="Verdana"/>
            <family val="2"/>
          </rPr>
          <t>The existing maintenance strategy for pavement rehabilitation will normally include pavement maintenance
work and reseal for the whole period of the analysis. For major drainage work, seal widening and preventative
maintenance work, the existing maintenance strategy will usually include localised repairs and patching.
1. Provide the actual (or estimated) maintenance costs for the site for the past three years as well as
forecasted costs for the current year and future years.</t>
        </r>
      </text>
    </comment>
    <comment ref="B16" authorId="0" shapeId="0" xr:uid="{AFF19E0A-7D1D-4DB3-B9D9-D80CAA3BC2AE}">
      <text>
        <r>
          <rPr>
            <sz val="8"/>
            <color indexed="81"/>
            <rFont val="Verdana"/>
            <family val="2"/>
          </rPr>
          <t xml:space="preserve">2. Enter the average annual maintenance work costs (including costs not associated with resealing work). Multiply by USPWF(4,40) to get the PV for 40 years </t>
        </r>
        <r>
          <rPr>
            <b/>
            <sz val="8"/>
            <color indexed="81"/>
            <rFont val="Verdana"/>
            <family val="2"/>
          </rPr>
          <t>(a)</t>
        </r>
        <r>
          <rPr>
            <sz val="8"/>
            <color indexed="81"/>
            <rFont val="Verdana"/>
            <family val="2"/>
          </rPr>
          <t>. To convert dollar values from different years to base date values, use the update factors available on the Waka Kotahi website.</t>
        </r>
      </text>
    </comment>
    <comment ref="B19" authorId="0" shapeId="0" xr:uid="{A04700EE-EB5B-49F0-9907-8EFD78FEE790}">
      <text>
        <r>
          <rPr>
            <sz val="8"/>
            <color indexed="81"/>
            <rFont val="Verdana"/>
            <family val="2"/>
          </rPr>
          <t xml:space="preserve">3. For pavement rehabilitation, enter the costs for heavy maintenance and maintenance resealing. Heavy maintenance includes activities such as crack bandaging, which are often carried out immediately prior to maintenance reseal. For major drainage work, seal widening and preventive maintenance work enter the costs of work required less often than annually. The sum of the PV costs of periodic maintenance is entered at </t>
        </r>
        <r>
          <rPr>
            <b/>
            <sz val="8"/>
            <color indexed="81"/>
            <rFont val="Verdana"/>
            <family val="2"/>
          </rPr>
          <t>(b)</t>
        </r>
        <r>
          <rPr>
            <sz val="8"/>
            <color indexed="81"/>
            <rFont val="Verdana"/>
            <family val="2"/>
          </rPr>
          <t>.</t>
        </r>
      </text>
    </comment>
    <comment ref="B34" authorId="0" shapeId="0" xr:uid="{752851CE-E5D0-48E6-A037-8FA0D10633D2}">
      <text>
        <r>
          <rPr>
            <sz val="8"/>
            <color indexed="81"/>
            <rFont val="Verdana"/>
            <family val="2"/>
          </rPr>
          <t xml:space="preserve">4. Add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to get </t>
        </r>
        <r>
          <rPr>
            <b/>
            <sz val="8"/>
            <color indexed="81"/>
            <rFont val="Verdana"/>
            <family val="2"/>
          </rPr>
          <t>A</t>
        </r>
        <r>
          <rPr>
            <sz val="8"/>
            <color indexed="81"/>
            <rFont val="Verdana"/>
            <family val="2"/>
          </rPr>
          <t>, the PV cost of the existing maintenance strategy.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11" authorId="0" shapeId="0" xr:uid="{5069D183-6AF2-4A2D-8942-7E04056A57ED}">
      <text>
        <r>
          <rPr>
            <sz val="8"/>
            <color indexed="81"/>
            <rFont val="Verdana"/>
            <family val="2"/>
          </rPr>
          <t xml:space="preserve">1. Enter the cost of the work. The cost of the proposed option is estimated separately on an estimate sheet, which shall be attached as evidence. Multiply the cost of the proposed option by the discount factor 0.96 and enter the cost at </t>
        </r>
        <r>
          <rPr>
            <b/>
            <sz val="8"/>
            <color indexed="81"/>
            <rFont val="Verdana"/>
            <family val="2"/>
          </rPr>
          <t>(a)</t>
        </r>
        <r>
          <rPr>
            <sz val="8"/>
            <color indexed="81"/>
            <rFont val="Verdana"/>
            <family val="2"/>
          </rPr>
          <t>.</t>
        </r>
      </text>
    </comment>
    <comment ref="B15" authorId="0" shapeId="0" xr:uid="{6DD751FD-D11F-42BC-A9F9-EF884834E946}">
      <text>
        <r>
          <rPr>
            <sz val="8"/>
            <color indexed="81"/>
            <rFont val="Verdana"/>
            <family val="2"/>
          </rPr>
          <t xml:space="preserve">2. Enter the cost of annual routine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7" authorId="0" shapeId="0" xr:uid="{AB94176D-E707-46DB-B76B-F7E6CC9AF2AF}">
      <text>
        <r>
          <rPr>
            <sz val="8"/>
            <color indexed="81"/>
            <rFont val="Verdana"/>
            <family val="2"/>
          </rPr>
          <t xml:space="preserve">3. Enter the estimated cost of annual maintenance (following completion of the works) and multiply by 19.21 to get the PV for years 2 to 40 inclusive. Enter this cost at </t>
        </r>
        <r>
          <rPr>
            <b/>
            <sz val="8"/>
            <color indexed="81"/>
            <rFont val="Verdana"/>
            <family val="2"/>
          </rPr>
          <t>(c)</t>
        </r>
        <r>
          <rPr>
            <sz val="8"/>
            <color indexed="81"/>
            <rFont val="Verdana"/>
            <family val="2"/>
          </rPr>
          <t>.</t>
        </r>
      </text>
    </comment>
    <comment ref="B20" authorId="0" shapeId="0" xr:uid="{DFBDE43C-503E-4646-B7A6-E24E08D434C6}">
      <text>
        <r>
          <rPr>
            <sz val="8"/>
            <color indexed="81"/>
            <rFont val="Verdana"/>
            <family val="2"/>
          </rPr>
          <t xml:space="preserve">4. Enter the years when periodic maintenance is required, the type of maintenance, and the amount. The sum of these gives the PV of periodic maintenance. Enter this at </t>
        </r>
        <r>
          <rPr>
            <b/>
            <sz val="8"/>
            <color indexed="81"/>
            <rFont val="Verdana"/>
            <family val="2"/>
          </rPr>
          <t>(d)</t>
        </r>
        <r>
          <rPr>
            <sz val="8"/>
            <color indexed="81"/>
            <rFont val="Verdana"/>
            <family val="2"/>
          </rPr>
          <t>.</t>
        </r>
      </text>
    </comment>
    <comment ref="B35" authorId="0" shapeId="0" xr:uid="{648A5A9A-C064-402D-A95D-B59A62A85329}">
      <text>
        <r>
          <rPr>
            <sz val="8"/>
            <color indexed="81"/>
            <rFont val="Verdana"/>
            <family val="2"/>
          </rPr>
          <t xml:space="preserve">5. Sum </t>
        </r>
        <r>
          <rPr>
            <b/>
            <sz val="8"/>
            <color indexed="81"/>
            <rFont val="Verdana"/>
            <family val="2"/>
          </rPr>
          <t xml:space="preserve">(a) </t>
        </r>
        <r>
          <rPr>
            <sz val="8"/>
            <color indexed="81"/>
            <rFont val="Verdana"/>
            <family val="2"/>
          </rPr>
          <t xml:space="preserve">+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to get the PV total costs for the option and enter at </t>
        </r>
        <r>
          <rPr>
            <b/>
            <sz val="8"/>
            <color indexed="81"/>
            <rFont val="Verdana"/>
            <family val="2"/>
          </rPr>
          <t>B</t>
        </r>
        <r>
          <rPr>
            <sz val="8"/>
            <color indexed="81"/>
            <rFont val="Verdana"/>
            <family val="2"/>
          </rPr>
          <t xml:space="preserve">. Transfer the PV of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11" authorId="0" shapeId="0" xr:uid="{3B4FA3BE-B45D-4865-B705-0CE341DF8336}">
      <text>
        <r>
          <rPr>
            <sz val="8"/>
            <color indexed="81"/>
            <rFont val="Verdana"/>
            <family val="2"/>
          </rPr>
          <t xml:space="preserve">1. Enter the cost of the work. The cost of the proposed option is estimated separately on an estimate sheet, which shall be attached as evidence. Multiply the cost of the proposed option by the discount factor 0.96 and enter the cost at </t>
        </r>
        <r>
          <rPr>
            <b/>
            <sz val="8"/>
            <color indexed="81"/>
            <rFont val="Verdana"/>
            <family val="2"/>
          </rPr>
          <t>(a)</t>
        </r>
        <r>
          <rPr>
            <sz val="8"/>
            <color indexed="81"/>
            <rFont val="Verdana"/>
            <family val="2"/>
          </rPr>
          <t>.</t>
        </r>
      </text>
    </comment>
    <comment ref="B15" authorId="0" shapeId="0" xr:uid="{674EE394-6EA9-42CF-BB2E-C0E94EBBAF5B}">
      <text>
        <r>
          <rPr>
            <sz val="8"/>
            <color indexed="81"/>
            <rFont val="Verdana"/>
            <family val="2"/>
          </rPr>
          <t xml:space="preserve">2. Enter the cost of annual routine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7" authorId="0" shapeId="0" xr:uid="{5FB5E05B-C451-49D0-BC6D-045E222C25EC}">
      <text>
        <r>
          <rPr>
            <sz val="8"/>
            <color indexed="81"/>
            <rFont val="Verdana"/>
            <family val="2"/>
          </rPr>
          <t xml:space="preserve">3. Enter the estimated cost of annual maintenance (following completion of the works) and multiply by 19.21 to get the PV for years 2 to 40 inclusive. Enter this cost at </t>
        </r>
        <r>
          <rPr>
            <b/>
            <sz val="8"/>
            <color indexed="81"/>
            <rFont val="Verdana"/>
            <family val="2"/>
          </rPr>
          <t>(c)</t>
        </r>
        <r>
          <rPr>
            <sz val="8"/>
            <color indexed="81"/>
            <rFont val="Verdana"/>
            <family val="2"/>
          </rPr>
          <t>.</t>
        </r>
      </text>
    </comment>
    <comment ref="B20" authorId="0" shapeId="0" xr:uid="{92FD11B9-959E-40A4-9DCA-59B4EC76EA66}">
      <text>
        <r>
          <rPr>
            <sz val="8"/>
            <color indexed="81"/>
            <rFont val="Verdana"/>
            <family val="2"/>
          </rPr>
          <t xml:space="preserve">4. Enter the years when periodic maintenance is required, the type of maintenance, and the amount. The sum of these gives the PV of periodic maintenance. Enter this at </t>
        </r>
        <r>
          <rPr>
            <b/>
            <sz val="8"/>
            <color indexed="81"/>
            <rFont val="Verdana"/>
            <family val="2"/>
          </rPr>
          <t>(d)</t>
        </r>
        <r>
          <rPr>
            <sz val="8"/>
            <color indexed="81"/>
            <rFont val="Verdana"/>
            <family val="2"/>
          </rPr>
          <t>.</t>
        </r>
      </text>
    </comment>
    <comment ref="B35" authorId="0" shapeId="0" xr:uid="{60BC043C-D4AE-4B48-8A40-7C34851DB644}">
      <text>
        <r>
          <rPr>
            <sz val="8"/>
            <color indexed="81"/>
            <rFont val="Verdana"/>
            <family val="2"/>
          </rPr>
          <t xml:space="preserve">5. Sum </t>
        </r>
        <r>
          <rPr>
            <b/>
            <sz val="8"/>
            <color indexed="81"/>
            <rFont val="Verdana"/>
            <family val="2"/>
          </rPr>
          <t xml:space="preserve">(a) </t>
        </r>
        <r>
          <rPr>
            <sz val="8"/>
            <color indexed="81"/>
            <rFont val="Verdana"/>
            <family val="2"/>
          </rPr>
          <t xml:space="preserve">+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to get the PV total costs for the option and enter at </t>
        </r>
        <r>
          <rPr>
            <b/>
            <sz val="8"/>
            <color indexed="81"/>
            <rFont val="Verdana"/>
            <family val="2"/>
          </rPr>
          <t>B</t>
        </r>
        <r>
          <rPr>
            <sz val="8"/>
            <color indexed="81"/>
            <rFont val="Verdana"/>
            <family val="2"/>
          </rPr>
          <t xml:space="preserve">. Transfer the PV of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11" authorId="0" shapeId="0" xr:uid="{DCF46342-C5E6-42D9-8539-88B8428A7F10}">
      <text>
        <r>
          <rPr>
            <sz val="8"/>
            <color indexed="81"/>
            <rFont val="Verdana"/>
            <family val="2"/>
          </rPr>
          <t xml:space="preserve">1. Enter the cost of the work. The cost of the proposed option is estimated separately on an estimate sheet, which shall be attached as evidence. Multiply the cost of the proposed option by the discount factor 0.96 and enter the cost at </t>
        </r>
        <r>
          <rPr>
            <b/>
            <sz val="8"/>
            <color indexed="81"/>
            <rFont val="Verdana"/>
            <family val="2"/>
          </rPr>
          <t>(a)</t>
        </r>
        <r>
          <rPr>
            <sz val="8"/>
            <color indexed="81"/>
            <rFont val="Verdana"/>
            <family val="2"/>
          </rPr>
          <t>.</t>
        </r>
      </text>
    </comment>
    <comment ref="B15" authorId="0" shapeId="0" xr:uid="{5E001D58-0AD4-41E8-80B3-A25D9A5F3A80}">
      <text>
        <r>
          <rPr>
            <sz val="8"/>
            <color indexed="81"/>
            <rFont val="Verdana"/>
            <family val="2"/>
          </rPr>
          <t xml:space="preserve">2. Enter the cost of annual routine maintenance for year 1 at </t>
        </r>
        <r>
          <rPr>
            <b/>
            <sz val="8"/>
            <color indexed="81"/>
            <rFont val="Verdana"/>
            <family val="2"/>
          </rPr>
          <t>(b)</t>
        </r>
        <r>
          <rPr>
            <sz val="8"/>
            <color indexed="81"/>
            <rFont val="Verdana"/>
            <family val="2"/>
          </rPr>
          <t>. As this is assumed to be the year that the proposed option works are carried out, this cost will commonly be the same as that for the existing maintenance strategy, as per step 2 on worksheet 2.</t>
        </r>
      </text>
    </comment>
    <comment ref="B17" authorId="0" shapeId="0" xr:uid="{078143C6-C36C-4C0C-841C-64E36A475FE7}">
      <text>
        <r>
          <rPr>
            <sz val="8"/>
            <color indexed="81"/>
            <rFont val="Verdana"/>
            <family val="2"/>
          </rPr>
          <t xml:space="preserve">3. Enter the estimated cost of annual maintenance (following completion of the works) and multiply by 19.21 to get the PV for years 2 to 40 inclusive. Enter this cost at </t>
        </r>
        <r>
          <rPr>
            <b/>
            <sz val="8"/>
            <color indexed="81"/>
            <rFont val="Verdana"/>
            <family val="2"/>
          </rPr>
          <t>(c)</t>
        </r>
        <r>
          <rPr>
            <sz val="8"/>
            <color indexed="81"/>
            <rFont val="Verdana"/>
            <family val="2"/>
          </rPr>
          <t>.</t>
        </r>
      </text>
    </comment>
    <comment ref="B20" authorId="0" shapeId="0" xr:uid="{D4D2210D-6088-4F5C-9442-A311942E6326}">
      <text>
        <r>
          <rPr>
            <sz val="8"/>
            <color indexed="81"/>
            <rFont val="Verdana"/>
            <family val="2"/>
          </rPr>
          <t xml:space="preserve">4. Enter the years when periodic maintenance is required, the type of maintenance, and the amount. The sum of these gives the PV of periodic maintenance. Enter this at </t>
        </r>
        <r>
          <rPr>
            <b/>
            <sz val="8"/>
            <color indexed="81"/>
            <rFont val="Verdana"/>
            <family val="2"/>
          </rPr>
          <t>(d)</t>
        </r>
        <r>
          <rPr>
            <sz val="8"/>
            <color indexed="81"/>
            <rFont val="Verdana"/>
            <family val="2"/>
          </rPr>
          <t>.</t>
        </r>
      </text>
    </comment>
    <comment ref="B35" authorId="0" shapeId="0" xr:uid="{E9F56668-D04A-47BD-B7FC-E559A76031E1}">
      <text>
        <r>
          <rPr>
            <sz val="8"/>
            <color indexed="81"/>
            <rFont val="Verdana"/>
            <family val="2"/>
          </rPr>
          <t xml:space="preserve">5. Sum </t>
        </r>
        <r>
          <rPr>
            <b/>
            <sz val="8"/>
            <color indexed="81"/>
            <rFont val="Verdana"/>
            <family val="2"/>
          </rPr>
          <t xml:space="preserve">(a) </t>
        </r>
        <r>
          <rPr>
            <sz val="8"/>
            <color indexed="81"/>
            <rFont val="Verdana"/>
            <family val="2"/>
          </rPr>
          <t xml:space="preserve">+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to get the PV total costs for the option and enter at </t>
        </r>
        <r>
          <rPr>
            <b/>
            <sz val="8"/>
            <color indexed="81"/>
            <rFont val="Verdana"/>
            <family val="2"/>
          </rPr>
          <t>B</t>
        </r>
        <r>
          <rPr>
            <sz val="8"/>
            <color indexed="81"/>
            <rFont val="Verdana"/>
            <family val="2"/>
          </rPr>
          <t xml:space="preserve">. Transfer the PV of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sharedStrings.xml><?xml version="1.0" encoding="utf-8"?>
<sst xmlns="http://schemas.openxmlformats.org/spreadsheetml/2006/main" count="1222" uniqueCount="543">
  <si>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</si>
  <si>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</si>
  <si>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</si>
  <si>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</si>
  <si>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</si>
  <si>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</si>
  <si>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</si>
  <si>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</si>
  <si>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</si>
  <si>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</si>
  <si>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</si>
  <si>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</si>
  <si>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</si>
  <si>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</si>
  <si>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</si>
  <si>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</si>
  <si>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</si>
  <si>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</si>
  <si>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</si>
  <si>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</si>
  <si>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</si>
  <si>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</si>
  <si>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</si>
  <si>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</si>
  <si>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</si>
  <si>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</si>
  <si>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</si>
  <si>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</si>
  <si>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</si>
  <si>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</si>
  <si>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</si>
  <si>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</si>
  <si>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</si>
  <si>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</si>
  <si>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</si>
  <si>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</si>
  <si>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</si>
  <si>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</si>
  <si>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</si>
  <si>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</si>
  <si>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</si>
  <si>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</si>
  <si>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</si>
  <si>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</si>
  <si>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</si>
  <si>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</si>
  <si>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</si>
  <si>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</si>
  <si>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</si>
  <si>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</si>
  <si>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</si>
  <si>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</si>
  <si>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</si>
  <si>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</si>
  <si>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</si>
  <si>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</si>
  <si>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</si>
  <si>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</si>
  <si>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</si>
  <si>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</si>
  <si>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</si>
  <si>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</si>
  <si>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</si>
  <si>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</si>
  <si>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</si>
  <si>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</si>
  <si>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</si>
  <si>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</si>
  <si>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</si>
  <si>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</si>
  <si>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</si>
  <si>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</si>
  <si>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</si>
  <si>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</si>
  <si>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</si>
  <si>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</si>
  <si>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</si>
  <si>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</si>
  <si>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</si>
  <si>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</si>
  <si>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</si>
  <si>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</si>
  <si>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</si>
  <si>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</si>
  <si>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</si>
  <si>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</si>
  <si>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</si>
  <si>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</si>
  <si>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</si>
  <si>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</si>
  <si>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</si>
  <si>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</si>
  <si>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</si>
  <si>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</si>
  <si>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</si>
  <si>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</si>
  <si>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</si>
  <si>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</si>
  <si>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</si>
  <si>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</si>
  <si>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</si>
  <si>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</si>
  <si>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</si>
  <si>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</si>
  <si>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</si>
  <si>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</si>
  <si>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</si>
  <si>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</si>
  <si>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</si>
  <si>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</si>
  <si>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</si>
  <si>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</si>
  <si>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</si>
  <si>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</si>
  <si>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</si>
  <si>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</si>
  <si>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</si>
  <si>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</si>
  <si>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</si>
  <si>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</si>
  <si>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</si>
  <si>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</si>
  <si>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</si>
  <si>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</si>
  <si>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</si>
  <si>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</si>
  <si>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</si>
  <si>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</si>
  <si>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</si>
  <si>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</si>
  <si>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</si>
  <si>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</si>
  <si>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</si>
  <si>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</si>
  <si>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</si>
  <si>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USPWF(1)</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</si>
  <si>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</si>
  <si>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</si>
  <si>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</si>
  <si>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</si>
  <si>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</si>
  <si>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</si>
  <si>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</si>
  <si>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</si>
  <si>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</si>
  <si>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</si>
  <si>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</si>
  <si>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</si>
  <si>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</si>
  <si>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</si>
  <si>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</si>
  <si>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</si>
  <si>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</si>
  <si>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</si>
  <si>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</si>
  <si>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</si>
  <si>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</si>
  <si>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</si>
  <si>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</si>
  <si>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</si>
  <si>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</si>
  <si>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Construction duration</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</si>
  <si>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</si>
  <si>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</si>
  <si>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</si>
  <si>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</si>
  <si>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</si>
  <si>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</si>
  <si>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</si>
  <si>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</si>
  <si>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</si>
  <si>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</si>
  <si>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</si>
  <si>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</si>
  <si>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</si>
  <si>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</si>
  <si>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</si>
  <si>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</si>
  <si>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</si>
  <si>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</si>
  <si>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</si>
  <si>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</si>
  <si>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</si>
  <si>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</si>
  <si>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</si>
  <si>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</si>
  <si>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</si>
  <si>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</si>
  <si>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</si>
  <si>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</si>
  <si>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</si>
  <si>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</si>
  <si>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</si>
  <si>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</si>
  <si>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</si>
  <si>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</si>
  <si>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</si>
  <si>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</si>
  <si>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</si>
  <si>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</si>
  <si>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</si>
  <si>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</si>
  <si>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</si>
  <si>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</si>
  <si>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</si>
  <si>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</si>
  <si>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</si>
  <si>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</si>
  <si>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</si>
  <si>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</si>
  <si>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</si>
  <si>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</si>
  <si>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</si>
  <si>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</si>
  <si>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</si>
  <si>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</si>
  <si>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</si>
  <si>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</si>
  <si>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</si>
  <si>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</si>
  <si>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</si>
  <si>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</si>
  <si>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</si>
  <si>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</si>
  <si>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</si>
  <si>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</si>
  <si>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</si>
  <si>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</si>
  <si>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</si>
  <si>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</si>
  <si>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</si>
  <si>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</si>
  <si>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</si>
  <si>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</si>
  <si>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</si>
  <si>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</si>
  <si>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</si>
  <si>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</si>
  <si>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</si>
  <si>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</si>
  <si>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</si>
  <si>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</si>
  <si>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</si>
  <si>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</si>
  <si>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</si>
  <si>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</si>
  <si>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</si>
  <si>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</si>
  <si>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</si>
  <si>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</si>
  <si>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</si>
  <si>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</si>
  <si>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</si>
  <si>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</si>
  <si>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</si>
  <si>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</si>
  <si>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</si>
  <si>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</si>
  <si>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</si>
  <si>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</si>
  <si>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</si>
  <si>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</si>
  <si>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</si>
  <si>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</si>
  <si>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</si>
  <si>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</si>
  <si>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</si>
  <si>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Present Value</t>
  </si>
  <si>
    <t>Total Value (undiscounted)</t>
  </si>
  <si>
    <t>PV_FUNDING_ASSIST</t>
  </si>
  <si>
    <t>Travel time cost savings</t>
  </si>
  <si>
    <t>TRAVEL_TIME_COST_SAVINGS</t>
  </si>
  <si>
    <t>present</t>
  </si>
  <si>
    <t>Vehicle operating cost savings</t>
  </si>
  <si>
    <t>VEHICLE_OP_COST_SAVINGS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</si>
  <si>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</si>
  <si>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</si>
  <si>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</si>
  <si>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</si>
  <si>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</si>
  <si>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</si>
  <si>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</si>
  <si>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</si>
  <si>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</si>
  <si>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</si>
  <si>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</si>
  <si>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</si>
  <si>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</si>
  <si>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</si>
  <si>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</si>
  <si>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</si>
  <si>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</si>
  <si>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</si>
  <si>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</si>
  <si>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</si>
  <si>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</si>
  <si>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</si>
  <si>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</si>
  <si>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</si>
  <si>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</si>
  <si>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</si>
  <si>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</si>
  <si>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</si>
  <si>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</si>
  <si>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</si>
  <si>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</si>
  <si>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</si>
  <si>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</si>
  <si>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</si>
  <si>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</si>
  <si>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</si>
  <si>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</si>
  <si>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</si>
  <si>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</si>
  <si>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</si>
  <si>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</si>
  <si>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</si>
  <si>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</si>
  <si>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</si>
  <si>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</si>
  <si>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</si>
  <si>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Urban arterial</t>
  </si>
  <si>
    <t>Urban other</t>
  </si>
  <si>
    <t>Rural strategic</t>
  </si>
  <si>
    <t>Rural other</t>
  </si>
  <si>
    <t>General Information</t>
  </si>
  <si>
    <t>Full procedures must be used if these criteria are not met.</t>
  </si>
  <si>
    <t>Northland</t>
  </si>
  <si>
    <t>Auckland</t>
  </si>
  <si>
    <t>Waikato</t>
  </si>
  <si>
    <r>
      <t>-</t>
    </r>
    <r>
      <rPr>
        <b/>
        <sz val="10"/>
        <rFont val="Verdana"/>
        <family val="2"/>
      </rPr>
      <t>pale yellow, non-bordered cells</t>
    </r>
    <r>
      <rPr>
        <sz val="10"/>
        <rFont val="Verdana"/>
        <family val="2"/>
      </rPr>
      <t xml:space="preserve"> are generally open for overlaying or inputting data or information as required</t>
    </r>
  </si>
  <si>
    <t>Gisborne</t>
  </si>
  <si>
    <r>
      <t>-</t>
    </r>
    <r>
      <rPr>
        <b/>
        <sz val="10"/>
        <rFont val="Verdana"/>
        <family val="2"/>
      </rPr>
      <t>white, non-bordered cells</t>
    </r>
    <r>
      <rPr>
        <sz val="10"/>
        <rFont val="Verdana"/>
        <family val="2"/>
      </rPr>
      <t xml:space="preserve"> are generally auto-populate cells and their data are calculated/transferred from other cells</t>
    </r>
  </si>
  <si>
    <t>Hawkes Bay</t>
  </si>
  <si>
    <r>
      <t>-</t>
    </r>
    <r>
      <rPr>
        <b/>
        <sz val="10"/>
        <rFont val="Verdana"/>
        <family val="2"/>
      </rPr>
      <t>green, black bordered cells</t>
    </r>
    <r>
      <rPr>
        <sz val="10"/>
        <rFont val="Verdana"/>
        <family val="2"/>
      </rPr>
      <t xml:space="preserve"> are providing further guidance or links for external resources.</t>
    </r>
  </si>
  <si>
    <t>Taranaki</t>
  </si>
  <si>
    <t>Manawatu-Wanganui</t>
  </si>
  <si>
    <t>Wellington</t>
  </si>
  <si>
    <t>Worksheet title (and link):</t>
  </si>
  <si>
    <t>Marlborough</t>
  </si>
  <si>
    <t xml:space="preserve">    a brief description</t>
  </si>
  <si>
    <t>Nelson</t>
  </si>
  <si>
    <t>Canterbury</t>
  </si>
  <si>
    <t>West Coast</t>
  </si>
  <si>
    <t xml:space="preserve"> </t>
  </si>
  <si>
    <t>Otago</t>
  </si>
  <si>
    <t>Southland</t>
  </si>
  <si>
    <t xml:space="preserve">Spreadsheet problems? </t>
  </si>
  <si>
    <t>Email: MBCM@nzta.govt.nz</t>
  </si>
  <si>
    <t>Evaluator(s)</t>
  </si>
  <si>
    <t>Reviewer(s)</t>
  </si>
  <si>
    <t>Approved organisation name</t>
  </si>
  <si>
    <t>Your reference</t>
  </si>
  <si>
    <t>Activity description</t>
  </si>
  <si>
    <t>Describe the issues to be addressed</t>
  </si>
  <si>
    <t>Brief description of location</t>
  </si>
  <si>
    <t>Alternatives and options</t>
  </si>
  <si>
    <t>Summarise the options assessed</t>
  </si>
  <si>
    <t>Timing</t>
  </si>
  <si>
    <t>Time zero (assumed construction start date)</t>
  </si>
  <si>
    <t>1 July</t>
  </si>
  <si>
    <t>Expected duration of construction (months)</t>
  </si>
  <si>
    <t>Economic efficiency</t>
  </si>
  <si>
    <t>Date economic evaluation completed (mm/yyyy)</t>
  </si>
  <si>
    <t>Base date for costs and benefits</t>
  </si>
  <si>
    <t>A</t>
  </si>
  <si>
    <t>B</t>
  </si>
  <si>
    <t>x</t>
  </si>
  <si>
    <t>(a)</t>
  </si>
  <si>
    <t>Time zero</t>
  </si>
  <si>
    <t>1st July in the year</t>
  </si>
  <si>
    <t>Year</t>
  </si>
  <si>
    <t>Type of maintenance</t>
  </si>
  <si>
    <t>Amount $</t>
  </si>
  <si>
    <t>SPPWF</t>
  </si>
  <si>
    <t>(b)</t>
  </si>
  <si>
    <t>(c)</t>
  </si>
  <si>
    <t xml:space="preserve"> =   $</t>
  </si>
  <si>
    <t>PV of periodic maintenance costs</t>
  </si>
  <si>
    <t>(d)</t>
  </si>
  <si>
    <t>Step 1</t>
  </si>
  <si>
    <t>Step 2</t>
  </si>
  <si>
    <t>Step 3</t>
  </si>
  <si>
    <t>SPPWF(1)</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</si>
  <si>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</si>
  <si>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</si>
  <si>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</si>
  <si>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</si>
  <si>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</si>
  <si>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</si>
  <si>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</si>
  <si>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</si>
  <si>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</si>
  <si>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</si>
  <si>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</si>
  <si>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</si>
  <si>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</si>
  <si>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</si>
  <si>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</si>
  <si>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</si>
  <si>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</si>
  <si>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</si>
  <si>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</si>
  <si>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</si>
  <si>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</si>
  <si>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</si>
  <si>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</si>
  <si>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</si>
  <si>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</si>
  <si>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</si>
  <si>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</si>
  <si>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</si>
  <si>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</si>
  <si>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</si>
  <si>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</si>
  <si>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</si>
  <si>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</si>
  <si>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</si>
  <si>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</si>
  <si>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</si>
  <si>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</si>
  <si>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</si>
  <si>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</si>
  <si>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</si>
  <si>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</si>
  <si>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</si>
  <si>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</si>
  <si>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</si>
  <si>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</si>
  <si>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</si>
  <si>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</si>
  <si>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</si>
  <si>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</si>
  <si>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</si>
  <si>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Recorded crashes (row 4 crash analysis)</t>
  </si>
  <si>
    <t>Crash  cost savings</t>
  </si>
  <si>
    <t>Walking and cycling health benefits</t>
  </si>
  <si>
    <t>Activity/package details</t>
  </si>
  <si>
    <t>Activity/package name</t>
  </si>
  <si>
    <t>AADT at time zero</t>
  </si>
  <si>
    <t>Traffic growth rate at time zero (%)</t>
  </si>
  <si>
    <t>PV of total costs of option</t>
  </si>
  <si>
    <t xml:space="preserve">Total Benefits Present Value </t>
  </si>
  <si>
    <t xml:space="preserve"> General cell guide </t>
  </si>
  <si>
    <t>Sum of PV of periodic maintenance costs $</t>
  </si>
  <si>
    <t>User cost saving</t>
  </si>
  <si>
    <t>Construction / Implementation</t>
  </si>
  <si>
    <t>Benefits (Present Value)</t>
  </si>
  <si>
    <t>Road category</t>
  </si>
  <si>
    <t>Motorway</t>
  </si>
  <si>
    <t xml:space="preserve">SP1 Road Renewals - Overview and Guidance  </t>
  </si>
  <si>
    <t>Limitations of usage</t>
  </si>
  <si>
    <t xml:space="preserve">Designed for the appraisal of activities to which the following assumptions apply. </t>
  </si>
  <si>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</si>
  <si>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r>
      <t xml:space="preserve">- renewal work </t>
    </r>
    <r>
      <rPr>
        <b/>
        <sz val="10"/>
        <rFont val="Verdana"/>
        <family val="2"/>
      </rPr>
      <t>must not include geometric improvements</t>
    </r>
    <r>
      <rPr>
        <sz val="10"/>
        <rFont val="Verdana"/>
        <family val="2"/>
      </rPr>
      <t>.</t>
    </r>
  </si>
  <si>
    <r>
      <t xml:space="preserve">- may be used for activities including: sealed road pavement rehabilitation (work category 214), drainage renewals (work category 213), associated improvements-seal widening (work category 231) and preventive maintenance (work category 241), </t>
    </r>
    <r>
      <rPr>
        <b/>
        <sz val="10"/>
        <rFont val="Verdana"/>
        <family val="2"/>
      </rPr>
      <t>where the above assumptions apply and the undiscounted whole-of-life cost ≤$15,000,000</t>
    </r>
    <r>
      <rPr>
        <sz val="10"/>
        <rFont val="Verdana"/>
        <family val="2"/>
      </rPr>
      <t>.</t>
    </r>
  </si>
  <si>
    <r>
      <rPr>
        <sz val="10"/>
        <color indexed="63"/>
        <rFont val="Arial"/>
        <family val="2"/>
      </rPr>
      <t xml:space="preserve">For more information please refer to section 4.1 of </t>
    </r>
    <r>
      <rPr>
        <u/>
        <sz val="10"/>
        <color indexed="12"/>
        <rFont val="Arial"/>
        <family val="2"/>
      </rPr>
      <t>Monetised Benefits and Costs Manual.</t>
    </r>
  </si>
  <si>
    <t xml:space="preserve">   - Provides a summary of the general data used for the evaluation as well as the results of the analysis.</t>
  </si>
  <si>
    <t xml:space="preserve">   - This worksheet is used to calculate the PV cost of the do minimum. The do minimum is the minimum level of expenditure necessary to keep a road open and generally consists of maintenance work.</t>
  </si>
  <si>
    <t xml:space="preserve">   - This worksheet is used to calculate the PV costs of the option 1. A separate worksheet is required for each option evaluated. Up to 4 options in addition to do-minimum can be evaluated.</t>
  </si>
  <si>
    <t xml:space="preserve">   - This worksheet is used to calculate the PV costs of the option 2. Not required if there is no option 2.</t>
  </si>
  <si>
    <t xml:space="preserve">   - This worksheet is used to calculate the PV costs of the option 3. Not required if there is no option 3.</t>
  </si>
  <si>
    <t xml:space="preserve">Worksheet Completion Steps: </t>
  </si>
  <si>
    <t>Step 1: Complete SP1-1 Evaluation Summary Items 1-3</t>
  </si>
  <si>
    <t>Step 2: Complete SP1-2 Existing Maintenance Strategy</t>
  </si>
  <si>
    <t>Step 3: Complete SP1-3 (1) to SP1-3 (4) Cost of Option(s)</t>
  </si>
  <si>
    <t>Step 4: Select Preferred Option - See PIKB*</t>
  </si>
  <si>
    <t>Step 5: Complete SP1-1 Evaluation Summary Items 4-7</t>
  </si>
  <si>
    <t>*For W/C 214 for example  the PIKB states to qualify for inclusion in this work category, the work must be the long-term least-cost option for the Approved Organisation and the Transport Agency (state highways), calculated in terms of present value (PV).</t>
  </si>
  <si>
    <r>
      <t>SP1 Road Renewals</t>
    </r>
    <r>
      <rPr>
        <b/>
        <sz val="9"/>
        <rFont val="Verdana"/>
        <family val="2"/>
      </rPr>
      <t xml:space="preserve"> </t>
    </r>
  </si>
  <si>
    <t>Worksheet 1 – Evaluation summary</t>
  </si>
  <si>
    <t>Worksheet 1 provides a summary of the general data used for the evaluation as well as the results of the analysis. The information required is a subset of the information required for assessment in terms of the NZ Transport Agency's Planning and Investment Knowledge Base.</t>
  </si>
  <si>
    <t xml:space="preserve">
</t>
  </si>
  <si>
    <t>Describe the existing maintenance strategy (do-minimum)</t>
  </si>
  <si>
    <t>Option name</t>
  </si>
  <si>
    <r>
      <t>PV cost (</t>
    </r>
    <r>
      <rPr>
        <b/>
        <sz val="9"/>
        <rFont val="Whitney Book"/>
        <family val="3"/>
      </rPr>
      <t>B</t>
    </r>
    <r>
      <rPr>
        <sz val="9"/>
        <rFont val="Whitney Book"/>
        <family val="3"/>
      </rPr>
      <t>)</t>
    </r>
  </si>
  <si>
    <t>SP1-3 (1)</t>
  </si>
  <si>
    <t>SP1-3 (2)</t>
  </si>
  <si>
    <t>PV cost of existing maintenance strategy (do-minimum)</t>
  </si>
  <si>
    <t>SP1-3 (3)</t>
  </si>
  <si>
    <t>PV cost of preferred option</t>
  </si>
  <si>
    <t>SP1-3 (4)</t>
  </si>
  <si>
    <t>Present value cost saving</t>
  </si>
  <si>
    <r>
      <t xml:space="preserve">(A - B) = </t>
    </r>
    <r>
      <rPr>
        <sz val="8"/>
        <rFont val="Verdana"/>
        <family val="2"/>
      </rPr>
      <t>$</t>
    </r>
  </si>
  <si>
    <r>
      <t>Note:</t>
    </r>
    <r>
      <rPr>
        <sz val="8"/>
        <rFont val="Verdana"/>
        <family val="2"/>
      </rPr>
      <t xml:space="preserve"> The preferred option is justified if the PV cost saving is positive.</t>
    </r>
  </si>
  <si>
    <r>
      <t>SP1 Road Renewals</t>
    </r>
    <r>
      <rPr>
        <b/>
        <sz val="9"/>
        <rFont val="Verdana"/>
        <family val="2"/>
      </rPr>
      <t/>
    </r>
  </si>
  <si>
    <t>Worksheet 2 – Cost of existing maintenance strategy</t>
  </si>
  <si>
    <t>Worksheet 3 is for calculating the PV costs of the proposed option. Cost items to include are: investigation, design, construction, annual maintenance, periodic maintenance (eg, resealing).</t>
  </si>
  <si>
    <t>Historic maintenance cost data (indicate whether assessed or actual)</t>
  </si>
  <si>
    <t>Maintenance costs for the site over the last three years</t>
  </si>
  <si>
    <t>Year 1</t>
  </si>
  <si>
    <t>The existing maintenance strategy for pavement rehabilitation will normally include pavement maintenance work and reseal for the whole period of the analysis. For major drainage work, seal widening and preventative maintenance work, the existing maintenance strategy will usually include localised repairs and patching.
1. Provide the actual (or estimated) maintenance costs for the site for the past three years as well as forecasted costs for the current year and future years.</t>
  </si>
  <si>
    <t>Year 2</t>
  </si>
  <si>
    <t>Year 3</t>
  </si>
  <si>
    <t>Maintenance costs for the site this year</t>
  </si>
  <si>
    <t>Assessed future maintenance costs</t>
  </si>
  <si>
    <r>
      <t xml:space="preserve">PV of annual maintenance costs </t>
    </r>
    <r>
      <rPr>
        <sz val="8"/>
        <rFont val="Verdana"/>
        <family val="2"/>
      </rPr>
      <t>(year 1 to 40 inclusive)</t>
    </r>
  </si>
  <si>
    <t>Total =       $</t>
  </si>
  <si>
    <t xml:space="preserve"> =  $</t>
  </si>
  <si>
    <t>Present value</t>
  </si>
  <si>
    <t>PV cost of existing maintenance strategy</t>
  </si>
  <si>
    <t>(a) + (b) = $</t>
  </si>
  <si>
    <r>
      <t xml:space="preserve">Transfer the PV cost of the existing maintenance strategy </t>
    </r>
    <r>
      <rPr>
        <b/>
        <sz val="8"/>
        <rFont val="Verdana"/>
        <family val="2"/>
      </rPr>
      <t>A</t>
    </r>
    <r>
      <rPr>
        <sz val="8"/>
        <rFont val="Verdana"/>
        <family val="2"/>
      </rPr>
      <t xml:space="preserve">, to </t>
    </r>
    <r>
      <rPr>
        <b/>
        <sz val="8"/>
        <rFont val="Verdana"/>
        <family val="2"/>
      </rPr>
      <t>A</t>
    </r>
    <r>
      <rPr>
        <sz val="8"/>
        <rFont val="Verdana"/>
        <family val="2"/>
      </rPr>
      <t xml:space="preserve"> in worksheet 1.</t>
    </r>
  </si>
  <si>
    <t>2008/09</t>
  </si>
  <si>
    <t>SP1 Road Renewals</t>
  </si>
  <si>
    <t>Worksheet 3 - Cost of the option(s)</t>
  </si>
  <si>
    <t>Name the option being considered</t>
  </si>
  <si>
    <t>PV of estimated cost (as per attached estimate sheets)</t>
  </si>
  <si>
    <t>PV of annual maintenance in year 1</t>
  </si>
  <si>
    <t>(enter actual dollar amount) =   $</t>
  </si>
  <si>
    <t>PV of annual maintenance and inspection costs following completion of works (year 2 to 40 inclusive)</t>
  </si>
  <si>
    <t>PV of periodic maintenance costs (including second coat seal if appropriate)</t>
  </si>
  <si>
    <r>
      <t>(a)</t>
    </r>
    <r>
      <rPr>
        <sz val="8"/>
        <rFont val="Verdana"/>
        <family val="2"/>
      </rPr>
      <t xml:space="preserve"> +</t>
    </r>
    <r>
      <rPr>
        <b/>
        <sz val="8"/>
        <rFont val="Verdana"/>
        <family val="2"/>
      </rPr>
      <t xml:space="preserve"> (b) </t>
    </r>
    <r>
      <rPr>
        <sz val="8"/>
        <rFont val="Verdana"/>
        <family val="2"/>
      </rPr>
      <t>+</t>
    </r>
    <r>
      <rPr>
        <b/>
        <sz val="8"/>
        <rFont val="Verdana"/>
        <family val="2"/>
      </rPr>
      <t xml:space="preserve"> (c) </t>
    </r>
    <r>
      <rPr>
        <sz val="8"/>
        <rFont val="Verdana"/>
        <family val="2"/>
      </rPr>
      <t>+</t>
    </r>
    <r>
      <rPr>
        <b/>
        <sz val="8"/>
        <rFont val="Verdana"/>
        <family val="2"/>
      </rPr>
      <t xml:space="preserve"> (d) </t>
    </r>
    <r>
      <rPr>
        <sz val="8"/>
        <rFont val="Verdana"/>
        <family val="2"/>
      </rPr>
      <t>= $</t>
    </r>
  </si>
  <si>
    <r>
      <t xml:space="preserve">Transfer PV of total costs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</si>
  <si>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t>discount rate</t>
  </si>
  <si>
    <t>SP1-2</t>
  </si>
  <si>
    <t>USPWF(40)</t>
  </si>
  <si>
    <t>Two</t>
  </si>
  <si>
    <t>Three</t>
  </si>
  <si>
    <t>Total existing maintenance costs</t>
  </si>
  <si>
    <t>Cost savings</t>
  </si>
  <si>
    <t>Evaluation period</t>
  </si>
  <si>
    <t>years</t>
  </si>
  <si>
    <t>SP1-1: 'Evaluation Summary</t>
  </si>
  <si>
    <t>SP1-2: 'Cost of existing maintenance strategy</t>
  </si>
  <si>
    <t>SP1-3 (1): 'Cost of the option 1</t>
  </si>
  <si>
    <t>SP1-3(2): 'Cost of the option 2</t>
  </si>
  <si>
    <t>SP1-3(3): 'Cost of the option 3</t>
  </si>
  <si>
    <t>Total Monetised Benefits</t>
  </si>
  <si>
    <t>WC 214</t>
  </si>
  <si>
    <t>The financial year in which the activity is submitted for a commitment to funding.</t>
  </si>
  <si>
    <t>The financial year which represents the present year for the calculation of PVs.</t>
  </si>
  <si>
    <t>Either by analysing the traffic count data (for at least the last 5 years and preferably
for the last 10 years) or by using the information in Appendix 2 of the MBCM.</t>
  </si>
  <si>
    <r>
      <t xml:space="preserve">Type in the value of </t>
    </r>
    <r>
      <rPr>
        <b/>
        <sz val="8"/>
        <rFont val="Verdana"/>
        <family val="2"/>
      </rPr>
      <t>A</t>
    </r>
    <r>
      <rPr>
        <sz val="8"/>
        <rFont val="Verdana"/>
        <family val="2"/>
      </rPr>
      <t xml:space="preserve"> from the worksheet 2.</t>
    </r>
  </si>
  <si>
    <r>
      <t xml:space="preserve">Type in the value of </t>
    </r>
    <r>
      <rPr>
        <b/>
        <sz val="8"/>
        <rFont val="Verdana"/>
        <family val="2"/>
      </rPr>
      <t>B</t>
    </r>
    <r>
      <rPr>
        <sz val="8"/>
        <rFont val="Verdana"/>
        <family val="2"/>
      </rPr>
      <t xml:space="preserve"> from the worksheet 3 (preferred option). Repeated on table to right.</t>
    </r>
  </si>
  <si>
    <t>Full name, contact details, name of organisation, office location, etc</t>
  </si>
  <si>
    <t>Spreadsheet released: 14-Apr-2023</t>
  </si>
  <si>
    <t>Annual costs required to maintain the existing condition (business as usual).</t>
  </si>
  <si>
    <t>Periodic costs required to maintain the existing condition (business as usual).</t>
  </si>
  <si>
    <t>Effective from 14 April 2023</t>
  </si>
  <si>
    <t>Annual costs forecast for inspections and maintenance after completion of the project</t>
  </si>
  <si>
    <t>Periodic costs forecast to maintain the planned condition (business as usual).</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</si>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</sst>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
    <numFmt numFmtId="167" formatCode="#,##0_ ;\-#,##0\ "/>
    <numFmt numFmtId="168" formatCode="_-* #,##0_-;\-* #,##0_-;_-* &quot;-&quot;??_-;_-@_-"/>
    <numFmt numFmtId="169" formatCode="mm/yyyy"/>
    <numFmt numFmtId="170" formatCode="0.000000"/>
  </numFmts>
  <fonts count="91">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b/>
      <sz val="30"/>
      <color theme="0"/>
      <name val="Calibri"/>
      <family val="2"/>
    </font>
    <font>
      <b/>
      <sz val="28"/>
      <color theme="0"/>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10"/>
      <name val="Arial"/>
      <family val="2"/>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sz val="12"/>
      <color rgb="FFFF0000"/>
      <name val="Calibri"/>
      <family val="2"/>
      <scheme val="minor"/>
    </font>
    <font>
      <sz val="10"/>
      <name val="Arial"/>
      <family val="2"/>
    </font>
    <font>
      <sz val="10"/>
      <name val="Whitney Book"/>
      <family val="3"/>
    </font>
    <font>
      <sz val="10"/>
      <name val="Whitney Condensed Book"/>
      <family val="3"/>
    </font>
    <font>
      <sz val="10"/>
      <color indexed="63"/>
      <name val="Arial"/>
      <family val="2"/>
    </font>
    <font>
      <b/>
      <sz val="9"/>
      <name val="Verdana"/>
      <family val="2"/>
    </font>
    <font>
      <sz val="9"/>
      <name val="Whitney Book"/>
      <family val="3"/>
    </font>
    <font>
      <b/>
      <sz val="9"/>
      <name val="Whitney Book"/>
      <family val="3"/>
    </font>
  </fonts>
  <fills count="20">
    <fill>
      <patternFill patternType="none"/>
    </fill>
    <fill>
      <patternFill patternType="gray125"/>
    </fill>
    <fill>
      <patternFill patternType="solid">
        <fgColor rgb="FF043B6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rgb="FFFFFFCC"/>
        <bgColor indexed="64"/>
      </patternFill>
    </fill>
    <fill>
      <patternFill patternType="solid">
        <fgColor indexed="60"/>
        <bgColor indexed="64"/>
      </patternFill>
    </fill>
    <fill>
      <patternFill patternType="solid">
        <fgColor theme="0" tint="-0.14999847407452621"/>
        <bgColor indexed="64"/>
      </patternFill>
    </fill>
  </fills>
  <borders count="84">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1" tint="0.249977111117893"/>
      </left>
      <right style="medium">
        <color indexed="64"/>
      </right>
      <top style="thin">
        <color theme="1" tint="0.249977111117893"/>
      </top>
      <bottom style="thin">
        <color theme="1"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0" tint="-4.9989318521683403E-2"/>
      </left>
      <right style="thick">
        <color theme="0" tint="-4.9989318521683403E-2"/>
      </right>
      <top style="thick">
        <color theme="0" tint="-4.9989318521683403E-2"/>
      </top>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thin">
        <color theme="1" tint="0.249977111117893"/>
      </bottom>
      <diagonal/>
    </border>
    <border>
      <left/>
      <right style="thin">
        <color theme="1" tint="0.249977111117893"/>
      </right>
      <top style="medium">
        <color theme="1"/>
      </top>
      <bottom style="thin">
        <color theme="1" tint="0.249977111117893"/>
      </bottom>
      <diagonal/>
    </border>
    <border>
      <left style="thin">
        <color theme="1" tint="0.249977111117893"/>
      </left>
      <right/>
      <top style="medium">
        <color theme="1"/>
      </top>
      <bottom style="thin">
        <color theme="1" tint="0.249977111117893"/>
      </bottom>
      <diagonal/>
    </border>
    <border>
      <left/>
      <right/>
      <top style="medium">
        <color theme="1"/>
      </top>
      <bottom style="thin">
        <color theme="1" tint="0.249977111117893"/>
      </bottom>
      <diagonal/>
    </border>
    <border>
      <left style="thin">
        <color theme="1" tint="0.249977111117893"/>
      </left>
      <right style="medium">
        <color theme="1"/>
      </right>
      <top style="medium">
        <color theme="1"/>
      </top>
      <bottom style="thin">
        <color theme="1" tint="0.249977111117893"/>
      </bottom>
      <diagonal/>
    </border>
    <border>
      <left style="medium">
        <color theme="1"/>
      </left>
      <right/>
      <top style="thin">
        <color theme="1" tint="0.249977111117893"/>
      </top>
      <bottom/>
      <diagonal/>
    </border>
    <border>
      <left/>
      <right style="medium">
        <color theme="1"/>
      </right>
      <top style="thin">
        <color theme="1" tint="0.249977111117893"/>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bottom style="thin">
        <color theme="1" tint="0.249977111117893"/>
      </bottom>
      <diagonal/>
    </border>
    <border>
      <left/>
      <right style="medium">
        <color theme="1"/>
      </right>
      <top/>
      <bottom style="thin">
        <color theme="1" tint="0.249977111117893"/>
      </bottom>
      <diagonal/>
    </border>
    <border>
      <left style="thin">
        <color theme="1" tint="0.249977111117893"/>
      </left>
      <right style="medium">
        <color theme="1"/>
      </right>
      <top style="thin">
        <color theme="1" tint="0.249977111117893"/>
      </top>
      <bottom style="thin">
        <color theme="1" tint="0.249977111117893"/>
      </bottom>
      <diagonal/>
    </border>
    <border>
      <left/>
      <right style="medium">
        <color theme="1"/>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thin">
        <color theme="1" tint="0.249977111117893"/>
      </bottom>
      <diagonal/>
    </border>
    <border>
      <left style="medium">
        <color theme="1"/>
      </left>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medium">
        <color theme="1"/>
      </bottom>
      <diagonal/>
    </border>
    <border>
      <left style="thin">
        <color theme="1" tint="0.249977111117893"/>
      </left>
      <right style="thin">
        <color theme="1" tint="0.249977111117893"/>
      </right>
      <top style="thin">
        <color theme="1" tint="0.249977111117893"/>
      </top>
      <bottom style="medium">
        <color theme="1"/>
      </bottom>
      <diagonal/>
    </border>
    <border>
      <left style="thin">
        <color theme="1" tint="0.249977111117893"/>
      </left>
      <right style="medium">
        <color theme="1"/>
      </right>
      <top style="thin">
        <color theme="1" tint="0.249977111117893"/>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double">
        <color indexed="64"/>
      </right>
      <top/>
      <bottom style="medium">
        <color indexed="64"/>
      </bottom>
      <diagonal/>
    </border>
    <border>
      <left/>
      <right/>
      <top/>
      <bottom style="thin">
        <color indexed="9"/>
      </bottom>
      <diagonal/>
    </border>
    <border>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right/>
      <top/>
      <bottom style="thin">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tint="0.249977111117893"/>
      </left>
      <right style="medium">
        <color theme="1"/>
      </right>
      <top style="thin">
        <color theme="1" tint="0.249977111117893"/>
      </top>
      <bottom/>
      <diagonal/>
    </border>
    <border>
      <left style="thin">
        <color theme="1" tint="0.249977111117893"/>
      </left>
      <right style="medium">
        <color theme="1"/>
      </right>
      <top/>
      <bottom style="thin">
        <color theme="1" tint="0.249977111117893"/>
      </bottom>
      <diagonal/>
    </border>
  </borders>
  <cellStyleXfs count="9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3" fillId="0" borderId="0"/>
    <xf numFmtId="43" fontId="38" fillId="0" borderId="0" applyFont="0" applyFill="0" applyBorder="0" applyAlignment="0" applyProtection="0"/>
    <xf numFmtId="0" fontId="46" fillId="0" borderId="0"/>
    <xf numFmtId="0" fontId="38" fillId="0" borderId="0"/>
    <xf numFmtId="44" fontId="46" fillId="0" borderId="0" applyFont="0" applyFill="0" applyBorder="0" applyAlignment="0" applyProtection="0"/>
    <xf numFmtId="0" fontId="47" fillId="0" borderId="0">
      <alignment vertical="top"/>
    </xf>
    <xf numFmtId="43" fontId="46" fillId="0" borderId="0" applyFont="0" applyFill="0" applyBorder="0" applyAlignment="0" applyProtection="0"/>
    <xf numFmtId="9" fontId="46" fillId="0" borderId="0" applyFont="0" applyFill="0" applyBorder="0" applyAlignment="0" applyProtection="0"/>
    <xf numFmtId="0" fontId="59" fillId="0" borderId="0" applyNumberFormat="0" applyFill="0" applyBorder="0" applyAlignment="0" applyProtection="0">
      <alignment vertical="top"/>
      <protection locked="0"/>
    </xf>
    <xf numFmtId="0" fontId="63" fillId="10" borderId="37">
      <alignment vertical="center"/>
    </xf>
    <xf numFmtId="0" fontId="77" fillId="0" borderId="0"/>
    <xf numFmtId="0" fontId="2" fillId="0" borderId="0"/>
    <xf numFmtId="0" fontId="46" fillId="0" borderId="0"/>
    <xf numFmtId="0" fontId="82" fillId="0" borderId="0" applyNumberFormat="0" applyFill="0" applyBorder="0" applyAlignment="0" applyProtection="0"/>
    <xf numFmtId="44" fontId="38" fillId="0" borderId="0" applyFont="0" applyFill="0" applyBorder="0" applyAlignment="0" applyProtection="0"/>
    <xf numFmtId="0" fontId="1" fillId="0" borderId="0"/>
    <xf numFmtId="0" fontId="84" fillId="0" borderId="0"/>
    <xf numFmtId="0" fontId="22" fillId="0" borderId="0" applyNumberFormat="0" applyFill="0" applyBorder="0" applyAlignment="0" applyProtection="0"/>
  </cellStyleXfs>
  <cellXfs count="386">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21" fillId="3" borderId="15" xfId="0" applyFont="1" applyFill="1" applyBorder="1"/>
    <xf numFmtId="0" fontId="21" fillId="3"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8" fillId="3" borderId="16" xfId="0" applyFont="1" applyFill="1" applyBorder="1"/>
    <xf numFmtId="0" fontId="12" fillId="0" borderId="0" xfId="0" applyFont="1"/>
    <xf numFmtId="0" fontId="15" fillId="0" borderId="5" xfId="0" applyFont="1" applyBorder="1" applyAlignment="1">
      <alignment horizontal="center" wrapText="1"/>
    </xf>
    <xf numFmtId="0" fontId="0" fillId="3" borderId="15" xfId="0" applyFill="1" applyBorder="1"/>
    <xf numFmtId="0" fontId="0" fillId="3" borderId="16" xfId="0" applyFill="1" applyBorder="1"/>
    <xf numFmtId="0" fontId="0" fillId="4" borderId="15" xfId="0" applyFill="1" applyBorder="1"/>
    <xf numFmtId="0" fontId="19" fillId="0" borderId="8" xfId="0" applyFont="1" applyBorder="1"/>
    <xf numFmtId="0" fontId="24" fillId="0" borderId="8" xfId="0" applyFont="1" applyBorder="1"/>
    <xf numFmtId="0" fontId="24" fillId="0" borderId="10" xfId="0" applyFont="1" applyBorder="1"/>
    <xf numFmtId="3" fontId="48" fillId="5" borderId="0" xfId="86" applyNumberFormat="1" applyFont="1" applyFill="1" applyAlignment="1">
      <alignment horizontal="left" vertical="top"/>
    </xf>
    <xf numFmtId="0" fontId="48" fillId="5" borderId="0" xfId="86" applyFont="1" applyFill="1">
      <alignment vertical="top"/>
    </xf>
    <xf numFmtId="2" fontId="48" fillId="5" borderId="0" xfId="86" applyNumberFormat="1" applyFont="1" applyFill="1" applyAlignment="1">
      <alignment horizontal="left" vertical="top"/>
    </xf>
    <xf numFmtId="166" fontId="48" fillId="5" borderId="0" xfId="86" applyNumberFormat="1" applyFont="1" applyFill="1" applyAlignment="1">
      <alignment horizontal="left" vertical="top"/>
    </xf>
    <xf numFmtId="0" fontId="48" fillId="5" borderId="0" xfId="86" applyFont="1" applyFill="1" applyAlignment="1">
      <alignment horizontal="left" vertical="top"/>
    </xf>
    <xf numFmtId="49" fontId="48" fillId="5" borderId="0" xfId="86" applyNumberFormat="1" applyFont="1" applyFill="1" applyAlignment="1">
      <alignment horizontal="left" vertical="top"/>
    </xf>
    <xf numFmtId="1" fontId="48" fillId="5" borderId="0" xfId="86" applyNumberFormat="1" applyFont="1" applyFill="1" applyAlignment="1">
      <alignment horizontal="left" vertical="top"/>
    </xf>
    <xf numFmtId="167" fontId="48" fillId="5" borderId="0" xfId="86" applyNumberFormat="1" applyFont="1" applyFill="1" applyAlignment="1">
      <alignment horizontal="left" vertical="top"/>
    </xf>
    <xf numFmtId="0" fontId="57" fillId="5" borderId="0" xfId="86" applyFont="1" applyFill="1" applyAlignment="1">
      <alignment horizontal="left" vertical="top"/>
    </xf>
    <xf numFmtId="0" fontId="57" fillId="5" borderId="0" xfId="86" applyFont="1" applyFill="1">
      <alignment vertical="top"/>
    </xf>
    <xf numFmtId="0" fontId="48" fillId="0" borderId="0" xfId="86" applyFont="1">
      <alignment vertical="top"/>
    </xf>
    <xf numFmtId="1" fontId="15" fillId="0" borderId="5" xfId="0" applyNumberFormat="1" applyFont="1" applyBorder="1" applyAlignment="1">
      <alignment wrapText="1"/>
    </xf>
    <xf numFmtId="168" fontId="15" fillId="0" borderId="5" xfId="82" applyNumberFormat="1" applyFont="1" applyBorder="1" applyAlignment="1">
      <alignment wrapText="1"/>
    </xf>
    <xf numFmtId="0" fontId="79"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43" fontId="14" fillId="0" borderId="0" xfId="82" applyFont="1"/>
    <xf numFmtId="3" fontId="14" fillId="0" borderId="0" xfId="0" applyNumberFormat="1" applyFont="1"/>
    <xf numFmtId="0" fontId="80" fillId="0" borderId="0" xfId="0" applyFont="1" applyAlignment="1">
      <alignment wrapText="1"/>
    </xf>
    <xf numFmtId="2" fontId="13" fillId="0" borderId="0" xfId="0" applyNumberFormat="1" applyFont="1"/>
    <xf numFmtId="0" fontId="81" fillId="0" borderId="0" xfId="0" applyFont="1" applyAlignment="1">
      <alignment wrapText="1"/>
    </xf>
    <xf numFmtId="2" fontId="14" fillId="0" borderId="0" xfId="0" applyNumberFormat="1" applyFont="1"/>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63" fillId="12" borderId="25" xfId="83" applyFont="1" applyFill="1" applyBorder="1" applyAlignment="1" applyProtection="1">
      <alignment vertical="center" wrapText="1" shrinkToFit="1"/>
      <protection locked="0"/>
    </xf>
    <xf numFmtId="0" fontId="11" fillId="0" borderId="0" xfId="0" applyFont="1"/>
    <xf numFmtId="0" fontId="12" fillId="0" borderId="47" xfId="0" applyFont="1" applyBorder="1" applyAlignment="1">
      <alignment vertical="center"/>
    </xf>
    <xf numFmtId="164" fontId="15" fillId="0" borderId="48" xfId="0" applyNumberFormat="1" applyFont="1" applyBorder="1" applyAlignment="1">
      <alignment horizontal="left" vertical="center" wrapText="1"/>
    </xf>
    <xf numFmtId="0" fontId="12" fillId="0" borderId="49" xfId="0" applyFont="1" applyBorder="1" applyAlignment="1">
      <alignment horizontal="left" vertical="center" wrapText="1"/>
    </xf>
    <xf numFmtId="0" fontId="12" fillId="0" borderId="49" xfId="0" applyFont="1" applyBorder="1" applyAlignment="1">
      <alignment horizontal="left" vertical="center"/>
    </xf>
    <xf numFmtId="0" fontId="15" fillId="0" borderId="56" xfId="0" applyFont="1" applyBorder="1" applyAlignment="1">
      <alignment horizontal="left" vertical="top" wrapText="1"/>
    </xf>
    <xf numFmtId="0" fontId="15" fillId="0" borderId="57" xfId="0" applyFont="1" applyBorder="1" applyAlignment="1">
      <alignment horizontal="left" vertical="top" wrapText="1"/>
    </xf>
    <xf numFmtId="0" fontId="13" fillId="0" borderId="55" xfId="0" applyFont="1" applyBorder="1"/>
    <xf numFmtId="0" fontId="12" fillId="0" borderId="60" xfId="0" applyFont="1" applyBorder="1"/>
    <xf numFmtId="0" fontId="36" fillId="0" borderId="58" xfId="0" quotePrefix="1" applyFont="1" applyBorder="1" applyAlignment="1">
      <alignment horizontal="left"/>
    </xf>
    <xf numFmtId="0" fontId="9" fillId="0" borderId="55" xfId="0" applyFont="1" applyBorder="1"/>
    <xf numFmtId="165" fontId="15" fillId="0" borderId="60" xfId="84" applyNumberFormat="1" applyFont="1" applyBorder="1" applyAlignment="1">
      <alignment horizontal="right" wrapText="1"/>
    </xf>
    <xf numFmtId="0" fontId="11" fillId="0" borderId="55" xfId="0" applyFont="1" applyBorder="1"/>
    <xf numFmtId="0" fontId="39" fillId="0" borderId="63" xfId="0" quotePrefix="1" applyFont="1" applyBorder="1" applyAlignment="1">
      <alignment horizontal="left"/>
    </xf>
    <xf numFmtId="0" fontId="39" fillId="0" borderId="58" xfId="0" quotePrefix="1" applyFont="1" applyBorder="1" applyAlignment="1">
      <alignment horizontal="left"/>
    </xf>
    <xf numFmtId="0" fontId="42" fillId="0" borderId="58" xfId="0" quotePrefix="1" applyFont="1" applyBorder="1" applyAlignment="1">
      <alignment horizontal="left"/>
    </xf>
    <xf numFmtId="0" fontId="15" fillId="0" borderId="65" xfId="0" applyFont="1" applyBorder="1" applyAlignment="1">
      <alignment wrapText="1"/>
    </xf>
    <xf numFmtId="0" fontId="15" fillId="0" borderId="65" xfId="0" applyFont="1" applyBorder="1" applyAlignment="1">
      <alignment horizontal="center" wrapText="1"/>
    </xf>
    <xf numFmtId="0" fontId="83" fillId="3" borderId="16" xfId="0" applyFont="1" applyFill="1" applyBorder="1"/>
    <xf numFmtId="44" fontId="9" fillId="0" borderId="0" xfId="95" applyFont="1"/>
    <xf numFmtId="0" fontId="46" fillId="6" borderId="0" xfId="97" applyFont="1" applyFill="1" applyProtection="1">
      <protection locked="0"/>
    </xf>
    <xf numFmtId="0" fontId="56" fillId="6" borderId="0" xfId="97" applyFont="1" applyFill="1"/>
    <xf numFmtId="0" fontId="84" fillId="5" borderId="0" xfId="97" applyFill="1"/>
    <xf numFmtId="4" fontId="84" fillId="5" borderId="0" xfId="97" applyNumberFormat="1" applyFill="1" applyAlignment="1">
      <alignment horizontal="left"/>
    </xf>
    <xf numFmtId="0" fontId="50" fillId="7" borderId="22" xfId="97" applyFont="1" applyFill="1" applyBorder="1" applyAlignment="1">
      <alignment horizontal="left" vertical="center"/>
    </xf>
    <xf numFmtId="0" fontId="50" fillId="6" borderId="0" xfId="97" applyFont="1" applyFill="1" applyAlignment="1" applyProtection="1">
      <alignment horizontal="left" vertical="center"/>
      <protection locked="0"/>
    </xf>
    <xf numFmtId="0" fontId="51" fillId="6" borderId="0" xfId="97" applyFont="1" applyFill="1" applyAlignment="1" applyProtection="1">
      <alignment horizontal="left" vertical="center"/>
      <protection locked="0"/>
    </xf>
    <xf numFmtId="49" fontId="50" fillId="7" borderId="22" xfId="97" applyNumberFormat="1" applyFont="1" applyFill="1" applyBorder="1" applyAlignment="1" applyProtection="1">
      <alignment horizontal="right" vertical="center"/>
      <protection locked="0"/>
    </xf>
    <xf numFmtId="0" fontId="50" fillId="6" borderId="0" xfId="97" applyFont="1" applyFill="1" applyAlignment="1" applyProtection="1">
      <alignment horizontal="right" vertical="center"/>
      <protection locked="0"/>
    </xf>
    <xf numFmtId="0" fontId="50" fillId="7" borderId="22" xfId="97" applyFont="1" applyFill="1" applyBorder="1" applyAlignment="1" applyProtection="1">
      <alignment horizontal="right" vertical="center"/>
      <protection locked="0"/>
    </xf>
    <xf numFmtId="0" fontId="50" fillId="7" borderId="22" xfId="97" applyFont="1" applyFill="1" applyBorder="1" applyAlignment="1">
      <alignment horizontal="right" vertical="center"/>
    </xf>
    <xf numFmtId="0" fontId="50" fillId="7" borderId="22" xfId="87" applyNumberFormat="1" applyFont="1" applyFill="1" applyBorder="1" applyAlignment="1" applyProtection="1">
      <alignment horizontal="left" vertical="center"/>
      <protection locked="0"/>
    </xf>
    <xf numFmtId="0" fontId="50" fillId="7" borderId="22" xfId="87" applyNumberFormat="1" applyFont="1" applyFill="1" applyBorder="1" applyAlignment="1" applyProtection="1">
      <alignment horizontal="left" vertical="center"/>
    </xf>
    <xf numFmtId="3" fontId="50" fillId="7" borderId="22" xfId="97" applyNumberFormat="1" applyFont="1" applyFill="1" applyBorder="1" applyAlignment="1" applyProtection="1">
      <alignment horizontal="right" vertical="center"/>
      <protection locked="0"/>
    </xf>
    <xf numFmtId="0" fontId="84" fillId="5" borderId="0" xfId="97" applyFill="1" applyAlignment="1">
      <alignment wrapText="1"/>
    </xf>
    <xf numFmtId="0" fontId="60" fillId="14" borderId="28" xfId="97" applyFont="1" applyFill="1" applyBorder="1"/>
    <xf numFmtId="0" fontId="58" fillId="7" borderId="0" xfId="97" quotePrefix="1" applyFont="1" applyFill="1" applyAlignment="1">
      <alignment horizontal="left" vertical="center"/>
    </xf>
    <xf numFmtId="0" fontId="58" fillId="7" borderId="0" xfId="97" applyFont="1" applyFill="1"/>
    <xf numFmtId="0" fontId="58" fillId="11" borderId="0" xfId="97" applyFont="1" applyFill="1" applyAlignment="1">
      <alignment horizontal="center" vertical="center"/>
    </xf>
    <xf numFmtId="0" fontId="58" fillId="11" borderId="0" xfId="97" applyFont="1" applyFill="1" applyAlignment="1">
      <alignment vertical="center"/>
    </xf>
    <xf numFmtId="0" fontId="63" fillId="11" borderId="0" xfId="97" applyFont="1" applyFill="1" applyAlignment="1">
      <alignment vertical="center"/>
    </xf>
    <xf numFmtId="0" fontId="70" fillId="11" borderId="0" xfId="97" applyFont="1" applyFill="1" applyAlignment="1">
      <alignment horizontal="left" vertical="center"/>
    </xf>
    <xf numFmtId="0" fontId="73" fillId="11" borderId="0" xfId="97" applyFont="1" applyFill="1" applyAlignment="1">
      <alignment horizontal="left" vertical="center"/>
    </xf>
    <xf numFmtId="0" fontId="58" fillId="7" borderId="0" xfId="97" applyFont="1" applyFill="1" applyAlignment="1">
      <alignment vertical="center"/>
    </xf>
    <xf numFmtId="0" fontId="72" fillId="11" borderId="0" xfId="97" applyFont="1" applyFill="1" applyAlignment="1">
      <alignment horizontal="left" vertical="center"/>
    </xf>
    <xf numFmtId="0" fontId="71" fillId="11" borderId="0" xfId="97" applyFont="1" applyFill="1" applyAlignment="1">
      <alignment vertical="center"/>
    </xf>
    <xf numFmtId="0" fontId="71" fillId="11" borderId="71" xfId="97" applyFont="1" applyFill="1" applyBorder="1" applyAlignment="1">
      <alignment vertical="center"/>
    </xf>
    <xf numFmtId="0" fontId="71" fillId="11" borderId="72" xfId="97" applyFont="1" applyFill="1" applyBorder="1" applyAlignment="1">
      <alignment vertical="center"/>
    </xf>
    <xf numFmtId="0" fontId="85" fillId="11" borderId="0" xfId="97" applyFont="1" applyFill="1" applyAlignment="1">
      <alignment vertical="center"/>
    </xf>
    <xf numFmtId="0" fontId="85" fillId="11" borderId="71" xfId="97" applyFont="1" applyFill="1" applyBorder="1" applyAlignment="1">
      <alignment vertical="center"/>
    </xf>
    <xf numFmtId="0" fontId="71" fillId="11" borderId="0" xfId="97" applyFont="1" applyFill="1" applyAlignment="1">
      <alignment horizontal="center" vertical="center"/>
    </xf>
    <xf numFmtId="0" fontId="46" fillId="0" borderId="0" xfId="97" applyFont="1"/>
    <xf numFmtId="0" fontId="72" fillId="15" borderId="46" xfId="97" applyFont="1" applyFill="1" applyBorder="1" applyAlignment="1">
      <alignment horizontal="center" wrapText="1"/>
    </xf>
    <xf numFmtId="0" fontId="63" fillId="0" borderId="38" xfId="97" applyFont="1" applyBorder="1" applyAlignment="1">
      <alignment horizontal="center" vertical="top" wrapText="1"/>
    </xf>
    <xf numFmtId="0" fontId="72" fillId="15" borderId="45" xfId="97" applyFont="1" applyFill="1" applyBorder="1" applyAlignment="1">
      <alignment horizontal="center" wrapText="1"/>
    </xf>
    <xf numFmtId="0" fontId="63" fillId="0" borderId="70" xfId="97" applyFont="1" applyBorder="1" applyAlignment="1">
      <alignment horizontal="center" vertical="top" wrapText="1"/>
    </xf>
    <xf numFmtId="0" fontId="84" fillId="16" borderId="0" xfId="97" applyFill="1"/>
    <xf numFmtId="0" fontId="63" fillId="0" borderId="0" xfId="97" applyFont="1" applyAlignment="1">
      <alignment horizontal="center" wrapText="1"/>
    </xf>
    <xf numFmtId="0" fontId="63" fillId="0" borderId="44" xfId="97" applyFont="1" applyBorder="1" applyAlignment="1">
      <alignment horizontal="center" vertical="top" wrapText="1"/>
    </xf>
    <xf numFmtId="0" fontId="84" fillId="0" borderId="0" xfId="97"/>
    <xf numFmtId="0" fontId="44" fillId="6" borderId="0" xfId="97" applyFont="1" applyFill="1" applyProtection="1">
      <protection locked="0"/>
    </xf>
    <xf numFmtId="0" fontId="84" fillId="6" borderId="0" xfId="97" applyFill="1" applyProtection="1">
      <protection locked="0"/>
    </xf>
    <xf numFmtId="0" fontId="84" fillId="0" borderId="0" xfId="97" applyProtection="1">
      <protection locked="0"/>
    </xf>
    <xf numFmtId="0" fontId="48" fillId="0" borderId="0" xfId="86" applyFont="1" applyProtection="1">
      <alignment vertical="top"/>
      <protection locked="0"/>
    </xf>
    <xf numFmtId="0" fontId="53" fillId="6" borderId="0" xfId="97" applyFont="1" applyFill="1" applyProtection="1">
      <protection locked="0"/>
    </xf>
    <xf numFmtId="0" fontId="54" fillId="6" borderId="0" xfId="97" applyFont="1" applyFill="1" applyProtection="1">
      <protection locked="0"/>
    </xf>
    <xf numFmtId="0" fontId="55" fillId="6" borderId="0" xfId="97" applyFont="1" applyFill="1" applyProtection="1">
      <protection locked="0"/>
    </xf>
    <xf numFmtId="0" fontId="54" fillId="0" borderId="0" xfId="97" applyFont="1" applyProtection="1">
      <protection locked="0"/>
    </xf>
    <xf numFmtId="0" fontId="52" fillId="6" borderId="0" xfId="97" applyFont="1" applyFill="1" applyAlignment="1" applyProtection="1">
      <alignment vertical="center"/>
      <protection locked="0"/>
    </xf>
    <xf numFmtId="0" fontId="49" fillId="7" borderId="22" xfId="97" applyFont="1" applyFill="1" applyBorder="1" applyProtection="1">
      <protection locked="0"/>
    </xf>
    <xf numFmtId="0" fontId="53" fillId="6" borderId="0" xfId="97" applyFont="1" applyFill="1" applyAlignment="1" applyProtection="1">
      <alignment vertical="center"/>
      <protection locked="0"/>
    </xf>
    <xf numFmtId="0" fontId="49" fillId="6" borderId="0" xfId="97" applyFont="1" applyFill="1" applyProtection="1">
      <protection locked="0"/>
    </xf>
    <xf numFmtId="169" fontId="50" fillId="7" borderId="23" xfId="97" applyNumberFormat="1" applyFont="1" applyFill="1" applyBorder="1" applyAlignment="1" applyProtection="1">
      <alignment horizontal="right" vertical="center"/>
      <protection locked="0"/>
    </xf>
    <xf numFmtId="1" fontId="50" fillId="7" borderId="22" xfId="97" applyNumberFormat="1" applyFont="1" applyFill="1" applyBorder="1" applyAlignment="1" applyProtection="1">
      <alignment horizontal="right" vertical="center"/>
      <protection locked="0"/>
    </xf>
    <xf numFmtId="0" fontId="52" fillId="6" borderId="20" xfId="97" applyFont="1" applyFill="1" applyBorder="1" applyAlignment="1" applyProtection="1">
      <alignment vertical="center"/>
      <protection locked="0"/>
    </xf>
    <xf numFmtId="167" fontId="50" fillId="7" borderId="22" xfId="87" applyNumberFormat="1" applyFont="1" applyFill="1" applyBorder="1" applyAlignment="1" applyProtection="1">
      <alignment horizontal="right" vertical="center"/>
      <protection locked="0"/>
    </xf>
    <xf numFmtId="2" fontId="50" fillId="7" borderId="22" xfId="88" applyNumberFormat="1" applyFont="1" applyFill="1" applyBorder="1" applyAlignment="1" applyProtection="1">
      <alignment horizontal="right" vertical="center"/>
      <protection locked="0"/>
    </xf>
    <xf numFmtId="0" fontId="52" fillId="6" borderId="0" xfId="97" applyFont="1" applyFill="1" applyAlignment="1" applyProtection="1">
      <alignment horizontal="left" vertical="center"/>
      <protection locked="0"/>
    </xf>
    <xf numFmtId="9" fontId="50" fillId="7" borderId="22" xfId="88" applyFont="1" applyFill="1" applyBorder="1" applyAlignment="1" applyProtection="1">
      <alignment horizontal="right" vertical="center"/>
      <protection locked="0"/>
    </xf>
    <xf numFmtId="0" fontId="50" fillId="7" borderId="22" xfId="97" applyFont="1" applyFill="1" applyBorder="1" applyAlignment="1" applyProtection="1">
      <alignment horizontal="left" vertical="center"/>
      <protection locked="0"/>
    </xf>
    <xf numFmtId="2" fontId="50" fillId="7" borderId="22" xfId="97" applyNumberFormat="1" applyFont="1" applyFill="1" applyBorder="1" applyAlignment="1" applyProtection="1">
      <alignment horizontal="right" vertical="center"/>
      <protection locked="0"/>
    </xf>
    <xf numFmtId="166" fontId="50" fillId="7" borderId="22" xfId="97" applyNumberFormat="1" applyFont="1" applyFill="1" applyBorder="1" applyAlignment="1" applyProtection="1">
      <alignment horizontal="right" vertical="center"/>
      <protection locked="0"/>
    </xf>
    <xf numFmtId="0" fontId="49" fillId="7" borderId="0" xfId="97" applyFont="1" applyFill="1" applyProtection="1">
      <protection locked="0"/>
    </xf>
    <xf numFmtId="0" fontId="50" fillId="6" borderId="0" xfId="97" applyFont="1" applyFill="1" applyAlignment="1" applyProtection="1">
      <alignment horizontal="left" vertical="center" indent="15"/>
      <protection locked="0"/>
    </xf>
    <xf numFmtId="0" fontId="60" fillId="14" borderId="29" xfId="97" applyFont="1" applyFill="1" applyBorder="1"/>
    <xf numFmtId="0" fontId="70" fillId="14" borderId="28" xfId="97" applyFont="1" applyFill="1" applyBorder="1" applyAlignment="1">
      <alignment horizontal="left" vertical="center"/>
    </xf>
    <xf numFmtId="0" fontId="60" fillId="14" borderId="27" xfId="97" applyFont="1" applyFill="1" applyBorder="1"/>
    <xf numFmtId="0" fontId="69" fillId="13" borderId="0" xfId="97" applyFont="1" applyFill="1" applyAlignment="1">
      <alignment vertical="center"/>
    </xf>
    <xf numFmtId="0" fontId="67" fillId="13" borderId="0" xfId="97" applyFont="1" applyFill="1" applyAlignment="1">
      <alignment horizontal="left" vertical="top" wrapText="1"/>
    </xf>
    <xf numFmtId="0" fontId="61" fillId="7" borderId="0" xfId="97" applyFont="1" applyFill="1" applyAlignment="1">
      <alignment horizontal="left" vertical="center" wrapText="1"/>
    </xf>
    <xf numFmtId="0" fontId="67" fillId="7" borderId="0" xfId="97" applyFont="1" applyFill="1" applyAlignment="1">
      <alignment horizontal="left" vertical="top" wrapText="1"/>
    </xf>
    <xf numFmtId="0" fontId="58" fillId="7" borderId="0" xfId="97" quotePrefix="1" applyFont="1" applyFill="1" applyAlignment="1">
      <alignment horizontal="left" vertical="top"/>
    </xf>
    <xf numFmtId="0" fontId="68" fillId="7" borderId="0" xfId="97" applyFont="1" applyFill="1" applyAlignment="1">
      <alignment horizontal="left" vertical="top"/>
    </xf>
    <xf numFmtId="0" fontId="67" fillId="7" borderId="0" xfId="97" applyFont="1" applyFill="1" applyAlignment="1">
      <alignment horizontal="left" vertical="top"/>
    </xf>
    <xf numFmtId="0" fontId="58" fillId="7" borderId="0" xfId="97" applyFont="1" applyFill="1" applyAlignment="1">
      <alignment vertical="top" wrapText="1"/>
    </xf>
    <xf numFmtId="0" fontId="63" fillId="7" borderId="0" xfId="97" applyFont="1" applyFill="1" applyAlignment="1">
      <alignment vertical="top" wrapText="1"/>
    </xf>
    <xf numFmtId="0" fontId="58" fillId="7" borderId="0" xfId="97" applyFont="1" applyFill="1" applyAlignment="1">
      <alignment horizontal="center"/>
    </xf>
    <xf numFmtId="0" fontId="60" fillId="0" borderId="0" xfId="97" applyFont="1" applyAlignment="1">
      <alignment horizontal="left" vertical="top"/>
    </xf>
    <xf numFmtId="0" fontId="58" fillId="8" borderId="0" xfId="97" applyFont="1" applyFill="1"/>
    <xf numFmtId="0" fontId="65" fillId="7" borderId="0" xfId="97" applyFont="1" applyFill="1" applyAlignment="1">
      <alignment vertical="top" wrapText="1"/>
    </xf>
    <xf numFmtId="0" fontId="66" fillId="7" borderId="0" xfId="97" applyFont="1" applyFill="1" applyAlignment="1">
      <alignment vertical="top" wrapText="1"/>
    </xf>
    <xf numFmtId="0" fontId="64" fillId="7" borderId="0" xfId="97" applyFont="1" applyFill="1" applyAlignment="1">
      <alignment horizontal="left" vertical="center" wrapText="1"/>
    </xf>
    <xf numFmtId="0" fontId="58" fillId="7" borderId="0" xfId="97" quotePrefix="1" applyFont="1" applyFill="1" applyAlignment="1">
      <alignment horizontal="left"/>
    </xf>
    <xf numFmtId="0" fontId="63" fillId="7" borderId="0" xfId="97" quotePrefix="1" applyFont="1" applyFill="1" applyAlignment="1">
      <alignment horizontal="left"/>
    </xf>
    <xf numFmtId="0" fontId="63" fillId="7" borderId="0" xfId="97" quotePrefix="1" applyFont="1" applyFill="1" applyAlignment="1">
      <alignment horizontal="left" vertical="top"/>
    </xf>
    <xf numFmtId="0" fontId="58" fillId="7" borderId="0" xfId="97" quotePrefix="1" applyFont="1" applyFill="1" applyAlignment="1">
      <alignment vertical="top"/>
    </xf>
    <xf numFmtId="0" fontId="58" fillId="10" borderId="17" xfId="97" applyFont="1" applyFill="1" applyBorder="1" applyAlignment="1">
      <alignment vertical="center"/>
    </xf>
    <xf numFmtId="0" fontId="58" fillId="10" borderId="19" xfId="97" applyFont="1" applyFill="1" applyBorder="1" applyAlignment="1">
      <alignment vertical="center"/>
    </xf>
    <xf numFmtId="0" fontId="62" fillId="9" borderId="0" xfId="97" applyFont="1" applyFill="1"/>
    <xf numFmtId="0" fontId="61" fillId="9" borderId="0" xfId="97" applyFont="1" applyFill="1"/>
    <xf numFmtId="0" fontId="58" fillId="9" borderId="0" xfId="97" applyFont="1" applyFill="1"/>
    <xf numFmtId="0" fontId="62" fillId="7" borderId="0" xfId="97" applyFont="1" applyFill="1"/>
    <xf numFmtId="0" fontId="61" fillId="7" borderId="0" xfId="97" applyFont="1" applyFill="1"/>
    <xf numFmtId="0" fontId="58" fillId="6" borderId="0" xfId="97" applyFont="1" applyFill="1"/>
    <xf numFmtId="0" fontId="88" fillId="9" borderId="0" xfId="97" applyFont="1" applyFill="1"/>
    <xf numFmtId="0" fontId="58" fillId="0" borderId="0" xfId="97" applyFont="1"/>
    <xf numFmtId="0" fontId="85" fillId="11" borderId="0" xfId="97" applyFont="1" applyFill="1" applyAlignment="1">
      <alignment horizontal="left" vertical="center" wrapText="1"/>
    </xf>
    <xf numFmtId="0" fontId="71" fillId="11" borderId="0" xfId="97" quotePrefix="1" applyFont="1" applyFill="1" applyAlignment="1">
      <alignment vertical="center"/>
    </xf>
    <xf numFmtId="0" fontId="89" fillId="6" borderId="0" xfId="97" applyFont="1" applyFill="1" applyAlignment="1">
      <alignment vertical="center"/>
    </xf>
    <xf numFmtId="3" fontId="89" fillId="6" borderId="0" xfId="97" applyNumberFormat="1" applyFont="1" applyFill="1" applyAlignment="1">
      <alignment horizontal="center" vertical="center"/>
    </xf>
    <xf numFmtId="167" fontId="89" fillId="6" borderId="0" xfId="87" applyNumberFormat="1" applyFont="1" applyFill="1" applyAlignment="1" applyProtection="1">
      <alignment vertical="center"/>
    </xf>
    <xf numFmtId="0" fontId="85" fillId="11" borderId="72" xfId="97" applyFont="1" applyFill="1" applyBorder="1" applyAlignment="1">
      <alignment vertical="center"/>
    </xf>
    <xf numFmtId="49" fontId="58" fillId="11" borderId="0" xfId="97" applyNumberFormat="1" applyFont="1" applyFill="1" applyAlignment="1">
      <alignment vertical="center"/>
    </xf>
    <xf numFmtId="49" fontId="73" fillId="11" borderId="0" xfId="97" applyNumberFormat="1" applyFont="1" applyFill="1" applyAlignment="1">
      <alignment horizontal="left" vertical="center"/>
    </xf>
    <xf numFmtId="0" fontId="85" fillId="11" borderId="0" xfId="97" applyFont="1" applyFill="1" applyAlignment="1">
      <alignment vertical="center" wrapText="1"/>
    </xf>
    <xf numFmtId="0" fontId="76" fillId="18" borderId="43" xfId="97" applyFont="1" applyFill="1" applyBorder="1" applyAlignment="1">
      <alignment horizontal="center" vertical="center"/>
    </xf>
    <xf numFmtId="0" fontId="58" fillId="11" borderId="0" xfId="97" applyFont="1" applyFill="1"/>
    <xf numFmtId="0" fontId="85" fillId="7" borderId="0" xfId="97" applyFont="1" applyFill="1" applyAlignment="1">
      <alignment vertical="center"/>
    </xf>
    <xf numFmtId="0" fontId="72" fillId="7" borderId="0" xfId="97" applyFont="1" applyFill="1" applyAlignment="1">
      <alignment horizontal="left" vertical="center" wrapText="1"/>
    </xf>
    <xf numFmtId="0" fontId="63" fillId="7" borderId="0" xfId="97" applyFont="1" applyFill="1" applyAlignment="1">
      <alignment vertical="center" wrapText="1"/>
    </xf>
    <xf numFmtId="0" fontId="86" fillId="11" borderId="0" xfId="97" applyFont="1" applyFill="1" applyAlignment="1">
      <alignment horizontal="center" vertical="center"/>
    </xf>
    <xf numFmtId="0" fontId="86" fillId="11" borderId="0" xfId="97" applyFont="1" applyFill="1" applyAlignment="1">
      <alignment vertical="center"/>
    </xf>
    <xf numFmtId="0" fontId="86" fillId="11" borderId="0" xfId="97" applyFont="1" applyFill="1" applyAlignment="1">
      <alignment horizontal="right" vertical="center"/>
    </xf>
    <xf numFmtId="0" fontId="58" fillId="11" borderId="0" xfId="97" applyFont="1" applyFill="1" applyAlignment="1">
      <alignment horizontal="left" vertical="center"/>
    </xf>
    <xf numFmtId="170" fontId="84" fillId="16" borderId="0" xfId="97" applyNumberFormat="1" applyFill="1"/>
    <xf numFmtId="0" fontId="63" fillId="0" borderId="0" xfId="97" applyFont="1" applyAlignment="1">
      <alignment horizontal="center" vertical="top" wrapText="1"/>
    </xf>
    <xf numFmtId="0" fontId="63" fillId="19" borderId="0" xfId="97" applyFont="1" applyFill="1" applyAlignment="1">
      <alignment horizontal="center" vertical="center"/>
    </xf>
    <xf numFmtId="0" fontId="72" fillId="19" borderId="0" xfId="97" applyFont="1" applyFill="1" applyAlignment="1">
      <alignment vertical="center"/>
    </xf>
    <xf numFmtId="0" fontId="63" fillId="19" borderId="0" xfId="97" applyFont="1" applyFill="1" applyAlignment="1">
      <alignment vertical="center"/>
    </xf>
    <xf numFmtId="0" fontId="63" fillId="19" borderId="0" xfId="97" applyFont="1" applyFill="1" applyAlignment="1">
      <alignment horizontal="right" vertical="center"/>
    </xf>
    <xf numFmtId="0" fontId="72" fillId="19" borderId="0" xfId="97" applyFont="1" applyFill="1" applyAlignment="1">
      <alignment horizontal="center" vertical="center"/>
    </xf>
    <xf numFmtId="0" fontId="72" fillId="19" borderId="0" xfId="97" applyFont="1" applyFill="1" applyAlignment="1">
      <alignment horizontal="right" vertical="center"/>
    </xf>
    <xf numFmtId="0" fontId="72" fillId="19" borderId="71" xfId="97" applyFont="1" applyFill="1" applyBorder="1" applyAlignment="1">
      <alignment horizontal="center" vertical="center"/>
    </xf>
    <xf numFmtId="0" fontId="63" fillId="19" borderId="71" xfId="97" applyFont="1" applyFill="1" applyBorder="1" applyAlignment="1">
      <alignment horizontal="left" vertical="center"/>
    </xf>
    <xf numFmtId="0" fontId="63" fillId="19" borderId="71" xfId="97" applyFont="1" applyFill="1" applyBorder="1" applyAlignment="1">
      <alignment vertical="center"/>
    </xf>
    <xf numFmtId="0" fontId="63" fillId="19" borderId="71" xfId="97" applyFont="1" applyFill="1" applyBorder="1" applyAlignment="1">
      <alignment horizontal="right" vertical="center"/>
    </xf>
    <xf numFmtId="0" fontId="72" fillId="19" borderId="72" xfId="97" applyFont="1" applyFill="1" applyBorder="1" applyAlignment="1">
      <alignment horizontal="center" vertical="center"/>
    </xf>
    <xf numFmtId="0" fontId="63" fillId="19" borderId="72" xfId="97" applyFont="1" applyFill="1" applyBorder="1" applyAlignment="1">
      <alignment horizontal="left" vertical="center"/>
    </xf>
    <xf numFmtId="0" fontId="63" fillId="19" borderId="72" xfId="97" applyFont="1" applyFill="1" applyBorder="1" applyAlignment="1">
      <alignment vertical="center"/>
    </xf>
    <xf numFmtId="0" fontId="63" fillId="19" borderId="72" xfId="97" applyFont="1" applyFill="1" applyBorder="1" applyAlignment="1">
      <alignment horizontal="right" vertical="center"/>
    </xf>
    <xf numFmtId="49" fontId="63" fillId="19" borderId="0" xfId="97" applyNumberFormat="1" applyFont="1" applyFill="1" applyAlignment="1">
      <alignment horizontal="right" vertical="center"/>
    </xf>
    <xf numFmtId="0" fontId="72" fillId="19" borderId="0" xfId="97" applyFont="1" applyFill="1" applyAlignment="1">
      <alignment horizontal="left" vertical="center"/>
    </xf>
    <xf numFmtId="0" fontId="72" fillId="19" borderId="71" xfId="97" applyFont="1" applyFill="1" applyBorder="1" applyAlignment="1">
      <alignment vertical="center"/>
    </xf>
    <xf numFmtId="0" fontId="72" fillId="19" borderId="0" xfId="97" applyFont="1" applyFill="1" applyAlignment="1">
      <alignment vertical="center" wrapText="1"/>
    </xf>
    <xf numFmtId="0" fontId="63" fillId="19" borderId="0" xfId="97" applyFont="1" applyFill="1" applyAlignment="1">
      <alignment vertical="top"/>
    </xf>
    <xf numFmtId="0" fontId="63" fillId="19" borderId="0" xfId="97" applyFont="1" applyFill="1" applyAlignment="1">
      <alignment vertical="center" wrapText="1"/>
    </xf>
    <xf numFmtId="0" fontId="63" fillId="19" borderId="0" xfId="97" applyFont="1" applyFill="1" applyAlignment="1">
      <alignment horizontal="left" vertical="top"/>
    </xf>
    <xf numFmtId="0" fontId="63" fillId="19" borderId="71" xfId="97" applyFont="1" applyFill="1" applyBorder="1" applyAlignment="1">
      <alignment horizontal="center" vertical="center" wrapText="1"/>
    </xf>
    <xf numFmtId="0" fontId="63" fillId="19" borderId="0" xfId="97" applyFont="1" applyFill="1" applyAlignment="1">
      <alignment horizontal="center" vertical="center" wrapText="1"/>
    </xf>
    <xf numFmtId="0" fontId="86" fillId="19" borderId="0" xfId="97" applyFont="1" applyFill="1" applyAlignment="1">
      <alignment vertical="center"/>
    </xf>
    <xf numFmtId="0" fontId="63" fillId="19" borderId="71" xfId="97" applyFont="1" applyFill="1" applyBorder="1" applyAlignment="1">
      <alignment horizontal="center" vertical="center"/>
    </xf>
    <xf numFmtId="2" fontId="63" fillId="19" borderId="0" xfId="97" applyNumberFormat="1" applyFont="1" applyFill="1" applyAlignment="1">
      <alignment vertical="center"/>
    </xf>
    <xf numFmtId="0" fontId="85" fillId="19" borderId="0" xfId="97" applyFont="1" applyFill="1" applyAlignment="1">
      <alignment vertical="center"/>
    </xf>
    <xf numFmtId="0" fontId="76" fillId="18" borderId="78" xfId="97" applyFont="1" applyFill="1" applyBorder="1" applyAlignment="1">
      <alignment horizontal="center" vertical="center"/>
    </xf>
    <xf numFmtId="0" fontId="63" fillId="12" borderId="78" xfId="97" applyFont="1" applyFill="1" applyBorder="1" applyAlignment="1" applyProtection="1">
      <alignment horizontal="center" vertical="center" wrapText="1"/>
      <protection locked="0"/>
    </xf>
    <xf numFmtId="49" fontId="63" fillId="19" borderId="0" xfId="97" applyNumberFormat="1" applyFont="1" applyFill="1" applyAlignment="1">
      <alignment vertical="center"/>
    </xf>
    <xf numFmtId="0" fontId="63" fillId="19" borderId="72" xfId="97" applyFont="1" applyFill="1" applyBorder="1" applyAlignment="1">
      <alignment horizontal="center" vertical="center"/>
    </xf>
    <xf numFmtId="0" fontId="71" fillId="19" borderId="0" xfId="97" applyFont="1" applyFill="1" applyAlignment="1">
      <alignment vertical="center"/>
    </xf>
    <xf numFmtId="165" fontId="15" fillId="0" borderId="83" xfId="0" applyNumberFormat="1" applyFont="1" applyBorder="1" applyAlignment="1">
      <alignment horizontal="right" vertical="top" wrapText="1"/>
    </xf>
    <xf numFmtId="165" fontId="79" fillId="0" borderId="82" xfId="0" applyNumberFormat="1" applyFont="1" applyBorder="1" applyAlignment="1">
      <alignment horizontal="right" vertical="top" wrapText="1"/>
    </xf>
    <xf numFmtId="0" fontId="22" fillId="7" borderId="0" xfId="98" applyFill="1" applyAlignment="1" applyProtection="1">
      <protection locked="0"/>
    </xf>
    <xf numFmtId="0" fontId="63" fillId="7" borderId="0" xfId="97" applyFont="1" applyFill="1" applyBorder="1" applyAlignment="1">
      <alignment horizontal="left" vertical="center"/>
    </xf>
    <xf numFmtId="0" fontId="0" fillId="0" borderId="0" xfId="0" quotePrefix="1" applyFill="1"/>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20" fillId="0" borderId="52" xfId="0" applyFont="1" applyBorder="1" applyAlignment="1">
      <alignment horizontal="left" vertical="center"/>
    </xf>
    <xf numFmtId="0" fontId="20" fillId="0" borderId="9" xfId="0" applyFont="1" applyBorder="1" applyAlignment="1">
      <alignment horizontal="left" vertical="center"/>
    </xf>
    <xf numFmtId="0" fontId="28" fillId="0" borderId="63" xfId="0" applyFont="1" applyBorder="1" applyAlignment="1">
      <alignment wrapText="1"/>
    </xf>
    <xf numFmtId="0" fontId="28" fillId="0" borderId="7" xfId="0" applyFont="1" applyBorder="1" applyAlignment="1">
      <alignment wrapText="1"/>
    </xf>
    <xf numFmtId="0" fontId="12" fillId="0" borderId="20" xfId="0" applyFont="1" applyBorder="1" applyAlignment="1">
      <alignment horizontal="left"/>
    </xf>
    <xf numFmtId="0" fontId="28" fillId="0" borderId="64" xfId="0" applyFont="1" applyBorder="1" applyAlignment="1">
      <alignment wrapText="1"/>
    </xf>
    <xf numFmtId="0" fontId="28" fillId="0" borderId="65" xfId="0" applyFont="1" applyBorder="1" applyAlignment="1">
      <alignment wrapText="1"/>
    </xf>
    <xf numFmtId="0" fontId="28" fillId="0" borderId="62" xfId="0" applyFont="1" applyBorder="1"/>
    <xf numFmtId="0" fontId="28" fillId="0" borderId="5" xfId="0" applyFont="1" applyBorder="1"/>
    <xf numFmtId="0" fontId="78" fillId="0" borderId="62" xfId="0" applyFont="1" applyBorder="1"/>
    <xf numFmtId="0" fontId="78"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9" fillId="0" borderId="6" xfId="0" applyFont="1" applyBorder="1" applyAlignment="1">
      <alignment horizontal="center" vertical="center" wrapText="1"/>
    </xf>
    <xf numFmtId="0" fontId="19" fillId="0" borderId="61" xfId="0" applyFont="1" applyBorder="1" applyAlignment="1">
      <alignment horizontal="center" vertical="center" wrapText="1"/>
    </xf>
    <xf numFmtId="0" fontId="12" fillId="0" borderId="54" xfId="0" applyFont="1" applyBorder="1"/>
    <xf numFmtId="0" fontId="12" fillId="0" borderId="2" xfId="0" applyFont="1" applyBorder="1"/>
    <xf numFmtId="0" fontId="16" fillId="0" borderId="54" xfId="0" applyFont="1" applyBorder="1" applyAlignment="1">
      <alignment horizontal="left"/>
    </xf>
    <xf numFmtId="0" fontId="16" fillId="0" borderId="2" xfId="0" applyFont="1" applyBorder="1" applyAlignment="1">
      <alignment horizontal="left"/>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2" fillId="0" borderId="59" xfId="0" applyFont="1" applyBorder="1" applyAlignment="1">
      <alignment horizontal="left" vertical="top" wrapText="1"/>
    </xf>
    <xf numFmtId="0" fontId="12" fillId="0" borderId="58"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52" xfId="0" applyFont="1" applyBorder="1" applyAlignment="1">
      <alignmen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54"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58"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0" fontId="17" fillId="2" borderId="67" xfId="0" applyFont="1" applyFill="1" applyBorder="1" applyAlignment="1">
      <alignment vertical="center"/>
    </xf>
    <xf numFmtId="0" fontId="18" fillId="2" borderId="68" xfId="0" applyFont="1" applyFill="1" applyBorder="1" applyAlignment="1">
      <alignment vertical="center"/>
    </xf>
    <xf numFmtId="0" fontId="18" fillId="2" borderId="69" xfId="0" applyFont="1" applyFill="1" applyBorder="1" applyAlignment="1">
      <alignment vertical="center"/>
    </xf>
    <xf numFmtId="0" fontId="12" fillId="0" borderId="5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53" xfId="0" applyFont="1" applyBorder="1" applyAlignment="1">
      <alignment horizontal="left" vertical="center"/>
    </xf>
    <xf numFmtId="0" fontId="50" fillId="7" borderId="22" xfId="97" applyFont="1" applyFill="1" applyBorder="1" applyAlignment="1" applyProtection="1">
      <alignment horizontal="left" vertical="center" wrapText="1"/>
      <protection locked="0"/>
    </xf>
    <xf numFmtId="0" fontId="50" fillId="7" borderId="17" xfId="97" applyFont="1" applyFill="1" applyBorder="1" applyAlignment="1" applyProtection="1">
      <alignment horizontal="left" vertical="center" wrapText="1"/>
      <protection locked="0"/>
    </xf>
    <xf numFmtId="0" fontId="50" fillId="7" borderId="18" xfId="97" applyFont="1" applyFill="1" applyBorder="1" applyAlignment="1" applyProtection="1">
      <alignment horizontal="left" vertical="center" wrapText="1"/>
      <protection locked="0"/>
    </xf>
    <xf numFmtId="0" fontId="50" fillId="7" borderId="19" xfId="97" applyFont="1" applyFill="1" applyBorder="1" applyAlignment="1" applyProtection="1">
      <alignment horizontal="left" vertical="center" wrapText="1"/>
      <protection locked="0"/>
    </xf>
    <xf numFmtId="0" fontId="58" fillId="7" borderId="0" xfId="97" quotePrefix="1" applyFont="1" applyFill="1" applyAlignment="1">
      <alignment horizontal="left" vertical="top" wrapText="1"/>
    </xf>
    <xf numFmtId="0" fontId="59" fillId="7" borderId="0" xfId="89" quotePrefix="1" applyFill="1" applyAlignment="1" applyProtection="1">
      <alignment horizontal="left" vertical="top"/>
      <protection locked="0"/>
    </xf>
    <xf numFmtId="2" fontId="58" fillId="12" borderId="26" xfId="97" applyNumberFormat="1" applyFont="1" applyFill="1" applyBorder="1" applyAlignment="1" applyProtection="1">
      <alignment horizontal="center" vertical="center"/>
      <protection locked="0"/>
    </xf>
    <xf numFmtId="2" fontId="58" fillId="12" borderId="25" xfId="97" applyNumberFormat="1" applyFont="1" applyFill="1" applyBorder="1" applyAlignment="1" applyProtection="1">
      <alignment horizontal="center" vertical="center"/>
      <protection locked="0"/>
    </xf>
    <xf numFmtId="3" fontId="58" fillId="11" borderId="24" xfId="97" applyNumberFormat="1" applyFont="1" applyFill="1" applyBorder="1" applyAlignment="1">
      <alignment horizontal="center" vertical="center"/>
    </xf>
    <xf numFmtId="0" fontId="63" fillId="12" borderId="79" xfId="97" applyFont="1" applyFill="1" applyBorder="1" applyAlignment="1" applyProtection="1">
      <alignment horizontal="left" vertical="center" wrapText="1"/>
      <protection locked="0"/>
    </xf>
    <xf numFmtId="0" fontId="63" fillId="12" borderId="80" xfId="97" applyFont="1" applyFill="1" applyBorder="1" applyAlignment="1" applyProtection="1">
      <alignment horizontal="left" vertical="center" wrapText="1"/>
      <protection locked="0"/>
    </xf>
    <xf numFmtId="0" fontId="63" fillId="12" borderId="81" xfId="97" applyFont="1" applyFill="1" applyBorder="1" applyAlignment="1" applyProtection="1">
      <alignment horizontal="left" vertical="center" wrapText="1"/>
      <protection locked="0"/>
    </xf>
    <xf numFmtId="0" fontId="63" fillId="10" borderId="36" xfId="97" applyFont="1" applyFill="1" applyBorder="1" applyAlignment="1">
      <alignment horizontal="left" vertical="top" wrapText="1"/>
    </xf>
    <xf numFmtId="0" fontId="63" fillId="10" borderId="35" xfId="97" applyFont="1" applyFill="1" applyBorder="1" applyAlignment="1">
      <alignment horizontal="left" vertical="top" wrapText="1"/>
    </xf>
    <xf numFmtId="0" fontId="63" fillId="10" borderId="34" xfId="97" applyFont="1" applyFill="1" applyBorder="1" applyAlignment="1">
      <alignment horizontal="left" vertical="top" wrapText="1"/>
    </xf>
    <xf numFmtId="0" fontId="63" fillId="10" borderId="31" xfId="97" applyFont="1" applyFill="1" applyBorder="1" applyAlignment="1">
      <alignment horizontal="left" vertical="top" wrapText="1"/>
    </xf>
    <xf numFmtId="0" fontId="63" fillId="10" borderId="20" xfId="97" applyFont="1" applyFill="1" applyBorder="1" applyAlignment="1">
      <alignment horizontal="left" vertical="top" wrapText="1"/>
    </xf>
    <xf numFmtId="0" fontId="63" fillId="10" borderId="30" xfId="97" applyFont="1" applyFill="1" applyBorder="1" applyAlignment="1">
      <alignment horizontal="left" vertical="top" wrapText="1"/>
    </xf>
    <xf numFmtId="0" fontId="63" fillId="10" borderId="22" xfId="97" applyFont="1" applyFill="1" applyBorder="1" applyAlignment="1">
      <alignment horizontal="left" vertical="center"/>
    </xf>
    <xf numFmtId="0" fontId="72" fillId="19" borderId="72" xfId="97" applyFont="1" applyFill="1" applyBorder="1" applyAlignment="1">
      <alignment horizontal="left" vertical="center"/>
    </xf>
    <xf numFmtId="0" fontId="63" fillId="12" borderId="79" xfId="97" applyFont="1" applyFill="1" applyBorder="1" applyAlignment="1" applyProtection="1">
      <alignment horizontal="left" vertical="top" wrapText="1"/>
      <protection locked="0"/>
    </xf>
    <xf numFmtId="0" fontId="63" fillId="12" borderId="80" xfId="97" applyFont="1" applyFill="1" applyBorder="1" applyAlignment="1" applyProtection="1">
      <alignment horizontal="left" vertical="top" wrapText="1"/>
      <protection locked="0"/>
    </xf>
    <xf numFmtId="0" fontId="63" fillId="12" borderId="81" xfId="97" applyFont="1" applyFill="1" applyBorder="1" applyAlignment="1" applyProtection="1">
      <alignment horizontal="left" vertical="top" wrapText="1"/>
      <protection locked="0"/>
    </xf>
    <xf numFmtId="0" fontId="63" fillId="12" borderId="0" xfId="97" applyFont="1" applyFill="1" applyAlignment="1" applyProtection="1">
      <alignment vertical="top" wrapText="1"/>
      <protection locked="0"/>
    </xf>
    <xf numFmtId="3" fontId="63" fillId="12" borderId="79" xfId="87" applyNumberFormat="1" applyFont="1" applyFill="1" applyBorder="1" applyAlignment="1" applyProtection="1">
      <alignment horizontal="center" vertical="center"/>
      <protection locked="0"/>
    </xf>
    <xf numFmtId="3" fontId="63" fillId="12" borderId="80" xfId="87" applyNumberFormat="1" applyFont="1" applyFill="1" applyBorder="1" applyAlignment="1" applyProtection="1">
      <alignment horizontal="center" vertical="center"/>
      <protection locked="0"/>
    </xf>
    <xf numFmtId="3" fontId="63" fillId="12" borderId="81" xfId="87" applyNumberFormat="1" applyFont="1" applyFill="1" applyBorder="1" applyAlignment="1" applyProtection="1">
      <alignment horizontal="center" vertical="center"/>
      <protection locked="0"/>
    </xf>
    <xf numFmtId="0" fontId="63" fillId="10" borderId="17" xfId="97" applyFont="1" applyFill="1" applyBorder="1" applyAlignment="1">
      <alignment horizontal="left" vertical="center"/>
    </xf>
    <xf numFmtId="0" fontId="63" fillId="10" borderId="18" xfId="97" applyFont="1" applyFill="1" applyBorder="1" applyAlignment="1">
      <alignment horizontal="left" vertical="center"/>
    </xf>
    <xf numFmtId="0" fontId="63" fillId="10" borderId="19" xfId="97" applyFont="1" applyFill="1" applyBorder="1" applyAlignment="1">
      <alignment horizontal="left" vertical="center"/>
    </xf>
    <xf numFmtId="0" fontId="85" fillId="11" borderId="72" xfId="97" applyFont="1" applyFill="1" applyBorder="1" applyAlignment="1">
      <alignment horizontal="center" vertical="center" wrapText="1"/>
    </xf>
    <xf numFmtId="0" fontId="63" fillId="19" borderId="0" xfId="97" applyFont="1" applyFill="1" applyAlignment="1">
      <alignment horizontal="left" vertical="top" wrapText="1"/>
    </xf>
    <xf numFmtId="0" fontId="63" fillId="12" borderId="79" xfId="97" applyFont="1" applyFill="1" applyBorder="1" applyAlignment="1" applyProtection="1">
      <alignment wrapText="1" shrinkToFit="1"/>
      <protection locked="0"/>
    </xf>
    <xf numFmtId="0" fontId="63" fillId="12" borderId="80" xfId="97" applyFont="1" applyFill="1" applyBorder="1" applyAlignment="1" applyProtection="1">
      <alignment wrapText="1" shrinkToFit="1"/>
      <protection locked="0"/>
    </xf>
    <xf numFmtId="0" fontId="63" fillId="12" borderId="81" xfId="97" applyFont="1" applyFill="1" applyBorder="1" applyAlignment="1" applyProtection="1">
      <alignment wrapText="1" shrinkToFit="1"/>
      <protection locked="0"/>
    </xf>
    <xf numFmtId="49" fontId="63" fillId="12" borderId="79" xfId="97" applyNumberFormat="1" applyFont="1" applyFill="1" applyBorder="1" applyAlignment="1" applyProtection="1">
      <alignment horizontal="center" vertical="center"/>
      <protection locked="0"/>
    </xf>
    <xf numFmtId="49" fontId="63" fillId="12" borderId="80" xfId="97" applyNumberFormat="1" applyFont="1" applyFill="1" applyBorder="1" applyAlignment="1" applyProtection="1">
      <alignment horizontal="center" vertical="center"/>
      <protection locked="0"/>
    </xf>
    <xf numFmtId="49" fontId="63" fillId="12" borderId="81" xfId="97" applyNumberFormat="1" applyFont="1" applyFill="1" applyBorder="1" applyAlignment="1" applyProtection="1">
      <alignment horizontal="center" vertical="center"/>
      <protection locked="0"/>
    </xf>
    <xf numFmtId="0" fontId="63" fillId="10" borderId="17" xfId="97" applyFont="1" applyFill="1" applyBorder="1" applyAlignment="1">
      <alignment horizontal="left" vertical="center" wrapText="1"/>
    </xf>
    <xf numFmtId="0" fontId="63" fillId="10" borderId="18" xfId="97" applyFont="1" applyFill="1" applyBorder="1" applyAlignment="1">
      <alignment horizontal="left" vertical="center" wrapText="1"/>
    </xf>
    <xf numFmtId="0" fontId="63" fillId="10" borderId="19" xfId="97" applyFont="1" applyFill="1" applyBorder="1" applyAlignment="1">
      <alignment horizontal="left" vertical="center" wrapText="1"/>
    </xf>
    <xf numFmtId="0" fontId="63" fillId="12" borderId="79" xfId="97" applyFont="1" applyFill="1" applyBorder="1" applyAlignment="1" applyProtection="1">
      <alignment horizontal="center" vertical="center"/>
      <protection locked="0"/>
    </xf>
    <xf numFmtId="0" fontId="63" fillId="12" borderId="80" xfId="97" applyFont="1" applyFill="1" applyBorder="1" applyAlignment="1" applyProtection="1">
      <alignment horizontal="center" vertical="center"/>
      <protection locked="0"/>
    </xf>
    <xf numFmtId="0" fontId="63" fillId="12" borderId="81" xfId="97" applyFont="1" applyFill="1" applyBorder="1" applyAlignment="1" applyProtection="1">
      <alignment horizontal="center" vertical="center"/>
      <protection locked="0"/>
    </xf>
    <xf numFmtId="169" fontId="50" fillId="17" borderId="79" xfId="97" applyNumberFormat="1" applyFont="1" applyFill="1" applyBorder="1" applyAlignment="1" applyProtection="1">
      <alignment horizontal="center" vertical="center"/>
      <protection locked="0"/>
    </xf>
    <xf numFmtId="169" fontId="50" fillId="17" borderId="80" xfId="97" applyNumberFormat="1" applyFont="1" applyFill="1" applyBorder="1" applyAlignment="1" applyProtection="1">
      <alignment horizontal="center" vertical="center"/>
      <protection locked="0"/>
    </xf>
    <xf numFmtId="169" fontId="50" fillId="17" borderId="81" xfId="97" applyNumberFormat="1" applyFont="1" applyFill="1" applyBorder="1" applyAlignment="1" applyProtection="1">
      <alignment horizontal="center" vertical="center"/>
      <protection locked="0"/>
    </xf>
    <xf numFmtId="9" fontId="63" fillId="19" borderId="80" xfId="97" applyNumberFormat="1" applyFont="1" applyFill="1" applyBorder="1" applyAlignment="1">
      <alignment horizontal="center" vertical="center"/>
    </xf>
    <xf numFmtId="0" fontId="63" fillId="19" borderId="80" xfId="97" applyFont="1" applyFill="1" applyBorder="1" applyAlignment="1">
      <alignment horizontal="center" vertical="center"/>
    </xf>
    <xf numFmtId="0" fontId="72" fillId="19" borderId="0" xfId="97" applyFont="1" applyFill="1" applyAlignment="1">
      <alignment horizontal="left" vertical="center"/>
    </xf>
    <xf numFmtId="3" fontId="63" fillId="11" borderId="79" xfId="97" applyNumberFormat="1" applyFont="1" applyFill="1" applyBorder="1" applyAlignment="1">
      <alignment horizontal="center" vertical="center"/>
    </xf>
    <xf numFmtId="3" fontId="63" fillId="11" borderId="80" xfId="97" applyNumberFormat="1" applyFont="1" applyFill="1" applyBorder="1" applyAlignment="1">
      <alignment horizontal="center" vertical="center"/>
    </xf>
    <xf numFmtId="3" fontId="63" fillId="11" borderId="81" xfId="97" applyNumberFormat="1" applyFont="1" applyFill="1" applyBorder="1" applyAlignment="1">
      <alignment horizontal="center" vertical="center"/>
    </xf>
    <xf numFmtId="4" fontId="63" fillId="12" borderId="79" xfId="97" applyNumberFormat="1" applyFont="1" applyFill="1" applyBorder="1" applyAlignment="1" applyProtection="1">
      <alignment horizontal="center" vertical="center"/>
      <protection locked="0"/>
    </xf>
    <xf numFmtId="4" fontId="63" fillId="12" borderId="80" xfId="97" applyNumberFormat="1" applyFont="1" applyFill="1" applyBorder="1" applyAlignment="1" applyProtection="1">
      <alignment horizontal="center" vertical="center"/>
      <protection locked="0"/>
    </xf>
    <xf numFmtId="4" fontId="63" fillId="12" borderId="81" xfId="97" applyNumberFormat="1" applyFont="1" applyFill="1" applyBorder="1" applyAlignment="1" applyProtection="1">
      <alignment horizontal="center" vertical="center"/>
      <protection locked="0"/>
    </xf>
    <xf numFmtId="0" fontId="63" fillId="19" borderId="0" xfId="97" applyFont="1" applyFill="1" applyAlignment="1">
      <alignment horizontal="left" vertical="center"/>
    </xf>
    <xf numFmtId="3" fontId="63" fillId="17" borderId="79" xfId="97" applyNumberFormat="1" applyFont="1" applyFill="1" applyBorder="1" applyAlignment="1" applyProtection="1">
      <alignment horizontal="center" vertical="center"/>
      <protection locked="0"/>
    </xf>
    <xf numFmtId="3" fontId="63" fillId="17" borderId="80" xfId="97" applyNumberFormat="1" applyFont="1" applyFill="1" applyBorder="1" applyAlignment="1" applyProtection="1">
      <alignment horizontal="center" vertical="center"/>
      <protection locked="0"/>
    </xf>
    <xf numFmtId="3" fontId="63" fillId="17" borderId="81" xfId="97" applyNumberFormat="1" applyFont="1" applyFill="1" applyBorder="1" applyAlignment="1" applyProtection="1">
      <alignment horizontal="center" vertical="center"/>
      <protection locked="0"/>
    </xf>
    <xf numFmtId="0" fontId="63" fillId="10" borderId="33" xfId="97" applyFont="1" applyFill="1" applyBorder="1" applyAlignment="1">
      <alignment horizontal="left" vertical="top" wrapText="1"/>
    </xf>
    <xf numFmtId="0" fontId="63" fillId="10" borderId="0" xfId="97" applyFont="1" applyFill="1" applyAlignment="1">
      <alignment horizontal="left" vertical="top" wrapText="1"/>
    </xf>
    <xf numFmtId="0" fontId="63" fillId="10" borderId="32" xfId="97" applyFont="1" applyFill="1" applyBorder="1" applyAlignment="1">
      <alignment horizontal="left" vertical="top" wrapText="1"/>
    </xf>
    <xf numFmtId="0" fontId="63" fillId="19" borderId="0" xfId="97" applyFont="1" applyFill="1" applyAlignment="1">
      <alignment horizontal="center" vertical="center" wrapText="1"/>
    </xf>
    <xf numFmtId="3" fontId="63" fillId="12" borderId="78" xfId="97" applyNumberFormat="1" applyFont="1" applyFill="1" applyBorder="1" applyAlignment="1" applyProtection="1">
      <alignment horizontal="center" vertical="center"/>
      <protection locked="0"/>
    </xf>
    <xf numFmtId="49" fontId="63" fillId="19" borderId="0" xfId="97" applyNumberFormat="1" applyFont="1" applyFill="1" applyAlignment="1">
      <alignment horizontal="center" vertical="center" wrapText="1"/>
    </xf>
    <xf numFmtId="49" fontId="63" fillId="19" borderId="0" xfId="97" applyNumberFormat="1" applyFont="1" applyFill="1" applyAlignment="1">
      <alignment horizontal="center" vertical="center"/>
    </xf>
    <xf numFmtId="0" fontId="63" fillId="19" borderId="0" xfId="97" applyFont="1" applyFill="1" applyAlignment="1">
      <alignment horizontal="center" vertical="center"/>
    </xf>
    <xf numFmtId="0" fontId="63" fillId="19" borderId="77" xfId="97" applyFont="1" applyFill="1" applyBorder="1" applyAlignment="1" applyProtection="1">
      <alignment horizontal="center" vertical="center"/>
      <protection locked="0"/>
    </xf>
    <xf numFmtId="0" fontId="76" fillId="18" borderId="78" xfId="97" applyFont="1" applyFill="1" applyBorder="1" applyAlignment="1">
      <alignment horizontal="center" vertical="center"/>
    </xf>
    <xf numFmtId="3" fontId="63" fillId="11" borderId="0" xfId="97" applyNumberFormat="1" applyFont="1" applyFill="1" applyAlignment="1">
      <alignment horizontal="center" vertical="center"/>
    </xf>
    <xf numFmtId="0" fontId="63" fillId="12" borderId="78" xfId="97" applyFont="1" applyFill="1" applyBorder="1" applyAlignment="1" applyProtection="1">
      <alignment horizontal="center" vertical="center"/>
      <protection locked="0"/>
    </xf>
    <xf numFmtId="2" fontId="63" fillId="11" borderId="78" xfId="97" applyNumberFormat="1" applyFont="1" applyFill="1" applyBorder="1" applyAlignment="1">
      <alignment horizontal="center" vertical="center"/>
    </xf>
    <xf numFmtId="3" fontId="63" fillId="11" borderId="78" xfId="97" applyNumberFormat="1" applyFont="1" applyFill="1" applyBorder="1" applyAlignment="1">
      <alignment horizontal="center" vertical="center"/>
    </xf>
    <xf numFmtId="0" fontId="63" fillId="19" borderId="72" xfId="97" applyFont="1" applyFill="1" applyBorder="1" applyAlignment="1">
      <alignment horizontal="left" vertical="center"/>
    </xf>
    <xf numFmtId="3" fontId="63" fillId="12" borderId="76" xfId="97" applyNumberFormat="1" applyFont="1" applyFill="1" applyBorder="1" applyAlignment="1" applyProtection="1">
      <alignment horizontal="center" vertical="center"/>
      <protection locked="0"/>
    </xf>
    <xf numFmtId="3" fontId="63" fillId="12" borderId="39" xfId="97" applyNumberFormat="1" applyFont="1" applyFill="1" applyBorder="1" applyAlignment="1" applyProtection="1">
      <alignment horizontal="center" vertical="center"/>
      <protection locked="0"/>
    </xf>
    <xf numFmtId="3" fontId="63" fillId="12" borderId="75" xfId="97" applyNumberFormat="1" applyFont="1" applyFill="1" applyBorder="1" applyAlignment="1" applyProtection="1">
      <alignment horizontal="center" vertical="center"/>
      <protection locked="0"/>
    </xf>
    <xf numFmtId="3" fontId="63" fillId="12" borderId="43" xfId="97" applyNumberFormat="1" applyFont="1" applyFill="1" applyBorder="1" applyAlignment="1" applyProtection="1">
      <alignment horizontal="center" vertical="center"/>
      <protection locked="0"/>
    </xf>
    <xf numFmtId="3" fontId="63" fillId="12" borderId="42" xfId="97" applyNumberFormat="1" applyFont="1" applyFill="1" applyBorder="1" applyAlignment="1" applyProtection="1">
      <alignment horizontal="center" vertical="center"/>
      <protection locked="0"/>
    </xf>
    <xf numFmtId="3" fontId="63" fillId="12" borderId="41" xfId="97" applyNumberFormat="1" applyFont="1" applyFill="1" applyBorder="1" applyAlignment="1" applyProtection="1">
      <alignment horizontal="center" vertical="center"/>
      <protection locked="0"/>
    </xf>
    <xf numFmtId="3" fontId="63" fillId="11" borderId="43" xfId="97" applyNumberFormat="1" applyFont="1" applyFill="1" applyBorder="1" applyAlignment="1">
      <alignment horizontal="center" vertical="center"/>
    </xf>
    <xf numFmtId="3" fontId="63" fillId="11" borderId="42" xfId="97" applyNumberFormat="1" applyFont="1" applyFill="1" applyBorder="1" applyAlignment="1">
      <alignment horizontal="center" vertical="center"/>
    </xf>
    <xf numFmtId="3" fontId="63" fillId="11" borderId="41" xfId="97" applyNumberFormat="1" applyFont="1" applyFill="1" applyBorder="1" applyAlignment="1">
      <alignment horizontal="center" vertical="center"/>
    </xf>
    <xf numFmtId="3" fontId="63" fillId="11" borderId="74" xfId="97" applyNumberFormat="1" applyFont="1" applyFill="1" applyBorder="1" applyAlignment="1">
      <alignment horizontal="center" vertical="center"/>
    </xf>
    <xf numFmtId="3" fontId="63" fillId="11" borderId="40" xfId="97" applyNumberFormat="1" applyFont="1" applyFill="1" applyBorder="1" applyAlignment="1">
      <alignment horizontal="center" vertical="center"/>
    </xf>
    <xf numFmtId="3" fontId="63" fillId="11" borderId="73" xfId="97" applyNumberFormat="1" applyFont="1" applyFill="1" applyBorder="1" applyAlignment="1">
      <alignment horizontal="center" vertical="center"/>
    </xf>
    <xf numFmtId="0" fontId="76" fillId="18" borderId="42" xfId="97" applyFont="1" applyFill="1" applyBorder="1" applyAlignment="1">
      <alignment horizontal="center" vertical="center"/>
    </xf>
    <xf numFmtId="0" fontId="76" fillId="18" borderId="41" xfId="97" applyFont="1" applyFill="1" applyBorder="1" applyAlignment="1">
      <alignment horizontal="center" vertical="center"/>
    </xf>
    <xf numFmtId="2" fontId="63" fillId="12" borderId="74" xfId="97" applyNumberFormat="1" applyFont="1" applyFill="1" applyBorder="1" applyAlignment="1" applyProtection="1">
      <alignment horizontal="center" vertical="center"/>
      <protection locked="0"/>
    </xf>
    <xf numFmtId="2" fontId="63" fillId="12" borderId="40" xfId="97" applyNumberFormat="1" applyFont="1" applyFill="1" applyBorder="1" applyAlignment="1" applyProtection="1">
      <alignment horizontal="center" vertical="center"/>
      <protection locked="0"/>
    </xf>
    <xf numFmtId="2" fontId="63" fillId="12" borderId="73" xfId="97" applyNumberFormat="1" applyFont="1" applyFill="1" applyBorder="1" applyAlignment="1" applyProtection="1">
      <alignment horizontal="center" vertical="center"/>
      <protection locked="0"/>
    </xf>
    <xf numFmtId="0" fontId="63" fillId="12" borderId="78" xfId="97" applyFont="1" applyFill="1" applyBorder="1" applyAlignment="1" applyProtection="1">
      <alignment horizontal="center" vertical="center" wrapText="1"/>
      <protection locked="0"/>
    </xf>
    <xf numFmtId="3" fontId="63" fillId="12" borderId="78" xfId="97" applyNumberFormat="1" applyFont="1" applyFill="1" applyBorder="1" applyAlignment="1" applyProtection="1">
      <alignment horizontal="center" vertical="center" wrapText="1"/>
      <protection locked="0"/>
    </xf>
    <xf numFmtId="3" fontId="63" fillId="11" borderId="78" xfId="97" applyNumberFormat="1" applyFont="1" applyFill="1" applyBorder="1" applyAlignment="1">
      <alignment horizontal="center" vertical="center" wrapText="1"/>
    </xf>
    <xf numFmtId="0" fontId="63" fillId="10" borderId="22" xfId="97" applyFont="1" applyFill="1" applyBorder="1" applyAlignment="1">
      <alignment horizontal="left" vertical="top" wrapText="1"/>
    </xf>
    <xf numFmtId="168" fontId="15" fillId="0" borderId="5" xfId="82" applyNumberFormat="1" applyFont="1" applyBorder="1" applyAlignment="1" applyProtection="1">
      <alignment wrapText="1"/>
    </xf>
    <xf numFmtId="165" fontId="79" fillId="0" borderId="21" xfId="84" applyNumberFormat="1" applyFont="1" applyBorder="1" applyAlignment="1" applyProtection="1">
      <alignment horizontal="right" vertical="top" wrapText="1"/>
    </xf>
    <xf numFmtId="6" fontId="79" fillId="0" borderId="13" xfId="84" applyNumberFormat="1" applyFont="1" applyBorder="1" applyAlignment="1" applyProtection="1">
      <alignment horizontal="center" vertical="top" wrapText="1"/>
    </xf>
    <xf numFmtId="6" fontId="79" fillId="0" borderId="14" xfId="84" applyNumberFormat="1" applyFont="1" applyBorder="1" applyAlignment="1" applyProtection="1">
      <alignment horizontal="center" vertical="top" wrapText="1"/>
    </xf>
    <xf numFmtId="6" fontId="79" fillId="0" borderId="5" xfId="84" applyNumberFormat="1" applyFont="1" applyBorder="1" applyAlignment="1" applyProtection="1">
      <alignment horizontal="center" vertical="top" wrapText="1"/>
    </xf>
    <xf numFmtId="0" fontId="15" fillId="0" borderId="50" xfId="84" applyFont="1" applyBorder="1" applyAlignment="1" applyProtection="1">
      <alignment horizontal="left" vertical="center" wrapText="1"/>
    </xf>
    <xf numFmtId="0" fontId="9" fillId="0" borderId="0" xfId="0" applyFont="1" applyProtection="1">
      <protection locked="0"/>
    </xf>
    <xf numFmtId="0" fontId="15" fillId="0" borderId="5" xfId="0" applyFont="1" applyBorder="1" applyAlignment="1" applyProtection="1">
      <alignment wrapText="1"/>
      <protection locked="0"/>
    </xf>
    <xf numFmtId="1" fontId="15" fillId="0" borderId="5" xfId="0" applyNumberFormat="1" applyFont="1" applyBorder="1" applyAlignment="1" applyProtection="1">
      <alignment wrapText="1"/>
      <protection locked="0"/>
    </xf>
    <xf numFmtId="0" fontId="15" fillId="0" borderId="65" xfId="0" applyFont="1" applyBorder="1" applyAlignment="1" applyProtection="1">
      <alignment wrapText="1"/>
      <protection locked="0"/>
    </xf>
    <xf numFmtId="165" fontId="15" fillId="0" borderId="66" xfId="84" applyNumberFormat="1" applyFont="1" applyBorder="1" applyAlignment="1" applyProtection="1">
      <alignment horizontal="right" wrapText="1"/>
      <protection locked="0"/>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55" xfId="0" applyFont="1" applyBorder="1" applyAlignment="1" applyProtection="1">
      <alignment horizontal="left" vertical="top" wrapText="1"/>
      <protection locked="0"/>
    </xf>
    <xf numFmtId="0" fontId="12" fillId="0" borderId="51" xfId="0" applyFont="1" applyBorder="1" applyAlignment="1" applyProtection="1">
      <alignment horizontal="left" vertical="top"/>
      <protection locked="0"/>
    </xf>
    <xf numFmtId="0" fontId="15" fillId="0" borderId="50" xfId="84" applyFont="1" applyBorder="1" applyAlignment="1" applyProtection="1">
      <alignment horizontal="left" vertical="center" wrapText="1"/>
      <protection locked="0"/>
    </xf>
  </cellXfs>
  <cellStyles count="99">
    <cellStyle name="Comma" xfId="82" builtinId="3"/>
    <cellStyle name="Comma 2" xfId="87" xr:uid="{A12BBEAD-BCF8-49CE-B705-0DF73C2E90BA}"/>
    <cellStyle name="Currency" xfId="95" builtinId="4"/>
    <cellStyle name="Currency 2" xfId="85"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0" xr:uid="{DC938552-4938-476D-9EEF-8BB3938764CC}"/>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98" builtinId="8"/>
    <cellStyle name="Hyperlink 2" xfId="89" xr:uid="{D80E7DEB-BF43-4C40-B277-BD69021E181E}"/>
    <cellStyle name="Hyperlink 3" xfId="94" xr:uid="{AE1CE98B-9FF5-4206-8045-ED5AEF4BF1F6}"/>
    <cellStyle name="Normal" xfId="0" builtinId="0"/>
    <cellStyle name="Normal 2" xfId="81" xr:uid="{9536E22F-F561-47B5-B69F-4DEF154759D8}"/>
    <cellStyle name="Normal 2 2" xfId="83" xr:uid="{5749FFBF-9983-4708-946C-EFFF6D9E8AC1}"/>
    <cellStyle name="Normal 2 3" xfId="86" xr:uid="{235FE15D-5045-40A8-89CD-F9E09DB4D66E}"/>
    <cellStyle name="Normal 3" xfId="91" xr:uid="{1D643F36-E354-418C-98F2-521475E2B5E9}"/>
    <cellStyle name="Normal 3 2" xfId="92" xr:uid="{DDAC7F30-9272-45E8-9346-AFDE749BD2D6}"/>
    <cellStyle name="Normal 3 3" xfId="93" xr:uid="{C29FE08E-AA36-4563-BD16-CDD3C0284C31}"/>
    <cellStyle name="Normal 3 4" xfId="96" xr:uid="{7CCD4969-16D9-4283-AB2E-6EE0057CD867}"/>
    <cellStyle name="Normal 4" xfId="84" xr:uid="{2B503718-233B-4094-8BC1-130161330E56}"/>
    <cellStyle name="Normal 5" xfId="97" xr:uid="{DECAC734-5A9B-4A17-8D04-12402BA016CB}"/>
    <cellStyle name="Percent 2" xfId="88"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831850</xdr:colOff>
          <xdr:row>2</xdr:row>
          <xdr:rowOff>285750</xdr:rowOff>
        </xdr:from>
        <xdr:to>
          <xdr:col>8</xdr:col>
          <xdr:colOff>1212850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cxnSp macro="">
      <xdr:nvCxnSpPr>
        <xdr:cNvPr id="2" name="AutoShape 24">
          <a:extLst>
            <a:ext uri="{FF2B5EF4-FFF2-40B4-BE49-F238E27FC236}">
              <a16:creationId xmlns:a16="http://schemas.microsoft.com/office/drawing/2014/main" id="{00000000-0008-0000-0500-000002000000}"/>
            </a:ext>
          </a:extLst>
        </xdr:cNvPr>
        <xdr:cNvCxnSpPr>
          <a:cxnSpLocks noChangeShapeType="1"/>
        </xdr:cNvCxnSpPr>
      </xdr:nvCxnSpPr>
      <xdr:spPr bwMode="auto">
        <a:xfrm>
          <a:off x="0" y="190500"/>
          <a:ext cx="0" cy="0"/>
        </a:xfrm>
        <a:prstGeom prst="straightConnector1">
          <a:avLst/>
        </a:prstGeom>
        <a:noFill/>
        <a:ln w="1587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9">
          <a:extLst>
            <a:ext uri="{FF2B5EF4-FFF2-40B4-BE49-F238E27FC236}">
              <a16:creationId xmlns:a16="http://schemas.microsoft.com/office/drawing/2014/main" id="{00000000-0008-0000-0600-000002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Line 20">
          <a:extLst>
            <a:ext uri="{FF2B5EF4-FFF2-40B4-BE49-F238E27FC236}">
              <a16:creationId xmlns:a16="http://schemas.microsoft.com/office/drawing/2014/main" id="{00000000-0008-0000-0600-000003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9">
          <a:extLst>
            <a:ext uri="{FF2B5EF4-FFF2-40B4-BE49-F238E27FC236}">
              <a16:creationId xmlns:a16="http://schemas.microsoft.com/office/drawing/2014/main" id="{00000000-0008-0000-0700-000002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Line 20">
          <a:extLst>
            <a:ext uri="{FF2B5EF4-FFF2-40B4-BE49-F238E27FC236}">
              <a16:creationId xmlns:a16="http://schemas.microsoft.com/office/drawing/2014/main" id="{00000000-0008-0000-0700-000003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9">
          <a:extLst>
            <a:ext uri="{FF2B5EF4-FFF2-40B4-BE49-F238E27FC236}">
              <a16:creationId xmlns:a16="http://schemas.microsoft.com/office/drawing/2014/main" id="{00000000-0008-0000-0800-000002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Line 20">
          <a:extLst>
            <a:ext uri="{FF2B5EF4-FFF2-40B4-BE49-F238E27FC236}">
              <a16:creationId xmlns:a16="http://schemas.microsoft.com/office/drawing/2014/main" id="{00000000-0008-0000-0800-000003000000}"/>
            </a:ext>
          </a:extLst>
        </xdr:cNvPr>
        <xdr:cNvSpPr>
          <a:spLocks noChangeShapeType="1"/>
        </xdr:cNvSpPr>
      </xdr:nvSpPr>
      <xdr:spPr bwMode="auto">
        <a:xfrm>
          <a:off x="0" y="190500"/>
          <a:ext cx="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zta.govt.nz/planning-and-investment/planning-and-investment-knowledge-base/202124-nltp/2021-24-nltp-activity-classes-and-work-categories/local-road-and-state-highway-maintenance/2021-24-nltp-wc-214-sealed-road-pavement-rehabilitation/" TargetMode="External"/><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5"/>
  <sheetViews>
    <sheetView showGridLines="0" topLeftCell="A10" zoomScale="80" zoomScaleNormal="80" workbookViewId="0">
      <selection activeCell="F28" sqref="F28"/>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58203125" bestFit="1" customWidth="1"/>
  </cols>
  <sheetData>
    <row r="1" spans="2:20" ht="33" customHeight="1" thickBot="1"/>
    <row r="2" spans="2:20" ht="66" customHeight="1" thickBot="1">
      <c r="B2" s="266" t="s">
        <v>0</v>
      </c>
      <c r="C2" s="267"/>
      <c r="D2" s="267"/>
      <c r="E2" s="267"/>
      <c r="F2" s="267"/>
      <c r="G2" s="267"/>
      <c r="H2" s="267"/>
      <c r="I2" s="268"/>
      <c r="J2" t="s">
        <v>1</v>
      </c>
      <c r="K2"/>
      <c r="L2"/>
      <c r="M2"/>
    </row>
    <row r="3" spans="2:20" ht="57" customHeight="1" thickTop="1" thickBot="1">
      <c r="B3" s="50" t="s">
        <v>2</v>
      </c>
      <c r="C3" s="51">
        <f ca="1">NOW()</f>
        <v>45030.490778356485</v>
      </c>
      <c r="D3" s="52" t="s">
        <v>3</v>
      </c>
      <c r="E3" s="375" t="str">
        <f>_xlfn.CONCAT(_xlfn.VALUETOTEXT('SP1-1'!I26)," - ",_xlfn.VALUETOTEXT('SP1-1'!I26+ROUNDUP('SP1-1'!I27/12,0)))</f>
        <v xml:space="preserve"> - 0</v>
      </c>
      <c r="F3" s="53" t="s">
        <v>4</v>
      </c>
      <c r="G3" s="385" t="s">
        <v>542</v>
      </c>
      <c r="H3" s="385"/>
      <c r="I3" s="384" t="s">
        <v>5</v>
      </c>
      <c r="J3" s="48" t="s">
        <v>6</v>
      </c>
      <c r="K3"/>
      <c r="L3" s="14"/>
      <c r="M3" s="14"/>
      <c r="N3" s="14"/>
      <c r="O3" s="14"/>
      <c r="P3" s="14"/>
      <c r="Q3" s="14"/>
      <c r="R3" s="14"/>
      <c r="S3" s="14"/>
      <c r="T3" s="14"/>
    </row>
    <row r="4" spans="2:20" s="3" customFormat="1" ht="28" customHeight="1" thickTop="1">
      <c r="B4" s="269" t="s">
        <v>7</v>
      </c>
      <c r="C4" s="270"/>
      <c r="D4" s="271" t="s">
        <v>8</v>
      </c>
      <c r="E4" s="272"/>
      <c r="F4" s="271" t="s">
        <v>9</v>
      </c>
      <c r="G4" s="272"/>
      <c r="H4" s="271" t="s">
        <v>10</v>
      </c>
      <c r="I4" s="273"/>
      <c r="J4" s="14"/>
      <c r="K4" s="14"/>
      <c r="L4" s="14"/>
      <c r="M4" s="14"/>
      <c r="N4" s="14"/>
      <c r="O4" s="14"/>
      <c r="P4" s="14"/>
      <c r="Q4" s="14"/>
      <c r="R4" s="14"/>
      <c r="S4" s="14"/>
      <c r="T4" s="14"/>
    </row>
    <row r="5" spans="2:20" s="12" customFormat="1" ht="28" customHeight="1">
      <c r="B5" s="253" t="s">
        <v>11</v>
      </c>
      <c r="C5" s="254"/>
      <c r="D5" s="381" t="s">
        <v>11</v>
      </c>
      <c r="E5" s="382"/>
      <c r="F5" s="381" t="s">
        <v>11</v>
      </c>
      <c r="G5" s="382"/>
      <c r="H5" s="381" t="s">
        <v>11</v>
      </c>
      <c r="I5" s="383"/>
    </row>
    <row r="6" spans="2:20" s="12" customFormat="1" ht="28" customHeight="1">
      <c r="B6" s="54"/>
      <c r="C6" s="47"/>
      <c r="D6" s="47"/>
      <c r="E6" s="47"/>
      <c r="F6" s="47"/>
      <c r="G6" s="47"/>
      <c r="H6" s="47"/>
      <c r="I6" s="55"/>
    </row>
    <row r="7" spans="2:20" s="8" customFormat="1" ht="51" customHeight="1">
      <c r="B7" s="248" t="s">
        <v>12</v>
      </c>
      <c r="C7" s="249"/>
      <c r="D7" s="250"/>
      <c r="E7" s="245" t="s">
        <v>13</v>
      </c>
      <c r="F7" s="263"/>
      <c r="G7" s="245" t="s">
        <v>14</v>
      </c>
      <c r="H7" s="246"/>
      <c r="I7" s="247"/>
      <c r="J7" s="6"/>
      <c r="K7" s="6"/>
    </row>
    <row r="8" spans="2:20" s="7" customFormat="1" ht="35.15" customHeight="1">
      <c r="B8" s="253" t="s">
        <v>15</v>
      </c>
      <c r="C8" s="254"/>
      <c r="D8" s="255"/>
      <c r="E8" s="264" t="s">
        <v>16</v>
      </c>
      <c r="F8" s="372">
        <f>'SP1-3 (1)'!K18</f>
        <v>0</v>
      </c>
      <c r="G8" s="251" t="s">
        <v>528</v>
      </c>
      <c r="H8" s="251"/>
      <c r="I8" s="218" t="s">
        <v>17</v>
      </c>
      <c r="J8" s="4"/>
      <c r="K8" s="4"/>
    </row>
    <row r="9" spans="2:20" s="4" customFormat="1" ht="35.15" customHeight="1">
      <c r="B9" s="256"/>
      <c r="C9" s="257"/>
      <c r="D9" s="258"/>
      <c r="E9" s="265"/>
      <c r="F9" s="373"/>
      <c r="G9" s="252"/>
      <c r="H9" s="252"/>
      <c r="I9" s="217"/>
    </row>
    <row r="10" spans="2:20" s="4" customFormat="1" ht="35.15" customHeight="1">
      <c r="B10" s="256"/>
      <c r="C10" s="257"/>
      <c r="D10" s="258"/>
      <c r="E10" s="264" t="s">
        <v>18</v>
      </c>
      <c r="F10" s="372">
        <f>'SP1-3 (1)'!Q15+'SP1-3 (1)'!K18*('SP1-1'!I32-1)+SUM('SP1-2'!K24:M32)</f>
        <v>0</v>
      </c>
      <c r="G10" s="262" t="s">
        <v>19</v>
      </c>
      <c r="H10" s="262"/>
      <c r="I10" s="371">
        <f>'SP1-1'!I37</f>
        <v>0</v>
      </c>
    </row>
    <row r="11" spans="2:20" s="4" customFormat="1" ht="35.15" customHeight="1">
      <c r="B11" s="256"/>
      <c r="C11" s="257"/>
      <c r="D11" s="258"/>
      <c r="E11" s="265"/>
      <c r="F11" s="373"/>
      <c r="G11" s="262" t="s">
        <v>519</v>
      </c>
      <c r="H11" s="262"/>
      <c r="I11" s="371">
        <f>'SP1-1'!I36</f>
        <v>0</v>
      </c>
    </row>
    <row r="12" spans="2:20" s="4" customFormat="1" ht="57" customHeight="1">
      <c r="B12" s="259"/>
      <c r="C12" s="260"/>
      <c r="D12" s="261"/>
      <c r="E12" s="46" t="s">
        <v>20</v>
      </c>
      <c r="F12" s="374">
        <f>F8+F10</f>
        <v>0</v>
      </c>
      <c r="G12" s="262" t="s">
        <v>520</v>
      </c>
      <c r="H12" s="262"/>
      <c r="I12" s="371">
        <f>'SP1-1'!I40</f>
        <v>0</v>
      </c>
    </row>
    <row r="13" spans="2:20" s="4" customFormat="1" ht="25" customHeight="1">
      <c r="B13" s="225"/>
      <c r="C13" s="226"/>
      <c r="I13" s="56"/>
    </row>
    <row r="14" spans="2:20" s="3" customFormat="1" ht="43" customHeight="1">
      <c r="B14" s="243" t="s">
        <v>21</v>
      </c>
      <c r="C14" s="244"/>
      <c r="D14" s="236" t="s">
        <v>22</v>
      </c>
      <c r="E14" s="237"/>
      <c r="F14" s="237"/>
      <c r="G14" s="238"/>
      <c r="H14" s="239" t="s">
        <v>23</v>
      </c>
      <c r="I14" s="240"/>
      <c r="J14" s="2"/>
      <c r="K14" s="2"/>
      <c r="L14" s="2"/>
      <c r="M14" s="2"/>
    </row>
    <row r="15" spans="2:20" s="6" customFormat="1" ht="28" customHeight="1">
      <c r="B15" s="241" t="s">
        <v>24</v>
      </c>
      <c r="C15" s="242"/>
      <c r="D15" s="5" t="s">
        <v>25</v>
      </c>
      <c r="E15" s="5" t="s">
        <v>26</v>
      </c>
      <c r="F15" s="5" t="s">
        <v>27</v>
      </c>
      <c r="G15" s="5" t="s">
        <v>28</v>
      </c>
      <c r="H15" s="5" t="s">
        <v>27</v>
      </c>
      <c r="I15" s="57" t="s">
        <v>28</v>
      </c>
      <c r="J15" s="4"/>
      <c r="L15" s="39"/>
      <c r="M15" s="39"/>
      <c r="N15" s="39"/>
      <c r="O15" s="4"/>
      <c r="P15" s="4"/>
      <c r="Q15" s="4"/>
      <c r="R15" s="4"/>
      <c r="S15" s="4"/>
    </row>
    <row r="16" spans="2:20" ht="28" customHeight="1">
      <c r="B16" s="58" t="s">
        <v>29</v>
      </c>
      <c r="C16" s="21"/>
      <c r="I16" s="59"/>
      <c r="J16" s="4"/>
      <c r="K16"/>
      <c r="L16" s="4"/>
      <c r="M16" s="4"/>
      <c r="N16" s="4"/>
      <c r="O16" s="4"/>
      <c r="P16" s="4"/>
      <c r="Q16" s="4"/>
      <c r="R16" s="4"/>
      <c r="S16" s="4"/>
    </row>
    <row r="17" spans="2:18" s="4" customFormat="1" ht="28" customHeight="1">
      <c r="B17" s="234" t="s">
        <v>30</v>
      </c>
      <c r="C17" s="235"/>
      <c r="D17" s="37" t="s">
        <v>31</v>
      </c>
      <c r="E17" s="17" t="s">
        <v>17</v>
      </c>
      <c r="F17" s="35"/>
      <c r="G17" s="378" t="s">
        <v>11</v>
      </c>
      <c r="H17" s="378" t="s">
        <v>11</v>
      </c>
      <c r="I17" s="60"/>
      <c r="L17" s="42"/>
      <c r="M17" s="43"/>
      <c r="N17" s="41"/>
    </row>
    <row r="18" spans="2:18" ht="28" customHeight="1">
      <c r="B18" s="58" t="s">
        <v>34</v>
      </c>
      <c r="C18" s="22"/>
      <c r="D18" s="49"/>
      <c r="E18" s="49"/>
      <c r="F18" s="49"/>
      <c r="G18" s="49"/>
      <c r="H18" s="49"/>
      <c r="I18" s="61"/>
      <c r="K18"/>
      <c r="M18" s="4"/>
      <c r="N18" s="4"/>
    </row>
    <row r="19" spans="2:18" s="4" customFormat="1" ht="28" customHeight="1">
      <c r="B19" s="232"/>
      <c r="C19" s="233"/>
      <c r="D19" s="13"/>
      <c r="E19" s="17" t="s">
        <v>17</v>
      </c>
      <c r="F19" s="377" t="s">
        <v>11</v>
      </c>
      <c r="G19" s="377" t="s">
        <v>11</v>
      </c>
      <c r="H19" s="378" t="s">
        <v>11</v>
      </c>
      <c r="I19" s="60"/>
      <c r="L19" s="42"/>
      <c r="M19" s="43"/>
      <c r="N19" s="38"/>
    </row>
    <row r="20" spans="2:18" ht="28" customHeight="1">
      <c r="B20" s="62" t="s">
        <v>35</v>
      </c>
      <c r="C20" s="23"/>
      <c r="D20" s="49"/>
      <c r="E20" s="49"/>
      <c r="F20" s="49"/>
      <c r="G20" s="49"/>
      <c r="H20" s="49"/>
      <c r="I20" s="61"/>
      <c r="K20"/>
      <c r="L20" s="376"/>
      <c r="M20" s="4"/>
      <c r="N20" s="4"/>
    </row>
    <row r="21" spans="2:18" ht="28" customHeight="1">
      <c r="B21" s="232" t="s">
        <v>36</v>
      </c>
      <c r="C21" s="233"/>
      <c r="D21" s="13" t="s">
        <v>445</v>
      </c>
      <c r="E21" s="17" t="s">
        <v>17</v>
      </c>
      <c r="F21" s="17" t="s">
        <v>17</v>
      </c>
      <c r="G21" s="17" t="s">
        <v>17</v>
      </c>
      <c r="H21" s="35">
        <v>0</v>
      </c>
      <c r="I21" s="60"/>
      <c r="J21" s="68"/>
      <c r="K21"/>
      <c r="L21" s="42"/>
      <c r="M21" s="43"/>
      <c r="N21" s="41"/>
    </row>
    <row r="22" spans="2:18" s="4" customFormat="1" ht="28" customHeight="1">
      <c r="B22" s="232"/>
      <c r="C22" s="233"/>
      <c r="D22" s="13"/>
      <c r="E22" s="17" t="s">
        <v>17</v>
      </c>
      <c r="F22" s="377" t="s">
        <v>11</v>
      </c>
      <c r="G22" s="377" t="s">
        <v>11</v>
      </c>
      <c r="H22" s="378" t="s">
        <v>11</v>
      </c>
      <c r="I22" s="60"/>
      <c r="L22" s="42"/>
      <c r="M22" s="43"/>
      <c r="N22" s="38"/>
      <c r="O22"/>
      <c r="P22"/>
      <c r="Q22"/>
      <c r="R22"/>
    </row>
    <row r="23" spans="2:18" ht="28" customHeight="1">
      <c r="B23" s="63" t="s">
        <v>38</v>
      </c>
      <c r="C23" s="21"/>
      <c r="D23" s="49"/>
      <c r="E23" s="49"/>
      <c r="F23" s="49"/>
      <c r="G23" s="49"/>
      <c r="H23" s="49"/>
      <c r="I23" s="61"/>
      <c r="K23"/>
      <c r="M23" s="4"/>
      <c r="N23" s="4"/>
    </row>
    <row r="24" spans="2:18" s="4" customFormat="1" ht="28" customHeight="1">
      <c r="B24" s="234" t="s">
        <v>39</v>
      </c>
      <c r="C24" s="235"/>
      <c r="D24" s="37" t="s">
        <v>40</v>
      </c>
      <c r="E24" s="17" t="s">
        <v>17</v>
      </c>
      <c r="F24" s="36"/>
      <c r="G24" s="370">
        <f>G25*0.000161</f>
        <v>0</v>
      </c>
      <c r="H24" s="35">
        <v>0</v>
      </c>
      <c r="I24" s="60"/>
      <c r="L24" s="42"/>
      <c r="M24" s="43"/>
      <c r="N24" s="41"/>
      <c r="O24"/>
      <c r="P24"/>
      <c r="Q24"/>
      <c r="R24"/>
    </row>
    <row r="25" spans="2:18" s="4" customFormat="1" ht="28" customHeight="1">
      <c r="B25" s="227" t="s">
        <v>39</v>
      </c>
      <c r="C25" s="228"/>
      <c r="D25" s="13" t="s">
        <v>41</v>
      </c>
      <c r="E25" s="17"/>
      <c r="F25" s="36"/>
      <c r="G25" s="13"/>
      <c r="H25" s="35"/>
      <c r="I25" s="60"/>
      <c r="L25" s="42"/>
      <c r="M25" s="40"/>
      <c r="N25" s="41"/>
      <c r="O25"/>
      <c r="P25"/>
      <c r="Q25"/>
      <c r="R25"/>
    </row>
    <row r="26" spans="2:18" s="4" customFormat="1" ht="28" customHeight="1">
      <c r="B26" s="227" t="s">
        <v>42</v>
      </c>
      <c r="C26" s="228"/>
      <c r="D26" s="13" t="s">
        <v>43</v>
      </c>
      <c r="E26" s="17" t="s">
        <v>17</v>
      </c>
      <c r="F26" s="377" t="s">
        <v>11</v>
      </c>
      <c r="G26" s="13"/>
      <c r="H26" s="35">
        <v>0</v>
      </c>
      <c r="I26" s="60"/>
      <c r="L26" s="42"/>
      <c r="M26" s="43"/>
      <c r="N26" s="38"/>
      <c r="O26"/>
      <c r="P26"/>
      <c r="Q26"/>
      <c r="R26"/>
    </row>
    <row r="27" spans="2:18" ht="28" customHeight="1">
      <c r="B27" s="64" t="s">
        <v>44</v>
      </c>
      <c r="C27" s="21"/>
      <c r="D27" s="49"/>
      <c r="E27" s="49"/>
      <c r="F27" s="49"/>
      <c r="G27" s="49"/>
      <c r="H27" s="49"/>
      <c r="I27" s="61"/>
      <c r="K27"/>
      <c r="M27" s="4"/>
      <c r="N27" s="4"/>
    </row>
    <row r="28" spans="2:18" s="4" customFormat="1" ht="28" customHeight="1">
      <c r="B28" s="234" t="s">
        <v>45</v>
      </c>
      <c r="C28" s="235"/>
      <c r="D28" s="37" t="s">
        <v>46</v>
      </c>
      <c r="E28" s="17" t="s">
        <v>17</v>
      </c>
      <c r="F28" s="377" t="s">
        <v>11</v>
      </c>
      <c r="G28" s="377" t="s">
        <v>11</v>
      </c>
      <c r="H28" s="13" t="s">
        <v>17</v>
      </c>
      <c r="I28" s="60" t="s">
        <v>17</v>
      </c>
      <c r="L28" s="44"/>
      <c r="M28" s="45"/>
      <c r="N28" s="41"/>
    </row>
    <row r="29" spans="2:18" s="4" customFormat="1" ht="28" customHeight="1" thickBot="1">
      <c r="B29" s="230" t="s">
        <v>47</v>
      </c>
      <c r="C29" s="231"/>
      <c r="D29" s="65" t="s">
        <v>37</v>
      </c>
      <c r="E29" s="66" t="s">
        <v>17</v>
      </c>
      <c r="F29" s="379" t="s">
        <v>11</v>
      </c>
      <c r="G29" s="379" t="s">
        <v>11</v>
      </c>
      <c r="H29" s="379" t="s">
        <v>11</v>
      </c>
      <c r="I29" s="380" t="s">
        <v>11</v>
      </c>
      <c r="L29" s="42"/>
      <c r="M29" s="43"/>
      <c r="N29" s="38"/>
    </row>
    <row r="30" spans="2:18" s="6" customFormat="1">
      <c r="L30" s="4"/>
      <c r="M30" s="4"/>
      <c r="N30" s="4"/>
    </row>
    <row r="31" spans="2:18" s="6" customFormat="1">
      <c r="B31" s="229" t="s">
        <v>48</v>
      </c>
      <c r="C31" s="229"/>
      <c r="D31" s="16"/>
      <c r="E31" s="16"/>
      <c r="F31" s="16"/>
      <c r="G31" s="16"/>
      <c r="H31" s="16"/>
      <c r="I31" s="16"/>
      <c r="L31" s="4"/>
      <c r="M31" s="4"/>
      <c r="N31" s="4"/>
    </row>
    <row r="32" spans="2:18" s="9" customFormat="1" ht="40" customHeight="1">
      <c r="B32" s="222"/>
      <c r="C32" s="223"/>
      <c r="D32" s="223"/>
      <c r="E32" s="223"/>
      <c r="F32" s="223"/>
      <c r="G32" s="223"/>
      <c r="H32" s="223"/>
      <c r="I32" s="224"/>
      <c r="L32" s="4"/>
      <c r="M32" s="4"/>
      <c r="N32" s="4"/>
    </row>
    <row r="33" spans="12:14">
      <c r="L33" s="4"/>
      <c r="M33" s="4"/>
      <c r="N33" s="4"/>
    </row>
    <row r="34" spans="12:14">
      <c r="L34" s="4"/>
      <c r="M34" s="4"/>
      <c r="N34" s="4"/>
    </row>
    <row r="35" spans="12:14">
      <c r="L35" s="4"/>
      <c r="M35" s="4"/>
      <c r="N35" s="4"/>
    </row>
  </sheetData>
  <sheetProtection algorithmName="SHA-512" hashValue="jEQI6EzZGXTv3iZExPWXa754SVZ0Yxzclwnx+ky3yO1FGFbUVRaPO97AMHiumL4msQQOg5ujVfSUNOu0L8WS8w==" saltValue="5ikUM38RvKxHvaelElR2/w==" spinCount="100000" sheet="1" objects="1" scenarios="1"/>
  <protectedRanges>
    <protectedRange sqref="J3" name="Range2_1"/>
  </protectedRanges>
  <mergeCells count="39">
    <mergeCell ref="B2:I2"/>
    <mergeCell ref="B4:C4"/>
    <mergeCell ref="B5:C5"/>
    <mergeCell ref="D5:E5"/>
    <mergeCell ref="D4:E4"/>
    <mergeCell ref="F4:G4"/>
    <mergeCell ref="F5:G5"/>
    <mergeCell ref="H4:I4"/>
    <mergeCell ref="H5:I5"/>
    <mergeCell ref="G3:H3"/>
    <mergeCell ref="G7:I7"/>
    <mergeCell ref="B7:D7"/>
    <mergeCell ref="G8:H8"/>
    <mergeCell ref="G9:H9"/>
    <mergeCell ref="B8:D12"/>
    <mergeCell ref="G12:H12"/>
    <mergeCell ref="G10:H10"/>
    <mergeCell ref="G11:H11"/>
    <mergeCell ref="E7:F7"/>
    <mergeCell ref="E8:E9"/>
    <mergeCell ref="F8:F9"/>
    <mergeCell ref="E10:E11"/>
    <mergeCell ref="F10:F11"/>
    <mergeCell ref="B32:I32"/>
    <mergeCell ref="B13:C13"/>
    <mergeCell ref="B26:C26"/>
    <mergeCell ref="B31:C31"/>
    <mergeCell ref="B29:C29"/>
    <mergeCell ref="B19:C19"/>
    <mergeCell ref="B22:C22"/>
    <mergeCell ref="B28:C28"/>
    <mergeCell ref="B24:C24"/>
    <mergeCell ref="D14:G14"/>
    <mergeCell ref="H14:I14"/>
    <mergeCell ref="B17:C17"/>
    <mergeCell ref="B15:C15"/>
    <mergeCell ref="B21:C21"/>
    <mergeCell ref="B14:C14"/>
    <mergeCell ref="B25:C25"/>
  </mergeCells>
  <phoneticPr fontId="3" type="noConversion"/>
  <dataValidations count="1">
    <dataValidation type="list" allowBlank="1" showInputMessage="1" showErrorMessage="1" sqref="L17 L21:L22 L24:L26 L28:L29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831850</xdr:colOff>
                    <xdr:row>2</xdr:row>
                    <xdr:rowOff>285750</xdr:rowOff>
                  </from>
                  <to>
                    <xdr:col>8</xdr:col>
                    <xdr:colOff>1212850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8AAAD5E8-F1AE-4357-8BEC-02F7065F72F2}">
          <x14:formula1>
            <xm:f>'Tables (2)'!$A$1:$C$1</xm:f>
          </x14:formula1>
          <xm:sqref>J3</xm:sqref>
        </x14:dataValidation>
        <x14:dataValidation type="list" allowBlank="1" showInputMessage="1" xr:uid="{3868E784-81E8-495B-8333-1271A052BFB6}">
          <x14:formula1>
            <xm:f>'Benefits Framework'!$C$9:$C$73</xm:f>
          </x14:formula1>
          <xm:sqref>D25:D26 D29 D21:D22 D19</xm:sqref>
        </x14:dataValidation>
        <x14:dataValidation type="list" allowBlank="1" showInputMessage="1" xr:uid="{7F353724-2C21-408C-AED7-7AA7327EE5A5}">
          <x14:formula1>
            <xm:f>'Benefits Framework'!$I$2:$I$10</xm:f>
          </x14:formula1>
          <xm:sqref>B29:C29</xm:sqref>
        </x14:dataValidation>
        <x14:dataValidation type="list" allowBlank="1" showInputMessage="1" xr:uid="{65C95072-8FE0-48FA-8F0B-B5EB0A5BD752}">
          <x14:formula1>
            <xm:f>'Benefits Framework'!$E$2:$E$3</xm:f>
          </x14:formula1>
          <xm:sqref>B21:C22</xm:sqref>
        </x14:dataValidation>
        <x14:dataValidation type="list" allowBlank="1" showInputMessage="1" xr:uid="{A81E6DF3-4BD7-4B05-8864-D584D0629F63}">
          <x14:formula1>
            <xm:f>'Benefits Framework'!$G$2:$G$6</xm:f>
          </x14:formula1>
          <xm:sqref>B25:C26</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852EE-645C-4F11-8D44-438CF0924C66}">
  <sheetPr codeName="Sheet4"/>
  <dimension ref="A1:U90"/>
  <sheetViews>
    <sheetView zoomScaleNormal="100" workbookViewId="0">
      <selection activeCell="K2" sqref="K2"/>
    </sheetView>
  </sheetViews>
  <sheetFormatPr defaultRowHeight="12.5"/>
  <cols>
    <col min="1" max="2" width="9" style="108"/>
    <col min="3" max="8" width="9.08203125" style="108" customWidth="1"/>
    <col min="9" max="9" width="9" style="108"/>
    <col min="10" max="10" width="9.08203125" style="108" customWidth="1"/>
    <col min="11" max="258" width="9" style="108"/>
    <col min="259" max="264" width="9.08203125" style="108" customWidth="1"/>
    <col min="265" max="265" width="9" style="108"/>
    <col min="266" max="266" width="9.08203125" style="108" customWidth="1"/>
    <col min="267" max="514" width="9" style="108"/>
    <col min="515" max="520" width="9.08203125" style="108" customWidth="1"/>
    <col min="521" max="521" width="9" style="108"/>
    <col min="522" max="522" width="9.08203125" style="108" customWidth="1"/>
    <col min="523" max="770" width="9" style="108"/>
    <col min="771" max="776" width="9.08203125" style="108" customWidth="1"/>
    <col min="777" max="777" width="9" style="108"/>
    <col min="778" max="778" width="9.08203125" style="108" customWidth="1"/>
    <col min="779" max="1026" width="9" style="108"/>
    <col min="1027" max="1032" width="9.08203125" style="108" customWidth="1"/>
    <col min="1033" max="1033" width="9" style="108"/>
    <col min="1034" max="1034" width="9.08203125" style="108" customWidth="1"/>
    <col min="1035" max="1282" width="9" style="108"/>
    <col min="1283" max="1288" width="9.08203125" style="108" customWidth="1"/>
    <col min="1289" max="1289" width="9" style="108"/>
    <col min="1290" max="1290" width="9.08203125" style="108" customWidth="1"/>
    <col min="1291" max="1538" width="9" style="108"/>
    <col min="1539" max="1544" width="9.08203125" style="108" customWidth="1"/>
    <col min="1545" max="1545" width="9" style="108"/>
    <col min="1546" max="1546" width="9.08203125" style="108" customWidth="1"/>
    <col min="1547" max="1794" width="9" style="108"/>
    <col min="1795" max="1800" width="9.08203125" style="108" customWidth="1"/>
    <col min="1801" max="1801" width="9" style="108"/>
    <col min="1802" max="1802" width="9.08203125" style="108" customWidth="1"/>
    <col min="1803" max="2050" width="9" style="108"/>
    <col min="2051" max="2056" width="9.08203125" style="108" customWidth="1"/>
    <col min="2057" max="2057" width="9" style="108"/>
    <col min="2058" max="2058" width="9.08203125" style="108" customWidth="1"/>
    <col min="2059" max="2306" width="9" style="108"/>
    <col min="2307" max="2312" width="9.08203125" style="108" customWidth="1"/>
    <col min="2313" max="2313" width="9" style="108"/>
    <col min="2314" max="2314" width="9.08203125" style="108" customWidth="1"/>
    <col min="2315" max="2562" width="9" style="108"/>
    <col min="2563" max="2568" width="9.08203125" style="108" customWidth="1"/>
    <col min="2569" max="2569" width="9" style="108"/>
    <col min="2570" max="2570" width="9.08203125" style="108" customWidth="1"/>
    <col min="2571" max="2818" width="9" style="108"/>
    <col min="2819" max="2824" width="9.08203125" style="108" customWidth="1"/>
    <col min="2825" max="2825" width="9" style="108"/>
    <col min="2826" max="2826" width="9.08203125" style="108" customWidth="1"/>
    <col min="2827" max="3074" width="9" style="108"/>
    <col min="3075" max="3080" width="9.08203125" style="108" customWidth="1"/>
    <col min="3081" max="3081" width="9" style="108"/>
    <col min="3082" max="3082" width="9.08203125" style="108" customWidth="1"/>
    <col min="3083" max="3330" width="9" style="108"/>
    <col min="3331" max="3336" width="9.08203125" style="108" customWidth="1"/>
    <col min="3337" max="3337" width="9" style="108"/>
    <col min="3338" max="3338" width="9.08203125" style="108" customWidth="1"/>
    <col min="3339" max="3586" width="9" style="108"/>
    <col min="3587" max="3592" width="9.08203125" style="108" customWidth="1"/>
    <col min="3593" max="3593" width="9" style="108"/>
    <col min="3594" max="3594" width="9.08203125" style="108" customWidth="1"/>
    <col min="3595" max="3842" width="9" style="108"/>
    <col min="3843" max="3848" width="9.08203125" style="108" customWidth="1"/>
    <col min="3849" max="3849" width="9" style="108"/>
    <col min="3850" max="3850" width="9.08203125" style="108" customWidth="1"/>
    <col min="3851" max="4098" width="9" style="108"/>
    <col min="4099" max="4104" width="9.08203125" style="108" customWidth="1"/>
    <col min="4105" max="4105" width="9" style="108"/>
    <col min="4106" max="4106" width="9.08203125" style="108" customWidth="1"/>
    <col min="4107" max="4354" width="9" style="108"/>
    <col min="4355" max="4360" width="9.08203125" style="108" customWidth="1"/>
    <col min="4361" max="4361" width="9" style="108"/>
    <col min="4362" max="4362" width="9.08203125" style="108" customWidth="1"/>
    <col min="4363" max="4610" width="9" style="108"/>
    <col min="4611" max="4616" width="9.08203125" style="108" customWidth="1"/>
    <col min="4617" max="4617" width="9" style="108"/>
    <col min="4618" max="4618" width="9.08203125" style="108" customWidth="1"/>
    <col min="4619" max="4866" width="9" style="108"/>
    <col min="4867" max="4872" width="9.08203125" style="108" customWidth="1"/>
    <col min="4873" max="4873" width="9" style="108"/>
    <col min="4874" max="4874" width="9.08203125" style="108" customWidth="1"/>
    <col min="4875" max="5122" width="9" style="108"/>
    <col min="5123" max="5128" width="9.08203125" style="108" customWidth="1"/>
    <col min="5129" max="5129" width="9" style="108"/>
    <col min="5130" max="5130" width="9.08203125" style="108" customWidth="1"/>
    <col min="5131" max="5378" width="9" style="108"/>
    <col min="5379" max="5384" width="9.08203125" style="108" customWidth="1"/>
    <col min="5385" max="5385" width="9" style="108"/>
    <col min="5386" max="5386" width="9.08203125" style="108" customWidth="1"/>
    <col min="5387" max="5634" width="9" style="108"/>
    <col min="5635" max="5640" width="9.08203125" style="108" customWidth="1"/>
    <col min="5641" max="5641" width="9" style="108"/>
    <col min="5642" max="5642" width="9.08203125" style="108" customWidth="1"/>
    <col min="5643" max="5890" width="9" style="108"/>
    <col min="5891" max="5896" width="9.08203125" style="108" customWidth="1"/>
    <col min="5897" max="5897" width="9" style="108"/>
    <col min="5898" max="5898" width="9.08203125" style="108" customWidth="1"/>
    <col min="5899" max="6146" width="9" style="108"/>
    <col min="6147" max="6152" width="9.08203125" style="108" customWidth="1"/>
    <col min="6153" max="6153" width="9" style="108"/>
    <col min="6154" max="6154" width="9.08203125" style="108" customWidth="1"/>
    <col min="6155" max="6402" width="9" style="108"/>
    <col min="6403" max="6408" width="9.08203125" style="108" customWidth="1"/>
    <col min="6409" max="6409" width="9" style="108"/>
    <col min="6410" max="6410" width="9.08203125" style="108" customWidth="1"/>
    <col min="6411" max="6658" width="9" style="108"/>
    <col min="6659" max="6664" width="9.08203125" style="108" customWidth="1"/>
    <col min="6665" max="6665" width="9" style="108"/>
    <col min="6666" max="6666" width="9.08203125" style="108" customWidth="1"/>
    <col min="6667" max="6914" width="9" style="108"/>
    <col min="6915" max="6920" width="9.08203125" style="108" customWidth="1"/>
    <col min="6921" max="6921" width="9" style="108"/>
    <col min="6922" max="6922" width="9.08203125" style="108" customWidth="1"/>
    <col min="6923" max="7170" width="9" style="108"/>
    <col min="7171" max="7176" width="9.08203125" style="108" customWidth="1"/>
    <col min="7177" max="7177" width="9" style="108"/>
    <col min="7178" max="7178" width="9.08203125" style="108" customWidth="1"/>
    <col min="7179" max="7426" width="9" style="108"/>
    <col min="7427" max="7432" width="9.08203125" style="108" customWidth="1"/>
    <col min="7433" max="7433" width="9" style="108"/>
    <col min="7434" max="7434" width="9.08203125" style="108" customWidth="1"/>
    <col min="7435" max="7682" width="9" style="108"/>
    <col min="7683" max="7688" width="9.08203125" style="108" customWidth="1"/>
    <col min="7689" max="7689" width="9" style="108"/>
    <col min="7690" max="7690" width="9.08203125" style="108" customWidth="1"/>
    <col min="7691" max="7938" width="9" style="108"/>
    <col min="7939" max="7944" width="9.08203125" style="108" customWidth="1"/>
    <col min="7945" max="7945" width="9" style="108"/>
    <col min="7946" max="7946" width="9.08203125" style="108" customWidth="1"/>
    <col min="7947" max="8194" width="9" style="108"/>
    <col min="8195" max="8200" width="9.08203125" style="108" customWidth="1"/>
    <col min="8201" max="8201" width="9" style="108"/>
    <col min="8202" max="8202" width="9.08203125" style="108" customWidth="1"/>
    <col min="8203" max="8450" width="9" style="108"/>
    <col min="8451" max="8456" width="9.08203125" style="108" customWidth="1"/>
    <col min="8457" max="8457" width="9" style="108"/>
    <col min="8458" max="8458" width="9.08203125" style="108" customWidth="1"/>
    <col min="8459" max="8706" width="9" style="108"/>
    <col min="8707" max="8712" width="9.08203125" style="108" customWidth="1"/>
    <col min="8713" max="8713" width="9" style="108"/>
    <col min="8714" max="8714" width="9.08203125" style="108" customWidth="1"/>
    <col min="8715" max="8962" width="9" style="108"/>
    <col min="8963" max="8968" width="9.08203125" style="108" customWidth="1"/>
    <col min="8969" max="8969" width="9" style="108"/>
    <col min="8970" max="8970" width="9.08203125" style="108" customWidth="1"/>
    <col min="8971" max="9218" width="9" style="108"/>
    <col min="9219" max="9224" width="9.08203125" style="108" customWidth="1"/>
    <col min="9225" max="9225" width="9" style="108"/>
    <col min="9226" max="9226" width="9.08203125" style="108" customWidth="1"/>
    <col min="9227" max="9474" width="9" style="108"/>
    <col min="9475" max="9480" width="9.08203125" style="108" customWidth="1"/>
    <col min="9481" max="9481" width="9" style="108"/>
    <col min="9482" max="9482" width="9.08203125" style="108" customWidth="1"/>
    <col min="9483" max="9730" width="9" style="108"/>
    <col min="9731" max="9736" width="9.08203125" style="108" customWidth="1"/>
    <col min="9737" max="9737" width="9" style="108"/>
    <col min="9738" max="9738" width="9.08203125" style="108" customWidth="1"/>
    <col min="9739" max="9986" width="9" style="108"/>
    <col min="9987" max="9992" width="9.08203125" style="108" customWidth="1"/>
    <col min="9993" max="9993" width="9" style="108"/>
    <col min="9994" max="9994" width="9.08203125" style="108" customWidth="1"/>
    <col min="9995" max="10242" width="9" style="108"/>
    <col min="10243" max="10248" width="9.08203125" style="108" customWidth="1"/>
    <col min="10249" max="10249" width="9" style="108"/>
    <col min="10250" max="10250" width="9.08203125" style="108" customWidth="1"/>
    <col min="10251" max="10498" width="9" style="108"/>
    <col min="10499" max="10504" width="9.08203125" style="108" customWidth="1"/>
    <col min="10505" max="10505" width="9" style="108"/>
    <col min="10506" max="10506" width="9.08203125" style="108" customWidth="1"/>
    <col min="10507" max="10754" width="9" style="108"/>
    <col min="10755" max="10760" width="9.08203125" style="108" customWidth="1"/>
    <col min="10761" max="10761" width="9" style="108"/>
    <col min="10762" max="10762" width="9.08203125" style="108" customWidth="1"/>
    <col min="10763" max="11010" width="9" style="108"/>
    <col min="11011" max="11016" width="9.08203125" style="108" customWidth="1"/>
    <col min="11017" max="11017" width="9" style="108"/>
    <col min="11018" max="11018" width="9.08203125" style="108" customWidth="1"/>
    <col min="11019" max="11266" width="9" style="108"/>
    <col min="11267" max="11272" width="9.08203125" style="108" customWidth="1"/>
    <col min="11273" max="11273" width="9" style="108"/>
    <col min="11274" max="11274" width="9.08203125" style="108" customWidth="1"/>
    <col min="11275" max="11522" width="9" style="108"/>
    <col min="11523" max="11528" width="9.08203125" style="108" customWidth="1"/>
    <col min="11529" max="11529" width="9" style="108"/>
    <col min="11530" max="11530" width="9.08203125" style="108" customWidth="1"/>
    <col min="11531" max="11778" width="9" style="108"/>
    <col min="11779" max="11784" width="9.08203125" style="108" customWidth="1"/>
    <col min="11785" max="11785" width="9" style="108"/>
    <col min="11786" max="11786" width="9.08203125" style="108" customWidth="1"/>
    <col min="11787" max="12034" width="9" style="108"/>
    <col min="12035" max="12040" width="9.08203125" style="108" customWidth="1"/>
    <col min="12041" max="12041" width="9" style="108"/>
    <col min="12042" max="12042" width="9.08203125" style="108" customWidth="1"/>
    <col min="12043" max="12290" width="9" style="108"/>
    <col min="12291" max="12296" width="9.08203125" style="108" customWidth="1"/>
    <col min="12297" max="12297" width="9" style="108"/>
    <col min="12298" max="12298" width="9.08203125" style="108" customWidth="1"/>
    <col min="12299" max="12546" width="9" style="108"/>
    <col min="12547" max="12552" width="9.08203125" style="108" customWidth="1"/>
    <col min="12553" max="12553" width="9" style="108"/>
    <col min="12554" max="12554" width="9.08203125" style="108" customWidth="1"/>
    <col min="12555" max="12802" width="9" style="108"/>
    <col min="12803" max="12808" width="9.08203125" style="108" customWidth="1"/>
    <col min="12809" max="12809" width="9" style="108"/>
    <col min="12810" max="12810" width="9.08203125" style="108" customWidth="1"/>
    <col min="12811" max="13058" width="9" style="108"/>
    <col min="13059" max="13064" width="9.08203125" style="108" customWidth="1"/>
    <col min="13065" max="13065" width="9" style="108"/>
    <col min="13066" max="13066" width="9.08203125" style="108" customWidth="1"/>
    <col min="13067" max="13314" width="9" style="108"/>
    <col min="13315" max="13320" width="9.08203125" style="108" customWidth="1"/>
    <col min="13321" max="13321" width="9" style="108"/>
    <col min="13322" max="13322" width="9.08203125" style="108" customWidth="1"/>
    <col min="13323" max="13570" width="9" style="108"/>
    <col min="13571" max="13576" width="9.08203125" style="108" customWidth="1"/>
    <col min="13577" max="13577" width="9" style="108"/>
    <col min="13578" max="13578" width="9.08203125" style="108" customWidth="1"/>
    <col min="13579" max="13826" width="9" style="108"/>
    <col min="13827" max="13832" width="9.08203125" style="108" customWidth="1"/>
    <col min="13833" max="13833" width="9" style="108"/>
    <col min="13834" max="13834" width="9.08203125" style="108" customWidth="1"/>
    <col min="13835" max="14082" width="9" style="108"/>
    <col min="14083" max="14088" width="9.08203125" style="108" customWidth="1"/>
    <col min="14089" max="14089" width="9" style="108"/>
    <col min="14090" max="14090" width="9.08203125" style="108" customWidth="1"/>
    <col min="14091" max="14338" width="9" style="108"/>
    <col min="14339" max="14344" width="9.08203125" style="108" customWidth="1"/>
    <col min="14345" max="14345" width="9" style="108"/>
    <col min="14346" max="14346" width="9.08203125" style="108" customWidth="1"/>
    <col min="14347" max="14594" width="9" style="108"/>
    <col min="14595" max="14600" width="9.08203125" style="108" customWidth="1"/>
    <col min="14601" max="14601" width="9" style="108"/>
    <col min="14602" max="14602" width="9.08203125" style="108" customWidth="1"/>
    <col min="14603" max="14850" width="9" style="108"/>
    <col min="14851" max="14856" width="9.08203125" style="108" customWidth="1"/>
    <col min="14857" max="14857" width="9" style="108"/>
    <col min="14858" max="14858" width="9.08203125" style="108" customWidth="1"/>
    <col min="14859" max="15106" width="9" style="108"/>
    <col min="15107" max="15112" width="9.08203125" style="108" customWidth="1"/>
    <col min="15113" max="15113" width="9" style="108"/>
    <col min="15114" max="15114" width="9.08203125" style="108" customWidth="1"/>
    <col min="15115" max="15362" width="9" style="108"/>
    <col min="15363" max="15368" width="9.08203125" style="108" customWidth="1"/>
    <col min="15369" max="15369" width="9" style="108"/>
    <col min="15370" max="15370" width="9.08203125" style="108" customWidth="1"/>
    <col min="15371" max="15618" width="9" style="108"/>
    <col min="15619" max="15624" width="9.08203125" style="108" customWidth="1"/>
    <col min="15625" max="15625" width="9" style="108"/>
    <col min="15626" max="15626" width="9.08203125" style="108" customWidth="1"/>
    <col min="15627" max="15874" width="9" style="108"/>
    <col min="15875" max="15880" width="9.08203125" style="108" customWidth="1"/>
    <col min="15881" max="15881" width="9" style="108"/>
    <col min="15882" max="15882" width="9.08203125" style="108" customWidth="1"/>
    <col min="15883" max="16130" width="9" style="108"/>
    <col min="16131" max="16136" width="9.08203125" style="108" customWidth="1"/>
    <col min="16137" max="16137" width="9" style="108"/>
    <col min="16138" max="16138" width="9.08203125" style="108" customWidth="1"/>
    <col min="16139" max="16384" width="9" style="108"/>
  </cols>
  <sheetData>
    <row r="1" spans="1:21">
      <c r="A1" s="100" t="s">
        <v>6</v>
      </c>
      <c r="B1" s="100" t="s">
        <v>517</v>
      </c>
      <c r="C1" s="100" t="s">
        <v>518</v>
      </c>
      <c r="F1" s="100" t="s">
        <v>134</v>
      </c>
      <c r="H1" s="108">
        <v>0.04</v>
      </c>
      <c r="J1" s="108" t="s">
        <v>135</v>
      </c>
      <c r="K1" s="108">
        <v>0.98060000000000003</v>
      </c>
      <c r="O1" s="100" t="s">
        <v>514</v>
      </c>
      <c r="Q1" s="108">
        <v>0.04</v>
      </c>
      <c r="S1" s="100" t="s">
        <v>514</v>
      </c>
      <c r="U1" s="108">
        <v>0.04</v>
      </c>
    </row>
    <row r="2" spans="1:21" ht="13" thickBot="1">
      <c r="F2" s="100" t="s">
        <v>515</v>
      </c>
      <c r="J2" s="108" t="s">
        <v>516</v>
      </c>
      <c r="K2" s="108">
        <v>20.186</v>
      </c>
      <c r="O2" s="100" t="s">
        <v>476</v>
      </c>
      <c r="S2" s="100" t="s">
        <v>477</v>
      </c>
    </row>
    <row r="3" spans="1:21" ht="13" thickBot="1">
      <c r="A3" s="101"/>
      <c r="F3" s="108" t="s">
        <v>380</v>
      </c>
      <c r="G3" s="108" t="s">
        <v>381</v>
      </c>
      <c r="H3" s="108" t="s">
        <v>382</v>
      </c>
      <c r="J3" s="108" t="s">
        <v>383</v>
      </c>
      <c r="K3" s="108">
        <v>0.96150000000000002</v>
      </c>
      <c r="O3" s="108" t="s">
        <v>380</v>
      </c>
      <c r="P3" s="108" t="s">
        <v>381</v>
      </c>
      <c r="Q3" s="108" t="s">
        <v>382</v>
      </c>
      <c r="S3" s="108" t="s">
        <v>380</v>
      </c>
      <c r="T3" s="108" t="s">
        <v>381</v>
      </c>
      <c r="U3" s="108" t="s">
        <v>382</v>
      </c>
    </row>
    <row r="4" spans="1:21" ht="14" thickBot="1">
      <c r="A4" s="102"/>
      <c r="B4" s="103"/>
      <c r="D4" s="175" t="s">
        <v>503</v>
      </c>
      <c r="E4" s="108">
        <v>1</v>
      </c>
      <c r="F4" s="108">
        <v>0</v>
      </c>
      <c r="J4" s="100"/>
      <c r="M4" s="175" t="s">
        <v>503</v>
      </c>
      <c r="N4" s="108">
        <v>1</v>
      </c>
      <c r="O4" s="108">
        <v>0</v>
      </c>
      <c r="S4" s="108">
        <v>0</v>
      </c>
    </row>
    <row r="5" spans="1:21" ht="14" thickBot="1">
      <c r="A5" s="102"/>
      <c r="B5" s="104"/>
      <c r="D5" s="175" t="s">
        <v>384</v>
      </c>
      <c r="E5" s="108">
        <v>2</v>
      </c>
      <c r="F5" s="108" t="str">
        <f>IF('SP1-2'!B23="","no number",'SP1-2'!B23)</f>
        <v>no number</v>
      </c>
      <c r="G5" s="108" t="str">
        <f>IF(F5="no number","no number",F5-$F$4)</f>
        <v>no number</v>
      </c>
      <c r="H5" s="183" t="str">
        <f>IF(G5="no number","",(1/((1+$H$1)^(G5))))</f>
        <v/>
      </c>
      <c r="J5" s="100"/>
      <c r="M5" s="175" t="s">
        <v>384</v>
      </c>
      <c r="N5" s="108">
        <v>2</v>
      </c>
      <c r="O5" s="108" t="str">
        <f>IF('SP1-3 (1)'!B24="","no number",'SP1-3 (1)'!B24)</f>
        <v>no number</v>
      </c>
      <c r="P5" s="108" t="str">
        <f t="shared" ref="P5:P13" si="0">IF(O5="no number","no number",O5-$O$4)</f>
        <v>no number</v>
      </c>
      <c r="Q5" s="105" t="str">
        <f t="shared" ref="Q5:Q13" si="1">IF(P5="no number","",(1/((1+$Q$1)^(P5))))</f>
        <v/>
      </c>
      <c r="S5" s="108" t="str">
        <f>IF('SP1-3 (2)'!B24="","no number",'SP1-3 (2)'!B24)</f>
        <v>no number</v>
      </c>
      <c r="T5" s="108" t="str">
        <f t="shared" ref="T5:T13" si="2">IF(S5="no number","no number",S5-$O$4)</f>
        <v>no number</v>
      </c>
      <c r="U5" s="105" t="str">
        <f t="shared" ref="U5:U13" si="3">IF(T5="no number","",(1/((1+$Q$1)^(T5))))</f>
        <v/>
      </c>
    </row>
    <row r="6" spans="1:21" ht="14" thickBot="1">
      <c r="A6" s="102"/>
      <c r="B6" s="104"/>
      <c r="D6" s="175" t="s">
        <v>385</v>
      </c>
      <c r="E6" s="108">
        <v>3</v>
      </c>
      <c r="F6" s="108" t="str">
        <f>IF('SP1-2'!B24="","no number",'SP1-2'!B24)</f>
        <v>no number</v>
      </c>
      <c r="G6" s="108" t="str">
        <f t="shared" ref="G6:G13" si="4">IF(F6="no number","no number",F6-$F$4)</f>
        <v>no number</v>
      </c>
      <c r="H6" s="183" t="str">
        <f t="shared" ref="H6:H13" si="5">IF(G6="no number","",(1/((1+$H$1)^(G6))))</f>
        <v/>
      </c>
      <c r="J6" s="100"/>
      <c r="M6" s="175" t="s">
        <v>385</v>
      </c>
      <c r="N6" s="108">
        <v>3</v>
      </c>
      <c r="O6" s="108" t="str">
        <f>IF('SP1-3 (1)'!B25="","no number",'SP1-3 (1)'!B25)</f>
        <v>no number</v>
      </c>
      <c r="P6" s="108" t="str">
        <f t="shared" si="0"/>
        <v>no number</v>
      </c>
      <c r="Q6" s="105" t="str">
        <f t="shared" si="1"/>
        <v/>
      </c>
      <c r="S6" s="108" t="str">
        <f>IF('SP1-3 (2)'!B25="","no number",'SP1-3 (2)'!B25)</f>
        <v>no number</v>
      </c>
      <c r="T6" s="108" t="str">
        <f t="shared" si="2"/>
        <v>no number</v>
      </c>
      <c r="U6" s="105" t="str">
        <f t="shared" si="3"/>
        <v/>
      </c>
    </row>
    <row r="7" spans="1:21" ht="14" thickBot="1">
      <c r="A7" s="102"/>
      <c r="B7" s="104"/>
      <c r="D7" s="175" t="s">
        <v>386</v>
      </c>
      <c r="E7" s="108">
        <v>4</v>
      </c>
      <c r="F7" s="108" t="str">
        <f>IF('SP1-2'!B25="","no number",'SP1-2'!B25)</f>
        <v>no number</v>
      </c>
      <c r="G7" s="108" t="str">
        <f t="shared" si="4"/>
        <v>no number</v>
      </c>
      <c r="H7" s="183" t="str">
        <f t="shared" si="5"/>
        <v/>
      </c>
      <c r="J7" s="100"/>
      <c r="M7" s="175" t="s">
        <v>386</v>
      </c>
      <c r="N7" s="108">
        <v>4</v>
      </c>
      <c r="O7" s="108" t="str">
        <f>IF('SP1-3 (1)'!B26="","no number",'SP1-3 (1)'!B26)</f>
        <v>no number</v>
      </c>
      <c r="P7" s="108" t="str">
        <f t="shared" si="0"/>
        <v>no number</v>
      </c>
      <c r="Q7" s="105" t="str">
        <f t="shared" si="1"/>
        <v/>
      </c>
      <c r="S7" s="108" t="str">
        <f>IF('SP1-3 (2)'!B26="","no number",'SP1-3 (2)'!B26)</f>
        <v>no number</v>
      </c>
      <c r="T7" s="108" t="str">
        <f t="shared" si="2"/>
        <v>no number</v>
      </c>
      <c r="U7" s="105" t="str">
        <f t="shared" si="3"/>
        <v/>
      </c>
    </row>
    <row r="8" spans="1:21" ht="14" thickBot="1">
      <c r="A8" s="102"/>
      <c r="B8" s="104"/>
      <c r="D8" s="175" t="s">
        <v>387</v>
      </c>
      <c r="E8" s="108">
        <v>5</v>
      </c>
      <c r="F8" s="108" t="str">
        <f>IF('SP1-2'!B26="","no number",'SP1-2'!B26)</f>
        <v>no number</v>
      </c>
      <c r="G8" s="108" t="str">
        <f t="shared" si="4"/>
        <v>no number</v>
      </c>
      <c r="H8" s="183" t="str">
        <f t="shared" si="5"/>
        <v/>
      </c>
      <c r="J8" s="100"/>
      <c r="M8" s="175" t="s">
        <v>387</v>
      </c>
      <c r="N8" s="108">
        <v>5</v>
      </c>
      <c r="O8" s="108" t="str">
        <f>IF('SP1-3 (1)'!B27="","no number",'SP1-3 (1)'!B27)</f>
        <v>no number</v>
      </c>
      <c r="P8" s="108" t="str">
        <f t="shared" si="0"/>
        <v>no number</v>
      </c>
      <c r="Q8" s="105" t="str">
        <f t="shared" si="1"/>
        <v/>
      </c>
      <c r="S8" s="108" t="str">
        <f>IF('SP1-3 (2)'!B27="","no number",'SP1-3 (2)'!B27)</f>
        <v>no number</v>
      </c>
      <c r="T8" s="108" t="str">
        <f t="shared" si="2"/>
        <v>no number</v>
      </c>
      <c r="U8" s="105" t="str">
        <f t="shared" si="3"/>
        <v/>
      </c>
    </row>
    <row r="9" spans="1:21" ht="14" thickBot="1">
      <c r="A9" s="102"/>
      <c r="B9" s="104"/>
      <c r="D9" s="175" t="s">
        <v>388</v>
      </c>
      <c r="E9" s="108">
        <v>6</v>
      </c>
      <c r="F9" s="108" t="str">
        <f>IF('SP1-2'!B27="","no number",'SP1-2'!B27)</f>
        <v>no number</v>
      </c>
      <c r="G9" s="108" t="str">
        <f t="shared" si="4"/>
        <v>no number</v>
      </c>
      <c r="H9" s="183" t="str">
        <f t="shared" si="5"/>
        <v/>
      </c>
      <c r="J9" s="100"/>
      <c r="M9" s="175" t="s">
        <v>388</v>
      </c>
      <c r="N9" s="108">
        <v>6</v>
      </c>
      <c r="O9" s="108" t="str">
        <f>IF('SP1-3 (1)'!B28="","no number",'SP1-3 (1)'!B28)</f>
        <v>no number</v>
      </c>
      <c r="P9" s="108" t="str">
        <f t="shared" si="0"/>
        <v>no number</v>
      </c>
      <c r="Q9" s="105" t="str">
        <f t="shared" si="1"/>
        <v/>
      </c>
      <c r="S9" s="108" t="str">
        <f>IF('SP1-3 (2)'!B28="","no number",'SP1-3 (2)'!B28)</f>
        <v>no number</v>
      </c>
      <c r="T9" s="108" t="str">
        <f t="shared" si="2"/>
        <v>no number</v>
      </c>
      <c r="U9" s="105" t="str">
        <f t="shared" si="3"/>
        <v/>
      </c>
    </row>
    <row r="10" spans="1:21" ht="14" thickBot="1">
      <c r="A10" s="102"/>
      <c r="B10" s="104"/>
      <c r="D10" s="175" t="s">
        <v>389</v>
      </c>
      <c r="E10" s="108">
        <v>7</v>
      </c>
      <c r="F10" s="108" t="str">
        <f>IF('SP1-2'!B28="","no number",'SP1-2'!B28)</f>
        <v>no number</v>
      </c>
      <c r="G10" s="108" t="str">
        <f t="shared" si="4"/>
        <v>no number</v>
      </c>
      <c r="H10" s="183" t="str">
        <f t="shared" si="5"/>
        <v/>
      </c>
      <c r="J10" s="100"/>
      <c r="M10" s="175" t="s">
        <v>389</v>
      </c>
      <c r="N10" s="108">
        <v>7</v>
      </c>
      <c r="O10" s="108" t="str">
        <f>IF('SP1-3 (1)'!B29="","no number",'SP1-3 (1)'!B29)</f>
        <v>no number</v>
      </c>
      <c r="P10" s="108" t="str">
        <f t="shared" si="0"/>
        <v>no number</v>
      </c>
      <c r="Q10" s="105" t="str">
        <f t="shared" si="1"/>
        <v/>
      </c>
      <c r="S10" s="108" t="str">
        <f>IF('SP1-3 (2)'!B29="","no number",'SP1-3 (2)'!B29)</f>
        <v>no number</v>
      </c>
      <c r="T10" s="108" t="str">
        <f t="shared" si="2"/>
        <v>no number</v>
      </c>
      <c r="U10" s="105" t="str">
        <f t="shared" si="3"/>
        <v/>
      </c>
    </row>
    <row r="11" spans="1:21" ht="14" thickBot="1">
      <c r="A11" s="102"/>
      <c r="B11" s="104"/>
      <c r="D11" s="175" t="s">
        <v>390</v>
      </c>
      <c r="E11" s="108">
        <v>8</v>
      </c>
      <c r="F11" s="108" t="str">
        <f>IF('SP1-2'!B29="","no number",'SP1-2'!B29)</f>
        <v>no number</v>
      </c>
      <c r="G11" s="108" t="str">
        <f t="shared" si="4"/>
        <v>no number</v>
      </c>
      <c r="H11" s="183" t="str">
        <f t="shared" si="5"/>
        <v/>
      </c>
      <c r="J11" s="100"/>
      <c r="M11" s="175" t="s">
        <v>390</v>
      </c>
      <c r="N11" s="108">
        <v>8</v>
      </c>
      <c r="O11" s="108" t="str">
        <f>IF('SP1-3 (1)'!B30="","no number",'SP1-3 (1)'!B30)</f>
        <v>no number</v>
      </c>
      <c r="P11" s="108" t="str">
        <f t="shared" si="0"/>
        <v>no number</v>
      </c>
      <c r="Q11" s="105" t="str">
        <f t="shared" si="1"/>
        <v/>
      </c>
      <c r="S11" s="108" t="str">
        <f>IF('SP1-3 (2)'!B30="","no number",'SP1-3 (2)'!B30)</f>
        <v>no number</v>
      </c>
      <c r="T11" s="108" t="str">
        <f t="shared" si="2"/>
        <v>no number</v>
      </c>
      <c r="U11" s="105" t="str">
        <f t="shared" si="3"/>
        <v/>
      </c>
    </row>
    <row r="12" spans="1:21" ht="14" thickBot="1">
      <c r="A12" s="102"/>
      <c r="B12" s="104"/>
      <c r="D12" s="175" t="s">
        <v>391</v>
      </c>
      <c r="E12" s="108">
        <v>9</v>
      </c>
      <c r="F12" s="108" t="str">
        <f>IF('SP1-2'!B30="","no number",'SP1-2'!B30)</f>
        <v>no number</v>
      </c>
      <c r="G12" s="108" t="str">
        <f t="shared" si="4"/>
        <v>no number</v>
      </c>
      <c r="H12" s="183" t="str">
        <f t="shared" si="5"/>
        <v/>
      </c>
      <c r="J12" s="100"/>
      <c r="M12" s="175" t="s">
        <v>391</v>
      </c>
      <c r="N12" s="108">
        <v>9</v>
      </c>
      <c r="O12" s="108" t="str">
        <f>IF('SP1-3 (1)'!B31="","no number",'SP1-3 (1)'!B31)</f>
        <v>no number</v>
      </c>
      <c r="P12" s="108" t="str">
        <f t="shared" si="0"/>
        <v>no number</v>
      </c>
      <c r="Q12" s="105" t="str">
        <f t="shared" si="1"/>
        <v/>
      </c>
      <c r="S12" s="108" t="str">
        <f>IF('SP1-3 (2)'!B31="","no number",'SP1-3 (2)'!B31)</f>
        <v>no number</v>
      </c>
      <c r="T12" s="108" t="str">
        <f t="shared" si="2"/>
        <v>no number</v>
      </c>
      <c r="U12" s="105" t="str">
        <f t="shared" si="3"/>
        <v/>
      </c>
    </row>
    <row r="13" spans="1:21" ht="14" thickBot="1">
      <c r="A13" s="102"/>
      <c r="B13" s="104"/>
      <c r="D13" s="175" t="s">
        <v>392</v>
      </c>
      <c r="E13" s="108">
        <v>10</v>
      </c>
      <c r="F13" s="108" t="str">
        <f>IF('SP1-2'!B31="","no number",'SP1-2'!B31)</f>
        <v>no number</v>
      </c>
      <c r="G13" s="108" t="str">
        <f t="shared" si="4"/>
        <v>no number</v>
      </c>
      <c r="H13" s="183" t="str">
        <f t="shared" si="5"/>
        <v/>
      </c>
      <c r="J13" s="100"/>
      <c r="M13" s="175" t="s">
        <v>392</v>
      </c>
      <c r="N13" s="108">
        <v>10</v>
      </c>
      <c r="O13" s="108" t="str">
        <f>IF('SP1-3 (1)'!B32="","no number",'SP1-3 (1)'!B32)</f>
        <v>no number</v>
      </c>
      <c r="P13" s="108" t="str">
        <f t="shared" si="0"/>
        <v>no number</v>
      </c>
      <c r="Q13" s="105" t="str">
        <f t="shared" si="1"/>
        <v/>
      </c>
      <c r="S13" s="108" t="str">
        <f>IF('SP1-3 (2)'!B32="","no number",'SP1-3 (2)'!B32)</f>
        <v>no number</v>
      </c>
      <c r="T13" s="108" t="str">
        <f t="shared" si="2"/>
        <v>no number</v>
      </c>
      <c r="U13" s="105" t="str">
        <f t="shared" si="3"/>
        <v/>
      </c>
    </row>
    <row r="14" spans="1:21" ht="14" thickBot="1">
      <c r="A14" s="102"/>
      <c r="B14" s="104"/>
      <c r="D14" s="175" t="s">
        <v>393</v>
      </c>
      <c r="E14" s="108">
        <v>11</v>
      </c>
      <c r="M14" s="175" t="s">
        <v>393</v>
      </c>
      <c r="N14" s="108">
        <v>11</v>
      </c>
    </row>
    <row r="15" spans="1:21" ht="14" thickBot="1">
      <c r="A15" s="102"/>
      <c r="B15" s="104"/>
      <c r="D15" s="175" t="s">
        <v>394</v>
      </c>
      <c r="E15" s="108">
        <v>12</v>
      </c>
      <c r="M15" s="175" t="s">
        <v>394</v>
      </c>
      <c r="N15" s="108">
        <v>12</v>
      </c>
    </row>
    <row r="16" spans="1:21" ht="14" thickBot="1">
      <c r="A16" s="102"/>
      <c r="B16" s="104"/>
      <c r="D16" s="175" t="s">
        <v>395</v>
      </c>
      <c r="E16" s="108">
        <v>13</v>
      </c>
      <c r="M16" s="175" t="s">
        <v>395</v>
      </c>
      <c r="N16" s="108">
        <v>13</v>
      </c>
      <c r="O16" s="100" t="s">
        <v>514</v>
      </c>
      <c r="Q16" s="108">
        <v>0.04</v>
      </c>
      <c r="S16" s="100" t="s">
        <v>514</v>
      </c>
      <c r="U16" s="108">
        <v>0.04</v>
      </c>
    </row>
    <row r="17" spans="1:21" ht="14" thickBot="1">
      <c r="A17" s="107"/>
      <c r="B17" s="104"/>
      <c r="D17" s="175" t="s">
        <v>396</v>
      </c>
      <c r="E17" s="108">
        <v>14</v>
      </c>
      <c r="M17" s="175" t="s">
        <v>396</v>
      </c>
      <c r="N17" s="108">
        <v>14</v>
      </c>
      <c r="O17" s="100" t="s">
        <v>479</v>
      </c>
      <c r="S17" s="100" t="s">
        <v>481</v>
      </c>
    </row>
    <row r="18" spans="1:21" ht="14" thickBot="1">
      <c r="A18" s="107"/>
      <c r="B18" s="107"/>
      <c r="D18" s="175" t="s">
        <v>397</v>
      </c>
      <c r="E18" s="108">
        <v>15</v>
      </c>
      <c r="F18" s="108" t="s">
        <v>344</v>
      </c>
      <c r="G18" s="108" t="s">
        <v>344</v>
      </c>
      <c r="M18" s="175" t="s">
        <v>397</v>
      </c>
      <c r="N18" s="108">
        <v>15</v>
      </c>
      <c r="O18" s="108" t="s">
        <v>380</v>
      </c>
      <c r="P18" s="108" t="s">
        <v>381</v>
      </c>
      <c r="Q18" s="108" t="s">
        <v>382</v>
      </c>
      <c r="S18" s="108" t="s">
        <v>380</v>
      </c>
      <c r="T18" s="108" t="s">
        <v>381</v>
      </c>
      <c r="U18" s="108" t="s">
        <v>382</v>
      </c>
    </row>
    <row r="19" spans="1:21" ht="14" thickBot="1">
      <c r="A19" s="107"/>
      <c r="B19" s="107"/>
      <c r="D19" s="175" t="s">
        <v>398</v>
      </c>
      <c r="E19" s="108">
        <v>16</v>
      </c>
      <c r="M19" s="175" t="s">
        <v>398</v>
      </c>
      <c r="N19" s="108">
        <v>16</v>
      </c>
      <c r="O19" s="108">
        <v>0</v>
      </c>
      <c r="S19" s="108">
        <v>0</v>
      </c>
    </row>
    <row r="20" spans="1:21" ht="14" thickBot="1">
      <c r="A20" s="107"/>
      <c r="B20" s="107"/>
      <c r="D20" s="175" t="s">
        <v>399</v>
      </c>
      <c r="E20" s="108">
        <v>17</v>
      </c>
      <c r="M20" s="175" t="s">
        <v>399</v>
      </c>
      <c r="N20" s="108">
        <v>17</v>
      </c>
      <c r="O20" s="108" t="str">
        <f>IF('SP1-3 (3)'!B24="","no number",'SP1-3 (3)'!B24)</f>
        <v>no number</v>
      </c>
      <c r="P20" s="108" t="str">
        <f t="shared" ref="P20:P28" si="6">IF(O20="no number","no number",O20-$O$4)</f>
        <v>no number</v>
      </c>
      <c r="Q20" s="105" t="str">
        <f t="shared" ref="Q20:Q28" si="7">IF(P20="no number","",(1/((1+$Q$1)^(P20))))</f>
        <v/>
      </c>
      <c r="S20" s="108" t="e">
        <f>IF(#REF!="","no number",#REF!)</f>
        <v>#REF!</v>
      </c>
      <c r="T20" s="108" t="e">
        <f t="shared" ref="T20:T28" si="8">IF(S20="no number","no number",S20-$O$4)</f>
        <v>#REF!</v>
      </c>
      <c r="U20" s="105" t="e">
        <f t="shared" ref="U20:U28" si="9">IF(T20="no number","",(1/((1+$Q$1)^(T20))))</f>
        <v>#REF!</v>
      </c>
    </row>
    <row r="21" spans="1:21" ht="14" thickBot="1">
      <c r="A21" s="107"/>
      <c r="B21" s="107"/>
      <c r="D21" s="175" t="s">
        <v>400</v>
      </c>
      <c r="E21" s="108">
        <v>18</v>
      </c>
      <c r="M21" s="175" t="s">
        <v>400</v>
      </c>
      <c r="N21" s="108">
        <v>18</v>
      </c>
      <c r="O21" s="108" t="str">
        <f>IF('SP1-3 (3)'!B25="","no number",'SP1-3 (3)'!B25)</f>
        <v>no number</v>
      </c>
      <c r="P21" s="108" t="str">
        <f t="shared" si="6"/>
        <v>no number</v>
      </c>
      <c r="Q21" s="105" t="str">
        <f t="shared" si="7"/>
        <v/>
      </c>
      <c r="S21" s="108" t="e">
        <f>IF(#REF!="","no number",#REF!)</f>
        <v>#REF!</v>
      </c>
      <c r="T21" s="108" t="e">
        <f t="shared" si="8"/>
        <v>#REF!</v>
      </c>
      <c r="U21" s="105" t="e">
        <f t="shared" si="9"/>
        <v>#REF!</v>
      </c>
    </row>
    <row r="22" spans="1:21" ht="14" thickBot="1">
      <c r="A22" s="107"/>
      <c r="B22" s="107"/>
      <c r="D22" s="175" t="s">
        <v>401</v>
      </c>
      <c r="E22" s="108">
        <v>19</v>
      </c>
      <c r="M22" s="175" t="s">
        <v>401</v>
      </c>
      <c r="N22" s="108">
        <v>19</v>
      </c>
      <c r="O22" s="108" t="str">
        <f>IF('SP1-3 (3)'!B26="","no number",'SP1-3 (3)'!B26)</f>
        <v>no number</v>
      </c>
      <c r="P22" s="108" t="str">
        <f t="shared" si="6"/>
        <v>no number</v>
      </c>
      <c r="Q22" s="105" t="str">
        <f t="shared" si="7"/>
        <v/>
      </c>
      <c r="S22" s="108" t="e">
        <f>IF(#REF!="","no number",#REF!)</f>
        <v>#REF!</v>
      </c>
      <c r="T22" s="108" t="e">
        <f t="shared" si="8"/>
        <v>#REF!</v>
      </c>
      <c r="U22" s="105" t="e">
        <f t="shared" si="9"/>
        <v>#REF!</v>
      </c>
    </row>
    <row r="23" spans="1:21" ht="14" thickBot="1">
      <c r="A23" s="107"/>
      <c r="B23" s="107"/>
      <c r="D23" s="175" t="s">
        <v>402</v>
      </c>
      <c r="E23" s="108">
        <v>20</v>
      </c>
      <c r="M23" s="175" t="s">
        <v>402</v>
      </c>
      <c r="N23" s="108">
        <v>20</v>
      </c>
      <c r="O23" s="108" t="str">
        <f>IF('SP1-3 (3)'!B27="","no number",'SP1-3 (3)'!B27)</f>
        <v>no number</v>
      </c>
      <c r="P23" s="108" t="str">
        <f t="shared" si="6"/>
        <v>no number</v>
      </c>
      <c r="Q23" s="105" t="str">
        <f t="shared" si="7"/>
        <v/>
      </c>
      <c r="S23" s="108" t="e">
        <f>IF(#REF!="","no number",#REF!)</f>
        <v>#REF!</v>
      </c>
      <c r="T23" s="108" t="e">
        <f t="shared" si="8"/>
        <v>#REF!</v>
      </c>
      <c r="U23" s="105" t="e">
        <f t="shared" si="9"/>
        <v>#REF!</v>
      </c>
    </row>
    <row r="24" spans="1:21" ht="14" thickBot="1">
      <c r="A24" s="107"/>
      <c r="B24" s="107"/>
      <c r="D24" s="175" t="s">
        <v>403</v>
      </c>
      <c r="E24" s="108">
        <v>21</v>
      </c>
      <c r="M24" s="175" t="s">
        <v>403</v>
      </c>
      <c r="N24" s="108">
        <v>21</v>
      </c>
      <c r="O24" s="108" t="str">
        <f>IF('SP1-3 (3)'!B28="","no number",'SP1-3 (3)'!B28)</f>
        <v>no number</v>
      </c>
      <c r="P24" s="108" t="str">
        <f t="shared" si="6"/>
        <v>no number</v>
      </c>
      <c r="Q24" s="105" t="str">
        <f t="shared" si="7"/>
        <v/>
      </c>
      <c r="S24" s="108" t="e">
        <f>IF(#REF!="","no number",#REF!)</f>
        <v>#REF!</v>
      </c>
      <c r="T24" s="108" t="e">
        <f t="shared" si="8"/>
        <v>#REF!</v>
      </c>
      <c r="U24" s="105" t="e">
        <f t="shared" si="9"/>
        <v>#REF!</v>
      </c>
    </row>
    <row r="25" spans="1:21" ht="14" thickBot="1">
      <c r="A25" s="107"/>
      <c r="B25" s="107"/>
      <c r="D25" s="175" t="s">
        <v>404</v>
      </c>
      <c r="E25" s="108">
        <v>22</v>
      </c>
      <c r="M25" s="175" t="s">
        <v>404</v>
      </c>
      <c r="N25" s="108">
        <v>22</v>
      </c>
      <c r="O25" s="108" t="str">
        <f>IF('SP1-3 (3)'!B29="","no number",'SP1-3 (3)'!B29)</f>
        <v>no number</v>
      </c>
      <c r="P25" s="108" t="str">
        <f t="shared" si="6"/>
        <v>no number</v>
      </c>
      <c r="Q25" s="105" t="str">
        <f t="shared" si="7"/>
        <v/>
      </c>
      <c r="S25" s="108" t="e">
        <f>IF(#REF!="","no number",#REF!)</f>
        <v>#REF!</v>
      </c>
      <c r="T25" s="108" t="e">
        <f t="shared" si="8"/>
        <v>#REF!</v>
      </c>
      <c r="U25" s="105" t="e">
        <f t="shared" si="9"/>
        <v>#REF!</v>
      </c>
    </row>
    <row r="26" spans="1:21" ht="14" thickBot="1">
      <c r="A26" s="107"/>
      <c r="B26" s="107"/>
      <c r="D26" s="175" t="s">
        <v>405</v>
      </c>
      <c r="E26" s="108">
        <v>23</v>
      </c>
      <c r="M26" s="175" t="s">
        <v>405</v>
      </c>
      <c r="N26" s="108">
        <v>23</v>
      </c>
      <c r="O26" s="108" t="str">
        <f>IF('SP1-3 (3)'!B30="","no number",'SP1-3 (3)'!B30)</f>
        <v>no number</v>
      </c>
      <c r="P26" s="108" t="str">
        <f t="shared" si="6"/>
        <v>no number</v>
      </c>
      <c r="Q26" s="105" t="str">
        <f t="shared" si="7"/>
        <v/>
      </c>
      <c r="S26" s="108" t="e">
        <f>IF(#REF!="","no number",#REF!)</f>
        <v>#REF!</v>
      </c>
      <c r="T26" s="108" t="e">
        <f t="shared" si="8"/>
        <v>#REF!</v>
      </c>
      <c r="U26" s="105" t="e">
        <f t="shared" si="9"/>
        <v>#REF!</v>
      </c>
    </row>
    <row r="27" spans="1:21" ht="14" thickBot="1">
      <c r="A27" s="107"/>
      <c r="B27" s="107"/>
      <c r="D27" s="175" t="s">
        <v>406</v>
      </c>
      <c r="E27" s="108">
        <v>24</v>
      </c>
      <c r="M27" s="175" t="s">
        <v>406</v>
      </c>
      <c r="N27" s="108">
        <v>24</v>
      </c>
      <c r="O27" s="108" t="str">
        <f>IF('SP1-3 (3)'!B31="","no number",'SP1-3 (3)'!B31)</f>
        <v>no number</v>
      </c>
      <c r="P27" s="108" t="str">
        <f t="shared" si="6"/>
        <v>no number</v>
      </c>
      <c r="Q27" s="105" t="str">
        <f t="shared" si="7"/>
        <v/>
      </c>
      <c r="S27" s="108" t="e">
        <f>IF(#REF!="","no number",#REF!)</f>
        <v>#REF!</v>
      </c>
      <c r="T27" s="108" t="e">
        <f t="shared" si="8"/>
        <v>#REF!</v>
      </c>
      <c r="U27" s="105" t="e">
        <f t="shared" si="9"/>
        <v>#REF!</v>
      </c>
    </row>
    <row r="28" spans="1:21" ht="14" thickBot="1">
      <c r="A28" s="107"/>
      <c r="B28" s="107"/>
      <c r="D28" s="175" t="s">
        <v>407</v>
      </c>
      <c r="E28" s="108">
        <v>25</v>
      </c>
      <c r="M28" s="175" t="s">
        <v>407</v>
      </c>
      <c r="N28" s="108">
        <v>25</v>
      </c>
      <c r="O28" s="108" t="str">
        <f>IF('SP1-3 (3)'!B32="","no number",'SP1-3 (3)'!B32)</f>
        <v>no number</v>
      </c>
      <c r="P28" s="108" t="str">
        <f t="shared" si="6"/>
        <v>no number</v>
      </c>
      <c r="Q28" s="105" t="str">
        <f t="shared" si="7"/>
        <v/>
      </c>
      <c r="S28" s="108" t="e">
        <f>IF(#REF!="","no number",#REF!)</f>
        <v>#REF!</v>
      </c>
      <c r="T28" s="108" t="e">
        <f t="shared" si="8"/>
        <v>#REF!</v>
      </c>
      <c r="U28" s="105" t="e">
        <f t="shared" si="9"/>
        <v>#REF!</v>
      </c>
    </row>
    <row r="29" spans="1:21" ht="14" thickBot="1">
      <c r="A29" s="107"/>
      <c r="B29" s="107"/>
      <c r="D29" s="175" t="s">
        <v>408</v>
      </c>
      <c r="E29" s="108">
        <v>26</v>
      </c>
      <c r="M29" s="175" t="s">
        <v>408</v>
      </c>
      <c r="N29" s="108">
        <v>26</v>
      </c>
    </row>
    <row r="30" spans="1:21" ht="14" thickBot="1">
      <c r="A30" s="107"/>
      <c r="B30" s="107"/>
      <c r="D30" s="175" t="s">
        <v>409</v>
      </c>
      <c r="E30" s="108">
        <v>27</v>
      </c>
      <c r="M30" s="175" t="s">
        <v>409</v>
      </c>
      <c r="N30" s="108">
        <v>27</v>
      </c>
    </row>
    <row r="31" spans="1:21" ht="14" thickBot="1">
      <c r="A31" s="107"/>
      <c r="B31" s="107"/>
      <c r="D31" s="175" t="s">
        <v>410</v>
      </c>
      <c r="E31" s="108">
        <v>28</v>
      </c>
      <c r="M31" s="175" t="s">
        <v>410</v>
      </c>
      <c r="N31" s="108">
        <v>28</v>
      </c>
    </row>
    <row r="32" spans="1:21" ht="14" thickBot="1">
      <c r="A32" s="107"/>
      <c r="B32" s="107"/>
      <c r="D32" s="175" t="s">
        <v>411</v>
      </c>
      <c r="E32" s="108">
        <v>29</v>
      </c>
      <c r="M32" s="175" t="s">
        <v>411</v>
      </c>
      <c r="N32" s="108">
        <v>29</v>
      </c>
    </row>
    <row r="33" spans="1:14" ht="14" thickBot="1">
      <c r="A33" s="107"/>
      <c r="B33" s="107"/>
      <c r="D33" s="175" t="s">
        <v>412</v>
      </c>
      <c r="E33" s="108">
        <v>30</v>
      </c>
      <c r="M33" s="175" t="s">
        <v>412</v>
      </c>
      <c r="N33" s="108">
        <v>30</v>
      </c>
    </row>
    <row r="34" spans="1:14" ht="14" thickBot="1">
      <c r="A34" s="107"/>
      <c r="B34" s="107"/>
      <c r="D34" s="175" t="s">
        <v>413</v>
      </c>
      <c r="E34" s="108">
        <v>31</v>
      </c>
      <c r="M34" s="175" t="s">
        <v>413</v>
      </c>
      <c r="N34" s="108">
        <v>31</v>
      </c>
    </row>
    <row r="35" spans="1:14" ht="14" thickBot="1">
      <c r="A35" s="107"/>
      <c r="B35" s="107"/>
      <c r="D35" s="175" t="s">
        <v>414</v>
      </c>
      <c r="E35" s="108">
        <v>32</v>
      </c>
      <c r="M35" s="175" t="s">
        <v>414</v>
      </c>
      <c r="N35" s="108">
        <v>32</v>
      </c>
    </row>
    <row r="36" spans="1:14" ht="14" thickBot="1">
      <c r="A36" s="107"/>
      <c r="B36" s="107"/>
      <c r="D36" s="175" t="s">
        <v>415</v>
      </c>
      <c r="E36" s="108">
        <v>33</v>
      </c>
      <c r="M36" s="175" t="s">
        <v>415</v>
      </c>
      <c r="N36" s="108">
        <v>33</v>
      </c>
    </row>
    <row r="37" spans="1:14" ht="14" thickBot="1">
      <c r="A37" s="107"/>
      <c r="B37" s="107"/>
      <c r="D37" s="175" t="s">
        <v>416</v>
      </c>
      <c r="E37" s="108">
        <v>34</v>
      </c>
      <c r="M37" s="175" t="s">
        <v>416</v>
      </c>
      <c r="N37" s="108">
        <v>34</v>
      </c>
    </row>
    <row r="38" spans="1:14" ht="14" thickBot="1">
      <c r="A38" s="107"/>
      <c r="B38" s="107"/>
      <c r="D38" s="175" t="s">
        <v>417</v>
      </c>
      <c r="E38" s="108">
        <v>35</v>
      </c>
      <c r="M38" s="175" t="s">
        <v>417</v>
      </c>
      <c r="N38" s="108">
        <v>35</v>
      </c>
    </row>
    <row r="39" spans="1:14" ht="14" thickBot="1">
      <c r="A39" s="107"/>
      <c r="B39" s="107"/>
      <c r="D39" s="175" t="s">
        <v>418</v>
      </c>
      <c r="E39" s="108">
        <v>36</v>
      </c>
      <c r="M39" s="175" t="s">
        <v>418</v>
      </c>
      <c r="N39" s="108">
        <v>36</v>
      </c>
    </row>
    <row r="40" spans="1:14" ht="14" thickBot="1">
      <c r="A40" s="107"/>
      <c r="B40" s="107"/>
      <c r="D40" s="175" t="s">
        <v>419</v>
      </c>
      <c r="E40" s="108">
        <v>37</v>
      </c>
      <c r="M40" s="175" t="s">
        <v>419</v>
      </c>
      <c r="N40" s="108">
        <v>37</v>
      </c>
    </row>
    <row r="41" spans="1:14" ht="14" thickBot="1">
      <c r="A41" s="107"/>
      <c r="B41" s="107"/>
      <c r="D41" s="175" t="s">
        <v>420</v>
      </c>
      <c r="E41" s="108">
        <v>38</v>
      </c>
      <c r="M41" s="175" t="s">
        <v>420</v>
      </c>
      <c r="N41" s="108">
        <v>38</v>
      </c>
    </row>
    <row r="42" spans="1:14" ht="14" thickBot="1">
      <c r="A42" s="107"/>
      <c r="B42" s="107"/>
      <c r="D42" s="175" t="s">
        <v>421</v>
      </c>
      <c r="E42" s="108">
        <v>39</v>
      </c>
      <c r="M42" s="175" t="s">
        <v>421</v>
      </c>
      <c r="N42" s="108">
        <v>39</v>
      </c>
    </row>
    <row r="43" spans="1:14" ht="14" thickBot="1">
      <c r="A43" s="107"/>
      <c r="B43" s="107"/>
      <c r="D43" s="175" t="s">
        <v>422</v>
      </c>
      <c r="E43" s="108">
        <v>40</v>
      </c>
      <c r="M43" s="175" t="s">
        <v>422</v>
      </c>
      <c r="N43" s="108">
        <v>40</v>
      </c>
    </row>
    <row r="44" spans="1:14" ht="14" thickBot="1">
      <c r="B44" s="107"/>
      <c r="D44" s="175" t="s">
        <v>423</v>
      </c>
      <c r="E44" s="108">
        <v>41</v>
      </c>
      <c r="M44" s="175" t="s">
        <v>423</v>
      </c>
      <c r="N44" s="108">
        <v>41</v>
      </c>
    </row>
    <row r="45" spans="1:14" ht="13.5">
      <c r="B45" s="184"/>
      <c r="D45" s="175" t="s">
        <v>424</v>
      </c>
      <c r="E45" s="108">
        <v>42</v>
      </c>
      <c r="M45" s="175" t="s">
        <v>424</v>
      </c>
      <c r="N45" s="108">
        <v>42</v>
      </c>
    </row>
    <row r="46" spans="1:14" ht="13.5">
      <c r="B46" s="184"/>
      <c r="D46" s="175" t="s">
        <v>425</v>
      </c>
      <c r="E46" s="108">
        <v>43</v>
      </c>
      <c r="M46" s="175" t="s">
        <v>425</v>
      </c>
      <c r="N46" s="108">
        <v>43</v>
      </c>
    </row>
    <row r="47" spans="1:14" ht="13.5">
      <c r="B47" s="184"/>
      <c r="D47" s="175" t="s">
        <v>426</v>
      </c>
      <c r="E47" s="108">
        <v>44</v>
      </c>
      <c r="M47" s="175" t="s">
        <v>426</v>
      </c>
      <c r="N47" s="108">
        <v>44</v>
      </c>
    </row>
    <row r="48" spans="1:14" ht="13.5">
      <c r="B48" s="184"/>
      <c r="D48" s="175" t="s">
        <v>427</v>
      </c>
      <c r="E48" s="108">
        <v>45</v>
      </c>
      <c r="M48" s="175" t="s">
        <v>427</v>
      </c>
      <c r="N48" s="108">
        <v>45</v>
      </c>
    </row>
    <row r="49" spans="1:14" ht="13.5">
      <c r="B49" s="184"/>
      <c r="D49" s="175" t="s">
        <v>428</v>
      </c>
      <c r="E49" s="108">
        <v>46</v>
      </c>
      <c r="M49" s="175" t="s">
        <v>428</v>
      </c>
      <c r="N49" s="108">
        <v>46</v>
      </c>
    </row>
    <row r="50" spans="1:14" ht="13.5">
      <c r="B50" s="184"/>
      <c r="D50" s="175" t="s">
        <v>429</v>
      </c>
      <c r="E50" s="108">
        <v>47</v>
      </c>
      <c r="M50" s="175" t="s">
        <v>429</v>
      </c>
      <c r="N50" s="108">
        <v>47</v>
      </c>
    </row>
    <row r="51" spans="1:14" ht="13.5">
      <c r="B51" s="184"/>
      <c r="D51" s="175" t="s">
        <v>430</v>
      </c>
      <c r="E51" s="108">
        <v>48</v>
      </c>
      <c r="M51" s="175" t="s">
        <v>430</v>
      </c>
      <c r="N51" s="108">
        <v>48</v>
      </c>
    </row>
    <row r="52" spans="1:14" ht="13.5">
      <c r="B52" s="184"/>
      <c r="D52" s="175" t="s">
        <v>431</v>
      </c>
      <c r="E52" s="108">
        <v>49</v>
      </c>
      <c r="M52" s="175" t="s">
        <v>431</v>
      </c>
      <c r="N52" s="108">
        <v>49</v>
      </c>
    </row>
    <row r="53" spans="1:14" ht="13.5">
      <c r="B53" s="184"/>
      <c r="D53" s="175" t="s">
        <v>432</v>
      </c>
      <c r="E53" s="108">
        <v>50</v>
      </c>
      <c r="M53" s="175" t="s">
        <v>432</v>
      </c>
      <c r="N53" s="108">
        <v>50</v>
      </c>
    </row>
    <row r="54" spans="1:14" ht="13.5">
      <c r="B54" s="184"/>
      <c r="D54" s="175" t="s">
        <v>433</v>
      </c>
      <c r="E54" s="108">
        <v>51</v>
      </c>
      <c r="M54" s="175" t="s">
        <v>433</v>
      </c>
      <c r="N54" s="108">
        <v>51</v>
      </c>
    </row>
    <row r="55" spans="1:14">
      <c r="B55" s="184"/>
    </row>
    <row r="56" spans="1:14">
      <c r="B56" s="184"/>
    </row>
    <row r="57" spans="1:14">
      <c r="B57" s="184"/>
    </row>
    <row r="58" spans="1:14">
      <c r="B58" s="184"/>
    </row>
    <row r="59" spans="1:14">
      <c r="B59" s="184"/>
    </row>
    <row r="60" spans="1:14">
      <c r="B60" s="184"/>
    </row>
    <row r="61" spans="1:14">
      <c r="B61" s="184"/>
    </row>
    <row r="62" spans="1:14">
      <c r="B62" s="184"/>
    </row>
    <row r="63" spans="1:14" ht="13" thickBot="1"/>
    <row r="64" spans="1:14" ht="13" thickBot="1">
      <c r="A64" s="101"/>
    </row>
    <row r="65" spans="1:3" ht="13" thickBot="1">
      <c r="A65" s="102"/>
      <c r="B65" s="103"/>
    </row>
    <row r="66" spans="1:3" ht="13" thickBot="1">
      <c r="A66" s="102"/>
      <c r="B66" s="104"/>
    </row>
    <row r="67" spans="1:3" ht="13" thickBot="1">
      <c r="A67" s="102"/>
      <c r="B67" s="104"/>
    </row>
    <row r="68" spans="1:3" ht="13" thickBot="1">
      <c r="A68" s="102"/>
      <c r="B68" s="104"/>
    </row>
    <row r="69" spans="1:3" ht="13" thickBot="1">
      <c r="A69" s="102"/>
      <c r="B69" s="104"/>
    </row>
    <row r="70" spans="1:3" ht="13" thickBot="1">
      <c r="A70" s="102"/>
      <c r="B70" s="104"/>
    </row>
    <row r="71" spans="1:3" ht="13" thickBot="1">
      <c r="A71" s="102"/>
      <c r="B71" s="104"/>
    </row>
    <row r="72" spans="1:3" ht="13" thickBot="1">
      <c r="A72" s="102"/>
      <c r="B72" s="104"/>
    </row>
    <row r="73" spans="1:3" ht="13" thickBot="1">
      <c r="A73" s="102"/>
      <c r="B73" s="104"/>
    </row>
    <row r="74" spans="1:3" ht="13" thickBot="1">
      <c r="A74" s="102"/>
      <c r="B74" s="104"/>
    </row>
    <row r="75" spans="1:3" ht="13" thickBot="1">
      <c r="A75" s="102"/>
      <c r="B75" s="104"/>
    </row>
    <row r="76" spans="1:3" ht="13" thickBot="1">
      <c r="A76" s="102"/>
      <c r="B76" s="104"/>
    </row>
    <row r="77" spans="1:3" ht="13" thickBot="1">
      <c r="A77" s="102"/>
      <c r="B77" s="104"/>
      <c r="C77" s="106"/>
    </row>
    <row r="78" spans="1:3" ht="13" thickBot="1">
      <c r="A78" s="107"/>
      <c r="B78" s="104"/>
    </row>
    <row r="79" spans="1:3" ht="13" thickBot="1">
      <c r="A79" s="107"/>
      <c r="B79" s="107"/>
    </row>
    <row r="80" spans="1:3" ht="13" thickBot="1">
      <c r="A80" s="107"/>
      <c r="B80" s="107"/>
    </row>
    <row r="81" spans="1:2" ht="13" thickBot="1">
      <c r="A81" s="107"/>
      <c r="B81" s="107"/>
    </row>
    <row r="82" spans="1:2" ht="13" thickBot="1">
      <c r="A82" s="107"/>
      <c r="B82" s="107"/>
    </row>
    <row r="83" spans="1:2" ht="13" thickBot="1">
      <c r="A83" s="107"/>
      <c r="B83" s="107"/>
    </row>
    <row r="84" spans="1:2" ht="13" thickBot="1">
      <c r="A84" s="107"/>
      <c r="B84" s="107"/>
    </row>
    <row r="85" spans="1:2" ht="13" thickBot="1">
      <c r="A85" s="107"/>
      <c r="B85" s="107"/>
    </row>
    <row r="86" spans="1:2" ht="13" thickBot="1">
      <c r="A86" s="107"/>
      <c r="B86" s="107"/>
    </row>
    <row r="87" spans="1:2" ht="13" thickBot="1">
      <c r="A87" s="107"/>
      <c r="B87" s="107"/>
    </row>
    <row r="88" spans="1:2" ht="13" thickBot="1">
      <c r="A88" s="107"/>
      <c r="B88" s="107"/>
    </row>
    <row r="89" spans="1:2" ht="13" thickBot="1">
      <c r="A89" s="107"/>
      <c r="B89" s="107"/>
    </row>
    <row r="90" spans="1:2" ht="13" thickBot="1">
      <c r="B90" s="107"/>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BCB1-B618-49B0-B1B7-5797772BA5BA}">
  <sheetPr codeName="Sheet9"/>
  <dimension ref="A1"/>
  <sheetViews>
    <sheetView zoomScaleNormal="100" workbookViewId="0">
      <selection activeCell="F14" sqref="F14:J14"/>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579A-2916-4BC4-A5B3-3FC4B92BBD84}">
  <sheetPr codeName="Sheet10"/>
  <dimension ref="A1"/>
  <sheetViews>
    <sheetView zoomScaleNormal="100" workbookViewId="0">
      <selection activeCell="F14" sqref="F14:J14"/>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148B-69F9-432D-9D92-F6638584218A}">
  <sheetPr codeName="Sheet12"/>
  <dimension ref="A1"/>
  <sheetViews>
    <sheetView zoomScaleNormal="100" workbookViewId="0">
      <selection activeCell="F14" sqref="F14:J14"/>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1A38E-4B7B-4B33-B50C-C6BB8B6B2897}">
  <sheetPr codeName="Sheet13"/>
  <dimension ref="A1"/>
  <sheetViews>
    <sheetView zoomScaleNormal="100" workbookViewId="0">
      <selection activeCell="H42" sqref="G42:H43"/>
    </sheetView>
  </sheetViews>
  <sheetFormatPr defaultColWidth="9" defaultRowHeight="11.5"/>
  <cols>
    <col min="1" max="16384" width="9" style="34"/>
  </cols>
  <sheetData/>
  <pageMargins left="1.181102362204724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workbookViewId="0">
      <selection activeCell="C47" sqref="C47"/>
    </sheetView>
  </sheetViews>
  <sheetFormatPr defaultColWidth="11" defaultRowHeight="15.5"/>
  <cols>
    <col min="1" max="1" width="44.58203125" customWidth="1"/>
    <col min="2" max="2" width="4.58203125" customWidth="1"/>
    <col min="3" max="3" width="46.83203125" customWidth="1"/>
    <col min="4" max="4" width="4.08203125" customWidth="1"/>
    <col min="5" max="5" width="45.83203125" customWidth="1"/>
    <col min="6" max="6" width="4.58203125" customWidth="1"/>
    <col min="7" max="7" width="47.83203125" customWidth="1"/>
    <col min="8" max="8" width="4.58203125" customWidth="1"/>
    <col min="9" max="9" width="48.5" customWidth="1"/>
  </cols>
  <sheetData>
    <row r="1" spans="1:9">
      <c r="A1" t="s">
        <v>49</v>
      </c>
      <c r="C1" t="s">
        <v>50</v>
      </c>
      <c r="E1" t="s">
        <v>51</v>
      </c>
      <c r="G1" t="s">
        <v>52</v>
      </c>
      <c r="I1" t="s">
        <v>53</v>
      </c>
    </row>
    <row r="2" spans="1:9">
      <c r="A2" t="s">
        <v>30</v>
      </c>
      <c r="C2" t="s">
        <v>54</v>
      </c>
      <c r="E2" t="s">
        <v>55</v>
      </c>
      <c r="G2" t="s">
        <v>56</v>
      </c>
      <c r="I2" t="s">
        <v>47</v>
      </c>
    </row>
    <row r="3" spans="1:9">
      <c r="A3" t="s">
        <v>57</v>
      </c>
      <c r="C3" t="s">
        <v>58</v>
      </c>
      <c r="E3" t="s">
        <v>36</v>
      </c>
      <c r="G3" t="s">
        <v>59</v>
      </c>
      <c r="I3" t="s">
        <v>60</v>
      </c>
    </row>
    <row r="4" spans="1:9">
      <c r="A4" s="18" t="s">
        <v>61</v>
      </c>
      <c r="E4" t="s">
        <v>62</v>
      </c>
      <c r="G4" t="s">
        <v>39</v>
      </c>
      <c r="I4" t="s">
        <v>63</v>
      </c>
    </row>
    <row r="5" spans="1:9">
      <c r="A5" s="18" t="s">
        <v>32</v>
      </c>
      <c r="E5" t="s">
        <v>64</v>
      </c>
      <c r="G5" t="s">
        <v>42</v>
      </c>
      <c r="I5" t="s">
        <v>65</v>
      </c>
    </row>
    <row r="6" spans="1:9">
      <c r="A6" s="18" t="s">
        <v>66</v>
      </c>
      <c r="E6" t="s">
        <v>67</v>
      </c>
      <c r="G6" t="s">
        <v>58</v>
      </c>
      <c r="I6" s="18" t="s">
        <v>68</v>
      </c>
    </row>
    <row r="7" spans="1:9">
      <c r="A7" s="18" t="s">
        <v>69</v>
      </c>
      <c r="E7" t="s">
        <v>70</v>
      </c>
      <c r="I7" t="s">
        <v>71</v>
      </c>
    </row>
    <row r="8" spans="1:9">
      <c r="A8" s="19" t="s">
        <v>58</v>
      </c>
      <c r="C8" t="s">
        <v>72</v>
      </c>
      <c r="E8" t="s">
        <v>58</v>
      </c>
      <c r="I8" t="s">
        <v>73</v>
      </c>
    </row>
    <row r="9" spans="1:9">
      <c r="C9" s="20" t="s">
        <v>74</v>
      </c>
      <c r="I9" t="s">
        <v>45</v>
      </c>
    </row>
    <row r="10" spans="1:9">
      <c r="C10" s="18" t="s">
        <v>75</v>
      </c>
      <c r="I10" t="s">
        <v>58</v>
      </c>
    </row>
    <row r="11" spans="1:9">
      <c r="C11" s="20" t="s">
        <v>31</v>
      </c>
    </row>
    <row r="12" spans="1:9">
      <c r="A12" t="s">
        <v>72</v>
      </c>
      <c r="C12" s="18" t="s">
        <v>76</v>
      </c>
    </row>
    <row r="13" spans="1:9">
      <c r="A13" s="10" t="s">
        <v>77</v>
      </c>
      <c r="C13" s="18" t="s">
        <v>78</v>
      </c>
    </row>
    <row r="14" spans="1:9">
      <c r="A14" s="20" t="s">
        <v>74</v>
      </c>
      <c r="C14" s="20" t="s">
        <v>79</v>
      </c>
    </row>
    <row r="15" spans="1:9">
      <c r="A15" s="18" t="s">
        <v>75</v>
      </c>
      <c r="C15" s="18" t="s">
        <v>80</v>
      </c>
    </row>
    <row r="16" spans="1:9">
      <c r="A16" s="20" t="s">
        <v>31</v>
      </c>
      <c r="C16" s="20" t="s">
        <v>81</v>
      </c>
    </row>
    <row r="17" spans="1:3">
      <c r="A17" s="18" t="s">
        <v>76</v>
      </c>
      <c r="C17" s="18" t="s">
        <v>33</v>
      </c>
    </row>
    <row r="18" spans="1:3">
      <c r="A18" s="10" t="s">
        <v>57</v>
      </c>
      <c r="C18" s="20" t="s">
        <v>82</v>
      </c>
    </row>
    <row r="19" spans="1:3">
      <c r="A19" s="18" t="s">
        <v>78</v>
      </c>
      <c r="C19" s="18" t="s">
        <v>83</v>
      </c>
    </row>
    <row r="20" spans="1:3">
      <c r="A20" s="20" t="s">
        <v>79</v>
      </c>
      <c r="C20" s="19" t="s">
        <v>84</v>
      </c>
    </row>
    <row r="21" spans="1:3">
      <c r="A21" s="18" t="s">
        <v>80</v>
      </c>
      <c r="C21" s="18" t="s">
        <v>85</v>
      </c>
    </row>
    <row r="22" spans="1:3">
      <c r="A22" s="10" t="s">
        <v>61</v>
      </c>
      <c r="C22" s="19" t="s">
        <v>86</v>
      </c>
    </row>
    <row r="23" spans="1:3">
      <c r="A23" s="20" t="s">
        <v>81</v>
      </c>
      <c r="C23" s="18" t="s">
        <v>87</v>
      </c>
    </row>
    <row r="24" spans="1:3">
      <c r="A24" s="10" t="s">
        <v>32</v>
      </c>
      <c r="C24" s="18" t="s">
        <v>88</v>
      </c>
    </row>
    <row r="25" spans="1:3">
      <c r="A25" s="18" t="s">
        <v>33</v>
      </c>
      <c r="C25" s="18" t="s">
        <v>89</v>
      </c>
    </row>
    <row r="26" spans="1:3">
      <c r="A26" s="10" t="s">
        <v>66</v>
      </c>
      <c r="C26" s="19" t="s">
        <v>90</v>
      </c>
    </row>
    <row r="27" spans="1:3">
      <c r="A27" s="20" t="s">
        <v>82</v>
      </c>
      <c r="C27" s="18" t="s">
        <v>91</v>
      </c>
    </row>
    <row r="28" spans="1:3">
      <c r="A28" s="18" t="s">
        <v>83</v>
      </c>
      <c r="C28" s="18" t="s">
        <v>92</v>
      </c>
    </row>
    <row r="29" spans="1:3">
      <c r="A29" s="10" t="s">
        <v>69</v>
      </c>
      <c r="C29" s="18" t="s">
        <v>93</v>
      </c>
    </row>
    <row r="30" spans="1:3">
      <c r="A30" s="19" t="s">
        <v>84</v>
      </c>
      <c r="C30" s="18" t="s">
        <v>94</v>
      </c>
    </row>
    <row r="31" spans="1:3">
      <c r="A31" s="11" t="s">
        <v>54</v>
      </c>
      <c r="C31" s="18" t="s">
        <v>95</v>
      </c>
    </row>
    <row r="32" spans="1:3">
      <c r="A32" s="18" t="s">
        <v>85</v>
      </c>
      <c r="C32" s="19" t="s">
        <v>96</v>
      </c>
    </row>
    <row r="33" spans="1:3">
      <c r="A33" s="19" t="s">
        <v>86</v>
      </c>
      <c r="C33" s="19" t="s">
        <v>97</v>
      </c>
    </row>
    <row r="34" spans="1:3">
      <c r="A34" s="11" t="s">
        <v>55</v>
      </c>
      <c r="C34" s="18" t="s">
        <v>98</v>
      </c>
    </row>
    <row r="35" spans="1:3">
      <c r="A35" s="18" t="s">
        <v>87</v>
      </c>
      <c r="C35" s="19" t="s">
        <v>99</v>
      </c>
    </row>
    <row r="36" spans="1:3">
      <c r="A36" s="18" t="s">
        <v>88</v>
      </c>
      <c r="C36" s="18" t="s">
        <v>40</v>
      </c>
    </row>
    <row r="37" spans="1:3">
      <c r="A37" s="18" t="s">
        <v>89</v>
      </c>
      <c r="C37" s="67" t="s">
        <v>41</v>
      </c>
    </row>
    <row r="38" spans="1:3">
      <c r="A38" s="19" t="s">
        <v>90</v>
      </c>
      <c r="C38" s="18" t="s">
        <v>43</v>
      </c>
    </row>
    <row r="39" spans="1:3">
      <c r="A39" s="11" t="s">
        <v>36</v>
      </c>
      <c r="C39" s="18" t="s">
        <v>100</v>
      </c>
    </row>
    <row r="40" spans="1:3">
      <c r="A40" s="18" t="s">
        <v>91</v>
      </c>
      <c r="C40" s="19" t="s">
        <v>101</v>
      </c>
    </row>
    <row r="41" spans="1:3">
      <c r="A41" s="18" t="s">
        <v>92</v>
      </c>
      <c r="C41" s="18" t="s">
        <v>102</v>
      </c>
    </row>
    <row r="42" spans="1:3">
      <c r="A42" s="18" t="s">
        <v>93</v>
      </c>
      <c r="C42" s="18" t="s">
        <v>103</v>
      </c>
    </row>
    <row r="43" spans="1:3">
      <c r="A43" s="18" t="s">
        <v>94</v>
      </c>
      <c r="C43" s="18" t="s">
        <v>104</v>
      </c>
    </row>
    <row r="44" spans="1:3">
      <c r="A44" s="18" t="s">
        <v>95</v>
      </c>
      <c r="C44" s="18" t="s">
        <v>105</v>
      </c>
    </row>
    <row r="45" spans="1:3">
      <c r="A45" s="19" t="s">
        <v>96</v>
      </c>
      <c r="C45" s="18" t="s">
        <v>106</v>
      </c>
    </row>
    <row r="46" spans="1:3">
      <c r="A46" s="11" t="s">
        <v>56</v>
      </c>
      <c r="C46" s="18" t="s">
        <v>107</v>
      </c>
    </row>
    <row r="47" spans="1:3">
      <c r="A47" s="19" t="s">
        <v>97</v>
      </c>
      <c r="C47" s="18" t="s">
        <v>108</v>
      </c>
    </row>
    <row r="48" spans="1:3">
      <c r="A48" s="11" t="s">
        <v>59</v>
      </c>
      <c r="C48" s="18" t="s">
        <v>109</v>
      </c>
    </row>
    <row r="49" spans="1:3">
      <c r="A49" s="18" t="s">
        <v>98</v>
      </c>
      <c r="C49" s="18" t="s">
        <v>110</v>
      </c>
    </row>
    <row r="50" spans="1:3">
      <c r="A50" s="19" t="s">
        <v>99</v>
      </c>
      <c r="C50" s="19" t="s">
        <v>37</v>
      </c>
    </row>
    <row r="51" spans="1:3">
      <c r="A51" s="11" t="s">
        <v>39</v>
      </c>
      <c r="C51" s="18" t="s">
        <v>111</v>
      </c>
    </row>
    <row r="52" spans="1:3">
      <c r="A52" s="18" t="s">
        <v>40</v>
      </c>
      <c r="C52" s="18" t="s">
        <v>112</v>
      </c>
    </row>
    <row r="53" spans="1:3">
      <c r="A53" s="19" t="s">
        <v>113</v>
      </c>
      <c r="C53" s="18" t="s">
        <v>114</v>
      </c>
    </row>
    <row r="54" spans="1:3">
      <c r="A54" s="11" t="s">
        <v>42</v>
      </c>
      <c r="C54" s="18" t="s">
        <v>115</v>
      </c>
    </row>
    <row r="55" spans="1:3">
      <c r="A55" s="18" t="s">
        <v>43</v>
      </c>
      <c r="C55" s="18" t="s">
        <v>116</v>
      </c>
    </row>
    <row r="56" spans="1:3">
      <c r="A56" s="18" t="s">
        <v>100</v>
      </c>
      <c r="C56" s="18" t="s">
        <v>117</v>
      </c>
    </row>
    <row r="57" spans="1:3">
      <c r="A57" s="19" t="s">
        <v>101</v>
      </c>
      <c r="C57" s="18" t="s">
        <v>118</v>
      </c>
    </row>
    <row r="58" spans="1:3">
      <c r="A58" s="11" t="s">
        <v>47</v>
      </c>
      <c r="C58" s="18" t="s">
        <v>119</v>
      </c>
    </row>
    <row r="59" spans="1:3">
      <c r="A59" s="18" t="s">
        <v>102</v>
      </c>
      <c r="C59" s="18" t="s">
        <v>120</v>
      </c>
    </row>
    <row r="60" spans="1:3">
      <c r="A60" s="18" t="s">
        <v>103</v>
      </c>
      <c r="C60" s="18" t="s">
        <v>121</v>
      </c>
    </row>
    <row r="61" spans="1:3">
      <c r="A61" s="18" t="s">
        <v>104</v>
      </c>
      <c r="C61" s="18" t="s">
        <v>122</v>
      </c>
    </row>
    <row r="62" spans="1:3">
      <c r="A62" s="18" t="s">
        <v>105</v>
      </c>
      <c r="C62" s="18" t="s">
        <v>123</v>
      </c>
    </row>
    <row r="63" spans="1:3">
      <c r="A63" s="18" t="s">
        <v>106</v>
      </c>
      <c r="C63" s="19" t="s">
        <v>124</v>
      </c>
    </row>
    <row r="64" spans="1:3">
      <c r="A64" s="18" t="s">
        <v>107</v>
      </c>
      <c r="C64" s="19" t="s">
        <v>125</v>
      </c>
    </row>
    <row r="65" spans="1:3">
      <c r="A65" s="18" t="s">
        <v>108</v>
      </c>
      <c r="C65" s="18" t="s">
        <v>126</v>
      </c>
    </row>
    <row r="66" spans="1:3">
      <c r="A66" s="18" t="s">
        <v>109</v>
      </c>
      <c r="C66" s="18" t="s">
        <v>127</v>
      </c>
    </row>
    <row r="67" spans="1:3">
      <c r="A67" s="18" t="s">
        <v>110</v>
      </c>
      <c r="C67" s="19" t="s">
        <v>128</v>
      </c>
    </row>
    <row r="68" spans="1:3">
      <c r="A68" s="19" t="s">
        <v>37</v>
      </c>
      <c r="C68" s="18" t="s">
        <v>129</v>
      </c>
    </row>
    <row r="69" spans="1:3">
      <c r="A69" s="11" t="s">
        <v>60</v>
      </c>
      <c r="C69" s="19" t="s">
        <v>130</v>
      </c>
    </row>
    <row r="70" spans="1:3">
      <c r="A70" s="18" t="s">
        <v>111</v>
      </c>
      <c r="C70" s="19" t="s">
        <v>131</v>
      </c>
    </row>
    <row r="71" spans="1:3">
      <c r="A71" s="18" t="s">
        <v>112</v>
      </c>
      <c r="C71" s="19" t="s">
        <v>132</v>
      </c>
    </row>
    <row r="72" spans="1:3">
      <c r="A72" s="18" t="s">
        <v>114</v>
      </c>
      <c r="C72" s="19" t="s">
        <v>46</v>
      </c>
    </row>
    <row r="73" spans="1:3">
      <c r="A73" s="18" t="s">
        <v>115</v>
      </c>
      <c r="C73" s="15" t="s">
        <v>133</v>
      </c>
    </row>
    <row r="74" spans="1:3">
      <c r="A74" s="18" t="s">
        <v>116</v>
      </c>
    </row>
    <row r="75" spans="1:3">
      <c r="A75" s="18" t="s">
        <v>117</v>
      </c>
    </row>
    <row r="76" spans="1:3">
      <c r="A76" s="18" t="s">
        <v>118</v>
      </c>
    </row>
    <row r="77" spans="1:3">
      <c r="A77" s="18" t="s">
        <v>119</v>
      </c>
    </row>
    <row r="78" spans="1:3">
      <c r="A78" s="18" t="s">
        <v>120</v>
      </c>
    </row>
    <row r="79" spans="1:3">
      <c r="A79" s="18" t="s">
        <v>121</v>
      </c>
    </row>
    <row r="80" spans="1:3">
      <c r="A80" s="18" t="s">
        <v>122</v>
      </c>
    </row>
    <row r="81" spans="1:1">
      <c r="A81" s="18" t="s">
        <v>123</v>
      </c>
    </row>
    <row r="82" spans="1:1">
      <c r="A82" s="19" t="s">
        <v>124</v>
      </c>
    </row>
    <row r="83" spans="1:1">
      <c r="A83" s="11" t="s">
        <v>63</v>
      </c>
    </row>
    <row r="84" spans="1:1">
      <c r="A84" s="19" t="s">
        <v>125</v>
      </c>
    </row>
    <row r="85" spans="1:1">
      <c r="A85" s="11" t="s">
        <v>65</v>
      </c>
    </row>
    <row r="86" spans="1:1">
      <c r="A86" s="18" t="s">
        <v>126</v>
      </c>
    </row>
    <row r="87" spans="1:1">
      <c r="A87" s="18" t="s">
        <v>127</v>
      </c>
    </row>
    <row r="88" spans="1:1">
      <c r="A88" s="19" t="s">
        <v>128</v>
      </c>
    </row>
    <row r="89" spans="1:1">
      <c r="A89" s="11" t="s">
        <v>68</v>
      </c>
    </row>
    <row r="90" spans="1:1">
      <c r="A90" s="18" t="s">
        <v>129</v>
      </c>
    </row>
    <row r="91" spans="1:1">
      <c r="A91" s="19" t="s">
        <v>130</v>
      </c>
    </row>
    <row r="92" spans="1:1">
      <c r="A92" s="11" t="s">
        <v>71</v>
      </c>
    </row>
    <row r="93" spans="1:1">
      <c r="A93" s="19" t="s">
        <v>131</v>
      </c>
    </row>
    <row r="94" spans="1:1">
      <c r="A94" s="11" t="s">
        <v>73</v>
      </c>
    </row>
    <row r="95" spans="1:1">
      <c r="A95" s="19" t="s">
        <v>132</v>
      </c>
    </row>
    <row r="96" spans="1:1">
      <c r="A96" s="11" t="s">
        <v>45</v>
      </c>
    </row>
    <row r="97" spans="1:1">
      <c r="A97" s="19" t="s">
        <v>46</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DD95-449D-4D17-AA58-1A68B3B67228}">
  <sheetPr codeName="Sheet5">
    <pageSetUpPr fitToPage="1"/>
  </sheetPr>
  <dimension ref="A1:N365"/>
  <sheetViews>
    <sheetView topLeftCell="D1" zoomScaleNormal="100" workbookViewId="0">
      <selection activeCell="E34" sqref="E34"/>
    </sheetView>
  </sheetViews>
  <sheetFormatPr defaultRowHeight="12.5"/>
  <cols>
    <col min="1" max="1" width="28.08203125" style="112" hidden="1" customWidth="1"/>
    <col min="2" max="2" width="9.25" style="112" hidden="1" customWidth="1"/>
    <col min="3" max="3" width="5.75" style="112" hidden="1" customWidth="1"/>
    <col min="4" max="4" width="41.58203125" style="110" customWidth="1"/>
    <col min="5" max="5" width="8.75" style="110" bestFit="1" customWidth="1"/>
    <col min="6" max="10" width="13.08203125" style="110" customWidth="1"/>
    <col min="11" max="11" width="3.08203125" style="110" customWidth="1"/>
    <col min="12" max="12" width="100.08203125" style="110" customWidth="1"/>
    <col min="13" max="13" width="2.25" style="110" customWidth="1"/>
    <col min="14" max="256" width="9" style="112"/>
    <col min="257" max="259" width="0" style="112" hidden="1" customWidth="1"/>
    <col min="260" max="260" width="41.58203125" style="112" customWidth="1"/>
    <col min="261" max="261" width="8.75" style="112" bestFit="1" customWidth="1"/>
    <col min="262" max="266" width="13.08203125" style="112" customWidth="1"/>
    <col min="267" max="267" width="3.08203125" style="112" customWidth="1"/>
    <col min="268" max="268" width="100.08203125" style="112" customWidth="1"/>
    <col min="269" max="269" width="2.25" style="112" customWidth="1"/>
    <col min="270" max="512" width="9" style="112"/>
    <col min="513" max="515" width="0" style="112" hidden="1" customWidth="1"/>
    <col min="516" max="516" width="41.58203125" style="112" customWidth="1"/>
    <col min="517" max="517" width="8.75" style="112" bestFit="1" customWidth="1"/>
    <col min="518" max="522" width="13.08203125" style="112" customWidth="1"/>
    <col min="523" max="523" width="3.08203125" style="112" customWidth="1"/>
    <col min="524" max="524" width="100.08203125" style="112" customWidth="1"/>
    <col min="525" max="525" width="2.25" style="112" customWidth="1"/>
    <col min="526" max="768" width="9" style="112"/>
    <col min="769" max="771" width="0" style="112" hidden="1" customWidth="1"/>
    <col min="772" max="772" width="41.58203125" style="112" customWidth="1"/>
    <col min="773" max="773" width="8.75" style="112" bestFit="1" customWidth="1"/>
    <col min="774" max="778" width="13.08203125" style="112" customWidth="1"/>
    <col min="779" max="779" width="3.08203125" style="112" customWidth="1"/>
    <col min="780" max="780" width="100.08203125" style="112" customWidth="1"/>
    <col min="781" max="781" width="2.25" style="112" customWidth="1"/>
    <col min="782" max="1024" width="9" style="112"/>
    <col min="1025" max="1027" width="0" style="112" hidden="1" customWidth="1"/>
    <col min="1028" max="1028" width="41.58203125" style="112" customWidth="1"/>
    <col min="1029" max="1029" width="8.75" style="112" bestFit="1" customWidth="1"/>
    <col min="1030" max="1034" width="13.08203125" style="112" customWidth="1"/>
    <col min="1035" max="1035" width="3.08203125" style="112" customWidth="1"/>
    <col min="1036" max="1036" width="100.08203125" style="112" customWidth="1"/>
    <col min="1037" max="1037" width="2.25" style="112" customWidth="1"/>
    <col min="1038" max="1280" width="9" style="112"/>
    <col min="1281" max="1283" width="0" style="112" hidden="1" customWidth="1"/>
    <col min="1284" max="1284" width="41.58203125" style="112" customWidth="1"/>
    <col min="1285" max="1285" width="8.75" style="112" bestFit="1" customWidth="1"/>
    <col min="1286" max="1290" width="13.08203125" style="112" customWidth="1"/>
    <col min="1291" max="1291" width="3.08203125" style="112" customWidth="1"/>
    <col min="1292" max="1292" width="100.08203125" style="112" customWidth="1"/>
    <col min="1293" max="1293" width="2.25" style="112" customWidth="1"/>
    <col min="1294" max="1536" width="9" style="112"/>
    <col min="1537" max="1539" width="0" style="112" hidden="1" customWidth="1"/>
    <col min="1540" max="1540" width="41.58203125" style="112" customWidth="1"/>
    <col min="1541" max="1541" width="8.75" style="112" bestFit="1" customWidth="1"/>
    <col min="1542" max="1546" width="13.08203125" style="112" customWidth="1"/>
    <col min="1547" max="1547" width="3.08203125" style="112" customWidth="1"/>
    <col min="1548" max="1548" width="100.08203125" style="112" customWidth="1"/>
    <col min="1549" max="1549" width="2.25" style="112" customWidth="1"/>
    <col min="1550" max="1792" width="9" style="112"/>
    <col min="1793" max="1795" width="0" style="112" hidden="1" customWidth="1"/>
    <col min="1796" max="1796" width="41.58203125" style="112" customWidth="1"/>
    <col min="1797" max="1797" width="8.75" style="112" bestFit="1" customWidth="1"/>
    <col min="1798" max="1802" width="13.08203125" style="112" customWidth="1"/>
    <col min="1803" max="1803" width="3.08203125" style="112" customWidth="1"/>
    <col min="1804" max="1804" width="100.08203125" style="112" customWidth="1"/>
    <col min="1805" max="1805" width="2.25" style="112" customWidth="1"/>
    <col min="1806" max="2048" width="9" style="112"/>
    <col min="2049" max="2051" width="0" style="112" hidden="1" customWidth="1"/>
    <col min="2052" max="2052" width="41.58203125" style="112" customWidth="1"/>
    <col min="2053" max="2053" width="8.75" style="112" bestFit="1" customWidth="1"/>
    <col min="2054" max="2058" width="13.08203125" style="112" customWidth="1"/>
    <col min="2059" max="2059" width="3.08203125" style="112" customWidth="1"/>
    <col min="2060" max="2060" width="100.08203125" style="112" customWidth="1"/>
    <col min="2061" max="2061" width="2.25" style="112" customWidth="1"/>
    <col min="2062" max="2304" width="9" style="112"/>
    <col min="2305" max="2307" width="0" style="112" hidden="1" customWidth="1"/>
    <col min="2308" max="2308" width="41.58203125" style="112" customWidth="1"/>
    <col min="2309" max="2309" width="8.75" style="112" bestFit="1" customWidth="1"/>
    <col min="2310" max="2314" width="13.08203125" style="112" customWidth="1"/>
    <col min="2315" max="2315" width="3.08203125" style="112" customWidth="1"/>
    <col min="2316" max="2316" width="100.08203125" style="112" customWidth="1"/>
    <col min="2317" max="2317" width="2.25" style="112" customWidth="1"/>
    <col min="2318" max="2560" width="9" style="112"/>
    <col min="2561" max="2563" width="0" style="112" hidden="1" customWidth="1"/>
    <col min="2564" max="2564" width="41.58203125" style="112" customWidth="1"/>
    <col min="2565" max="2565" width="8.75" style="112" bestFit="1" customWidth="1"/>
    <col min="2566" max="2570" width="13.08203125" style="112" customWidth="1"/>
    <col min="2571" max="2571" width="3.08203125" style="112" customWidth="1"/>
    <col min="2572" max="2572" width="100.08203125" style="112" customWidth="1"/>
    <col min="2573" max="2573" width="2.25" style="112" customWidth="1"/>
    <col min="2574" max="2816" width="9" style="112"/>
    <col min="2817" max="2819" width="0" style="112" hidden="1" customWidth="1"/>
    <col min="2820" max="2820" width="41.58203125" style="112" customWidth="1"/>
    <col min="2821" max="2821" width="8.75" style="112" bestFit="1" customWidth="1"/>
    <col min="2822" max="2826" width="13.08203125" style="112" customWidth="1"/>
    <col min="2827" max="2827" width="3.08203125" style="112" customWidth="1"/>
    <col min="2828" max="2828" width="100.08203125" style="112" customWidth="1"/>
    <col min="2829" max="2829" width="2.25" style="112" customWidth="1"/>
    <col min="2830" max="3072" width="9" style="112"/>
    <col min="3073" max="3075" width="0" style="112" hidden="1" customWidth="1"/>
    <col min="3076" max="3076" width="41.58203125" style="112" customWidth="1"/>
    <col min="3077" max="3077" width="8.75" style="112" bestFit="1" customWidth="1"/>
    <col min="3078" max="3082" width="13.08203125" style="112" customWidth="1"/>
    <col min="3083" max="3083" width="3.08203125" style="112" customWidth="1"/>
    <col min="3084" max="3084" width="100.08203125" style="112" customWidth="1"/>
    <col min="3085" max="3085" width="2.25" style="112" customWidth="1"/>
    <col min="3086" max="3328" width="9" style="112"/>
    <col min="3329" max="3331" width="0" style="112" hidden="1" customWidth="1"/>
    <col min="3332" max="3332" width="41.58203125" style="112" customWidth="1"/>
    <col min="3333" max="3333" width="8.75" style="112" bestFit="1" customWidth="1"/>
    <col min="3334" max="3338" width="13.08203125" style="112" customWidth="1"/>
    <col min="3339" max="3339" width="3.08203125" style="112" customWidth="1"/>
    <col min="3340" max="3340" width="100.08203125" style="112" customWidth="1"/>
    <col min="3341" max="3341" width="2.25" style="112" customWidth="1"/>
    <col min="3342" max="3584" width="9" style="112"/>
    <col min="3585" max="3587" width="0" style="112" hidden="1" customWidth="1"/>
    <col min="3588" max="3588" width="41.58203125" style="112" customWidth="1"/>
    <col min="3589" max="3589" width="8.75" style="112" bestFit="1" customWidth="1"/>
    <col min="3590" max="3594" width="13.08203125" style="112" customWidth="1"/>
    <col min="3595" max="3595" width="3.08203125" style="112" customWidth="1"/>
    <col min="3596" max="3596" width="100.08203125" style="112" customWidth="1"/>
    <col min="3597" max="3597" width="2.25" style="112" customWidth="1"/>
    <col min="3598" max="3840" width="9" style="112"/>
    <col min="3841" max="3843" width="0" style="112" hidden="1" customWidth="1"/>
    <col min="3844" max="3844" width="41.58203125" style="112" customWidth="1"/>
    <col min="3845" max="3845" width="8.75" style="112" bestFit="1" customWidth="1"/>
    <col min="3846" max="3850" width="13.08203125" style="112" customWidth="1"/>
    <col min="3851" max="3851" width="3.08203125" style="112" customWidth="1"/>
    <col min="3852" max="3852" width="100.08203125" style="112" customWidth="1"/>
    <col min="3853" max="3853" width="2.25" style="112" customWidth="1"/>
    <col min="3854" max="4096" width="9" style="112"/>
    <col min="4097" max="4099" width="0" style="112" hidden="1" customWidth="1"/>
    <col min="4100" max="4100" width="41.58203125" style="112" customWidth="1"/>
    <col min="4101" max="4101" width="8.75" style="112" bestFit="1" customWidth="1"/>
    <col min="4102" max="4106" width="13.08203125" style="112" customWidth="1"/>
    <col min="4107" max="4107" width="3.08203125" style="112" customWidth="1"/>
    <col min="4108" max="4108" width="100.08203125" style="112" customWidth="1"/>
    <col min="4109" max="4109" width="2.25" style="112" customWidth="1"/>
    <col min="4110" max="4352" width="9" style="112"/>
    <col min="4353" max="4355" width="0" style="112" hidden="1" customWidth="1"/>
    <col min="4356" max="4356" width="41.58203125" style="112" customWidth="1"/>
    <col min="4357" max="4357" width="8.75" style="112" bestFit="1" customWidth="1"/>
    <col min="4358" max="4362" width="13.08203125" style="112" customWidth="1"/>
    <col min="4363" max="4363" width="3.08203125" style="112" customWidth="1"/>
    <col min="4364" max="4364" width="100.08203125" style="112" customWidth="1"/>
    <col min="4365" max="4365" width="2.25" style="112" customWidth="1"/>
    <col min="4366" max="4608" width="9" style="112"/>
    <col min="4609" max="4611" width="0" style="112" hidden="1" customWidth="1"/>
    <col min="4612" max="4612" width="41.58203125" style="112" customWidth="1"/>
    <col min="4613" max="4613" width="8.75" style="112" bestFit="1" customWidth="1"/>
    <col min="4614" max="4618" width="13.08203125" style="112" customWidth="1"/>
    <col min="4619" max="4619" width="3.08203125" style="112" customWidth="1"/>
    <col min="4620" max="4620" width="100.08203125" style="112" customWidth="1"/>
    <col min="4621" max="4621" width="2.25" style="112" customWidth="1"/>
    <col min="4622" max="4864" width="9" style="112"/>
    <col min="4865" max="4867" width="0" style="112" hidden="1" customWidth="1"/>
    <col min="4868" max="4868" width="41.58203125" style="112" customWidth="1"/>
    <col min="4869" max="4869" width="8.75" style="112" bestFit="1" customWidth="1"/>
    <col min="4870" max="4874" width="13.08203125" style="112" customWidth="1"/>
    <col min="4875" max="4875" width="3.08203125" style="112" customWidth="1"/>
    <col min="4876" max="4876" width="100.08203125" style="112" customWidth="1"/>
    <col min="4877" max="4877" width="2.25" style="112" customWidth="1"/>
    <col min="4878" max="5120" width="9" style="112"/>
    <col min="5121" max="5123" width="0" style="112" hidden="1" customWidth="1"/>
    <col min="5124" max="5124" width="41.58203125" style="112" customWidth="1"/>
    <col min="5125" max="5125" width="8.75" style="112" bestFit="1" customWidth="1"/>
    <col min="5126" max="5130" width="13.08203125" style="112" customWidth="1"/>
    <col min="5131" max="5131" width="3.08203125" style="112" customWidth="1"/>
    <col min="5132" max="5132" width="100.08203125" style="112" customWidth="1"/>
    <col min="5133" max="5133" width="2.25" style="112" customWidth="1"/>
    <col min="5134" max="5376" width="9" style="112"/>
    <col min="5377" max="5379" width="0" style="112" hidden="1" customWidth="1"/>
    <col min="5380" max="5380" width="41.58203125" style="112" customWidth="1"/>
    <col min="5381" max="5381" width="8.75" style="112" bestFit="1" customWidth="1"/>
    <col min="5382" max="5386" width="13.08203125" style="112" customWidth="1"/>
    <col min="5387" max="5387" width="3.08203125" style="112" customWidth="1"/>
    <col min="5388" max="5388" width="100.08203125" style="112" customWidth="1"/>
    <col min="5389" max="5389" width="2.25" style="112" customWidth="1"/>
    <col min="5390" max="5632" width="9" style="112"/>
    <col min="5633" max="5635" width="0" style="112" hidden="1" customWidth="1"/>
    <col min="5636" max="5636" width="41.58203125" style="112" customWidth="1"/>
    <col min="5637" max="5637" width="8.75" style="112" bestFit="1" customWidth="1"/>
    <col min="5638" max="5642" width="13.08203125" style="112" customWidth="1"/>
    <col min="5643" max="5643" width="3.08203125" style="112" customWidth="1"/>
    <col min="5644" max="5644" width="100.08203125" style="112" customWidth="1"/>
    <col min="5645" max="5645" width="2.25" style="112" customWidth="1"/>
    <col min="5646" max="5888" width="9" style="112"/>
    <col min="5889" max="5891" width="0" style="112" hidden="1" customWidth="1"/>
    <col min="5892" max="5892" width="41.58203125" style="112" customWidth="1"/>
    <col min="5893" max="5893" width="8.75" style="112" bestFit="1" customWidth="1"/>
    <col min="5894" max="5898" width="13.08203125" style="112" customWidth="1"/>
    <col min="5899" max="5899" width="3.08203125" style="112" customWidth="1"/>
    <col min="5900" max="5900" width="100.08203125" style="112" customWidth="1"/>
    <col min="5901" max="5901" width="2.25" style="112" customWidth="1"/>
    <col min="5902" max="6144" width="9" style="112"/>
    <col min="6145" max="6147" width="0" style="112" hidden="1" customWidth="1"/>
    <col min="6148" max="6148" width="41.58203125" style="112" customWidth="1"/>
    <col min="6149" max="6149" width="8.75" style="112" bestFit="1" customWidth="1"/>
    <col min="6150" max="6154" width="13.08203125" style="112" customWidth="1"/>
    <col min="6155" max="6155" width="3.08203125" style="112" customWidth="1"/>
    <col min="6156" max="6156" width="100.08203125" style="112" customWidth="1"/>
    <col min="6157" max="6157" width="2.25" style="112" customWidth="1"/>
    <col min="6158" max="6400" width="9" style="112"/>
    <col min="6401" max="6403" width="0" style="112" hidden="1" customWidth="1"/>
    <col min="6404" max="6404" width="41.58203125" style="112" customWidth="1"/>
    <col min="6405" max="6405" width="8.75" style="112" bestFit="1" customWidth="1"/>
    <col min="6406" max="6410" width="13.08203125" style="112" customWidth="1"/>
    <col min="6411" max="6411" width="3.08203125" style="112" customWidth="1"/>
    <col min="6412" max="6412" width="100.08203125" style="112" customWidth="1"/>
    <col min="6413" max="6413" width="2.25" style="112" customWidth="1"/>
    <col min="6414" max="6656" width="9" style="112"/>
    <col min="6657" max="6659" width="0" style="112" hidden="1" customWidth="1"/>
    <col min="6660" max="6660" width="41.58203125" style="112" customWidth="1"/>
    <col min="6661" max="6661" width="8.75" style="112" bestFit="1" customWidth="1"/>
    <col min="6662" max="6666" width="13.08203125" style="112" customWidth="1"/>
    <col min="6667" max="6667" width="3.08203125" style="112" customWidth="1"/>
    <col min="6668" max="6668" width="100.08203125" style="112" customWidth="1"/>
    <col min="6669" max="6669" width="2.25" style="112" customWidth="1"/>
    <col min="6670" max="6912" width="9" style="112"/>
    <col min="6913" max="6915" width="0" style="112" hidden="1" customWidth="1"/>
    <col min="6916" max="6916" width="41.58203125" style="112" customWidth="1"/>
    <col min="6917" max="6917" width="8.75" style="112" bestFit="1" customWidth="1"/>
    <col min="6918" max="6922" width="13.08203125" style="112" customWidth="1"/>
    <col min="6923" max="6923" width="3.08203125" style="112" customWidth="1"/>
    <col min="6924" max="6924" width="100.08203125" style="112" customWidth="1"/>
    <col min="6925" max="6925" width="2.25" style="112" customWidth="1"/>
    <col min="6926" max="7168" width="9" style="112"/>
    <col min="7169" max="7171" width="0" style="112" hidden="1" customWidth="1"/>
    <col min="7172" max="7172" width="41.58203125" style="112" customWidth="1"/>
    <col min="7173" max="7173" width="8.75" style="112" bestFit="1" customWidth="1"/>
    <col min="7174" max="7178" width="13.08203125" style="112" customWidth="1"/>
    <col min="7179" max="7179" width="3.08203125" style="112" customWidth="1"/>
    <col min="7180" max="7180" width="100.08203125" style="112" customWidth="1"/>
    <col min="7181" max="7181" width="2.25" style="112" customWidth="1"/>
    <col min="7182" max="7424" width="9" style="112"/>
    <col min="7425" max="7427" width="0" style="112" hidden="1" customWidth="1"/>
    <col min="7428" max="7428" width="41.58203125" style="112" customWidth="1"/>
    <col min="7429" max="7429" width="8.75" style="112" bestFit="1" customWidth="1"/>
    <col min="7430" max="7434" width="13.08203125" style="112" customWidth="1"/>
    <col min="7435" max="7435" width="3.08203125" style="112" customWidth="1"/>
    <col min="7436" max="7436" width="100.08203125" style="112" customWidth="1"/>
    <col min="7437" max="7437" width="2.25" style="112" customWidth="1"/>
    <col min="7438" max="7680" width="9" style="112"/>
    <col min="7681" max="7683" width="0" style="112" hidden="1" customWidth="1"/>
    <col min="7684" max="7684" width="41.58203125" style="112" customWidth="1"/>
    <col min="7685" max="7685" width="8.75" style="112" bestFit="1" customWidth="1"/>
    <col min="7686" max="7690" width="13.08203125" style="112" customWidth="1"/>
    <col min="7691" max="7691" width="3.08203125" style="112" customWidth="1"/>
    <col min="7692" max="7692" width="100.08203125" style="112" customWidth="1"/>
    <col min="7693" max="7693" width="2.25" style="112" customWidth="1"/>
    <col min="7694" max="7936" width="9" style="112"/>
    <col min="7937" max="7939" width="0" style="112" hidden="1" customWidth="1"/>
    <col min="7940" max="7940" width="41.58203125" style="112" customWidth="1"/>
    <col min="7941" max="7941" width="8.75" style="112" bestFit="1" customWidth="1"/>
    <col min="7942" max="7946" width="13.08203125" style="112" customWidth="1"/>
    <col min="7947" max="7947" width="3.08203125" style="112" customWidth="1"/>
    <col min="7948" max="7948" width="100.08203125" style="112" customWidth="1"/>
    <col min="7949" max="7949" width="2.25" style="112" customWidth="1"/>
    <col min="7950" max="8192" width="9" style="112"/>
    <col min="8193" max="8195" width="0" style="112" hidden="1" customWidth="1"/>
    <col min="8196" max="8196" width="41.58203125" style="112" customWidth="1"/>
    <col min="8197" max="8197" width="8.75" style="112" bestFit="1" customWidth="1"/>
    <col min="8198" max="8202" width="13.08203125" style="112" customWidth="1"/>
    <col min="8203" max="8203" width="3.08203125" style="112" customWidth="1"/>
    <col min="8204" max="8204" width="100.08203125" style="112" customWidth="1"/>
    <col min="8205" max="8205" width="2.25" style="112" customWidth="1"/>
    <col min="8206" max="8448" width="9" style="112"/>
    <col min="8449" max="8451" width="0" style="112" hidden="1" customWidth="1"/>
    <col min="8452" max="8452" width="41.58203125" style="112" customWidth="1"/>
    <col min="8453" max="8453" width="8.75" style="112" bestFit="1" customWidth="1"/>
    <col min="8454" max="8458" width="13.08203125" style="112" customWidth="1"/>
    <col min="8459" max="8459" width="3.08203125" style="112" customWidth="1"/>
    <col min="8460" max="8460" width="100.08203125" style="112" customWidth="1"/>
    <col min="8461" max="8461" width="2.25" style="112" customWidth="1"/>
    <col min="8462" max="8704" width="9" style="112"/>
    <col min="8705" max="8707" width="0" style="112" hidden="1" customWidth="1"/>
    <col min="8708" max="8708" width="41.58203125" style="112" customWidth="1"/>
    <col min="8709" max="8709" width="8.75" style="112" bestFit="1" customWidth="1"/>
    <col min="8710" max="8714" width="13.08203125" style="112" customWidth="1"/>
    <col min="8715" max="8715" width="3.08203125" style="112" customWidth="1"/>
    <col min="8716" max="8716" width="100.08203125" style="112" customWidth="1"/>
    <col min="8717" max="8717" width="2.25" style="112" customWidth="1"/>
    <col min="8718" max="8960" width="9" style="112"/>
    <col min="8961" max="8963" width="0" style="112" hidden="1" customWidth="1"/>
    <col min="8964" max="8964" width="41.58203125" style="112" customWidth="1"/>
    <col min="8965" max="8965" width="8.75" style="112" bestFit="1" customWidth="1"/>
    <col min="8966" max="8970" width="13.08203125" style="112" customWidth="1"/>
    <col min="8971" max="8971" width="3.08203125" style="112" customWidth="1"/>
    <col min="8972" max="8972" width="100.08203125" style="112" customWidth="1"/>
    <col min="8973" max="8973" width="2.25" style="112" customWidth="1"/>
    <col min="8974" max="9216" width="9" style="112"/>
    <col min="9217" max="9219" width="0" style="112" hidden="1" customWidth="1"/>
    <col min="9220" max="9220" width="41.58203125" style="112" customWidth="1"/>
    <col min="9221" max="9221" width="8.75" style="112" bestFit="1" customWidth="1"/>
    <col min="9222" max="9226" width="13.08203125" style="112" customWidth="1"/>
    <col min="9227" max="9227" width="3.08203125" style="112" customWidth="1"/>
    <col min="9228" max="9228" width="100.08203125" style="112" customWidth="1"/>
    <col min="9229" max="9229" width="2.25" style="112" customWidth="1"/>
    <col min="9230" max="9472" width="9" style="112"/>
    <col min="9473" max="9475" width="0" style="112" hidden="1" customWidth="1"/>
    <col min="9476" max="9476" width="41.58203125" style="112" customWidth="1"/>
    <col min="9477" max="9477" width="8.75" style="112" bestFit="1" customWidth="1"/>
    <col min="9478" max="9482" width="13.08203125" style="112" customWidth="1"/>
    <col min="9483" max="9483" width="3.08203125" style="112" customWidth="1"/>
    <col min="9484" max="9484" width="100.08203125" style="112" customWidth="1"/>
    <col min="9485" max="9485" width="2.25" style="112" customWidth="1"/>
    <col min="9486" max="9728" width="9" style="112"/>
    <col min="9729" max="9731" width="0" style="112" hidden="1" customWidth="1"/>
    <col min="9732" max="9732" width="41.58203125" style="112" customWidth="1"/>
    <col min="9733" max="9733" width="8.75" style="112" bestFit="1" customWidth="1"/>
    <col min="9734" max="9738" width="13.08203125" style="112" customWidth="1"/>
    <col min="9739" max="9739" width="3.08203125" style="112" customWidth="1"/>
    <col min="9740" max="9740" width="100.08203125" style="112" customWidth="1"/>
    <col min="9741" max="9741" width="2.25" style="112" customWidth="1"/>
    <col min="9742" max="9984" width="9" style="112"/>
    <col min="9985" max="9987" width="0" style="112" hidden="1" customWidth="1"/>
    <col min="9988" max="9988" width="41.58203125" style="112" customWidth="1"/>
    <col min="9989" max="9989" width="8.75" style="112" bestFit="1" customWidth="1"/>
    <col min="9990" max="9994" width="13.08203125" style="112" customWidth="1"/>
    <col min="9995" max="9995" width="3.08203125" style="112" customWidth="1"/>
    <col min="9996" max="9996" width="100.08203125" style="112" customWidth="1"/>
    <col min="9997" max="9997" width="2.25" style="112" customWidth="1"/>
    <col min="9998" max="10240" width="9" style="112"/>
    <col min="10241" max="10243" width="0" style="112" hidden="1" customWidth="1"/>
    <col min="10244" max="10244" width="41.58203125" style="112" customWidth="1"/>
    <col min="10245" max="10245" width="8.75" style="112" bestFit="1" customWidth="1"/>
    <col min="10246" max="10250" width="13.08203125" style="112" customWidth="1"/>
    <col min="10251" max="10251" width="3.08203125" style="112" customWidth="1"/>
    <col min="10252" max="10252" width="100.08203125" style="112" customWidth="1"/>
    <col min="10253" max="10253" width="2.25" style="112" customWidth="1"/>
    <col min="10254" max="10496" width="9" style="112"/>
    <col min="10497" max="10499" width="0" style="112" hidden="1" customWidth="1"/>
    <col min="10500" max="10500" width="41.58203125" style="112" customWidth="1"/>
    <col min="10501" max="10501" width="8.75" style="112" bestFit="1" customWidth="1"/>
    <col min="10502" max="10506" width="13.08203125" style="112" customWidth="1"/>
    <col min="10507" max="10507" width="3.08203125" style="112" customWidth="1"/>
    <col min="10508" max="10508" width="100.08203125" style="112" customWidth="1"/>
    <col min="10509" max="10509" width="2.25" style="112" customWidth="1"/>
    <col min="10510" max="10752" width="9" style="112"/>
    <col min="10753" max="10755" width="0" style="112" hidden="1" customWidth="1"/>
    <col min="10756" max="10756" width="41.58203125" style="112" customWidth="1"/>
    <col min="10757" max="10757" width="8.75" style="112" bestFit="1" customWidth="1"/>
    <col min="10758" max="10762" width="13.08203125" style="112" customWidth="1"/>
    <col min="10763" max="10763" width="3.08203125" style="112" customWidth="1"/>
    <col min="10764" max="10764" width="100.08203125" style="112" customWidth="1"/>
    <col min="10765" max="10765" width="2.25" style="112" customWidth="1"/>
    <col min="10766" max="11008" width="9" style="112"/>
    <col min="11009" max="11011" width="0" style="112" hidden="1" customWidth="1"/>
    <col min="11012" max="11012" width="41.58203125" style="112" customWidth="1"/>
    <col min="11013" max="11013" width="8.75" style="112" bestFit="1" customWidth="1"/>
    <col min="11014" max="11018" width="13.08203125" style="112" customWidth="1"/>
    <col min="11019" max="11019" width="3.08203125" style="112" customWidth="1"/>
    <col min="11020" max="11020" width="100.08203125" style="112" customWidth="1"/>
    <col min="11021" max="11021" width="2.25" style="112" customWidth="1"/>
    <col min="11022" max="11264" width="9" style="112"/>
    <col min="11265" max="11267" width="0" style="112" hidden="1" customWidth="1"/>
    <col min="11268" max="11268" width="41.58203125" style="112" customWidth="1"/>
    <col min="11269" max="11269" width="8.75" style="112" bestFit="1" customWidth="1"/>
    <col min="11270" max="11274" width="13.08203125" style="112" customWidth="1"/>
    <col min="11275" max="11275" width="3.08203125" style="112" customWidth="1"/>
    <col min="11276" max="11276" width="100.08203125" style="112" customWidth="1"/>
    <col min="11277" max="11277" width="2.25" style="112" customWidth="1"/>
    <col min="11278" max="11520" width="9" style="112"/>
    <col min="11521" max="11523" width="0" style="112" hidden="1" customWidth="1"/>
    <col min="11524" max="11524" width="41.58203125" style="112" customWidth="1"/>
    <col min="11525" max="11525" width="8.75" style="112" bestFit="1" customWidth="1"/>
    <col min="11526" max="11530" width="13.08203125" style="112" customWidth="1"/>
    <col min="11531" max="11531" width="3.08203125" style="112" customWidth="1"/>
    <col min="11532" max="11532" width="100.08203125" style="112" customWidth="1"/>
    <col min="11533" max="11533" width="2.25" style="112" customWidth="1"/>
    <col min="11534" max="11776" width="9" style="112"/>
    <col min="11777" max="11779" width="0" style="112" hidden="1" customWidth="1"/>
    <col min="11780" max="11780" width="41.58203125" style="112" customWidth="1"/>
    <col min="11781" max="11781" width="8.75" style="112" bestFit="1" customWidth="1"/>
    <col min="11782" max="11786" width="13.08203125" style="112" customWidth="1"/>
    <col min="11787" max="11787" width="3.08203125" style="112" customWidth="1"/>
    <col min="11788" max="11788" width="100.08203125" style="112" customWidth="1"/>
    <col min="11789" max="11789" width="2.25" style="112" customWidth="1"/>
    <col min="11790" max="12032" width="9" style="112"/>
    <col min="12033" max="12035" width="0" style="112" hidden="1" customWidth="1"/>
    <col min="12036" max="12036" width="41.58203125" style="112" customWidth="1"/>
    <col min="12037" max="12037" width="8.75" style="112" bestFit="1" customWidth="1"/>
    <col min="12038" max="12042" width="13.08203125" style="112" customWidth="1"/>
    <col min="12043" max="12043" width="3.08203125" style="112" customWidth="1"/>
    <col min="12044" max="12044" width="100.08203125" style="112" customWidth="1"/>
    <col min="12045" max="12045" width="2.25" style="112" customWidth="1"/>
    <col min="12046" max="12288" width="9" style="112"/>
    <col min="12289" max="12291" width="0" style="112" hidden="1" customWidth="1"/>
    <col min="12292" max="12292" width="41.58203125" style="112" customWidth="1"/>
    <col min="12293" max="12293" width="8.75" style="112" bestFit="1" customWidth="1"/>
    <col min="12294" max="12298" width="13.08203125" style="112" customWidth="1"/>
    <col min="12299" max="12299" width="3.08203125" style="112" customWidth="1"/>
    <col min="12300" max="12300" width="100.08203125" style="112" customWidth="1"/>
    <col min="12301" max="12301" width="2.25" style="112" customWidth="1"/>
    <col min="12302" max="12544" width="9" style="112"/>
    <col min="12545" max="12547" width="0" style="112" hidden="1" customWidth="1"/>
    <col min="12548" max="12548" width="41.58203125" style="112" customWidth="1"/>
    <col min="12549" max="12549" width="8.75" style="112" bestFit="1" customWidth="1"/>
    <col min="12550" max="12554" width="13.08203125" style="112" customWidth="1"/>
    <col min="12555" max="12555" width="3.08203125" style="112" customWidth="1"/>
    <col min="12556" max="12556" width="100.08203125" style="112" customWidth="1"/>
    <col min="12557" max="12557" width="2.25" style="112" customWidth="1"/>
    <col min="12558" max="12800" width="9" style="112"/>
    <col min="12801" max="12803" width="0" style="112" hidden="1" customWidth="1"/>
    <col min="12804" max="12804" width="41.58203125" style="112" customWidth="1"/>
    <col min="12805" max="12805" width="8.75" style="112" bestFit="1" customWidth="1"/>
    <col min="12806" max="12810" width="13.08203125" style="112" customWidth="1"/>
    <col min="12811" max="12811" width="3.08203125" style="112" customWidth="1"/>
    <col min="12812" max="12812" width="100.08203125" style="112" customWidth="1"/>
    <col min="12813" max="12813" width="2.25" style="112" customWidth="1"/>
    <col min="12814" max="13056" width="9" style="112"/>
    <col min="13057" max="13059" width="0" style="112" hidden="1" customWidth="1"/>
    <col min="13060" max="13060" width="41.58203125" style="112" customWidth="1"/>
    <col min="13061" max="13061" width="8.75" style="112" bestFit="1" customWidth="1"/>
    <col min="13062" max="13066" width="13.08203125" style="112" customWidth="1"/>
    <col min="13067" max="13067" width="3.08203125" style="112" customWidth="1"/>
    <col min="13068" max="13068" width="100.08203125" style="112" customWidth="1"/>
    <col min="13069" max="13069" width="2.25" style="112" customWidth="1"/>
    <col min="13070" max="13312" width="9" style="112"/>
    <col min="13313" max="13315" width="0" style="112" hidden="1" customWidth="1"/>
    <col min="13316" max="13316" width="41.58203125" style="112" customWidth="1"/>
    <col min="13317" max="13317" width="8.75" style="112" bestFit="1" customWidth="1"/>
    <col min="13318" max="13322" width="13.08203125" style="112" customWidth="1"/>
    <col min="13323" max="13323" width="3.08203125" style="112" customWidth="1"/>
    <col min="13324" max="13324" width="100.08203125" style="112" customWidth="1"/>
    <col min="13325" max="13325" width="2.25" style="112" customWidth="1"/>
    <col min="13326" max="13568" width="9" style="112"/>
    <col min="13569" max="13571" width="0" style="112" hidden="1" customWidth="1"/>
    <col min="13572" max="13572" width="41.58203125" style="112" customWidth="1"/>
    <col min="13573" max="13573" width="8.75" style="112" bestFit="1" customWidth="1"/>
    <col min="13574" max="13578" width="13.08203125" style="112" customWidth="1"/>
    <col min="13579" max="13579" width="3.08203125" style="112" customWidth="1"/>
    <col min="13580" max="13580" width="100.08203125" style="112" customWidth="1"/>
    <col min="13581" max="13581" width="2.25" style="112" customWidth="1"/>
    <col min="13582" max="13824" width="9" style="112"/>
    <col min="13825" max="13827" width="0" style="112" hidden="1" customWidth="1"/>
    <col min="13828" max="13828" width="41.58203125" style="112" customWidth="1"/>
    <col min="13829" max="13829" width="8.75" style="112" bestFit="1" customWidth="1"/>
    <col min="13830" max="13834" width="13.08203125" style="112" customWidth="1"/>
    <col min="13835" max="13835" width="3.08203125" style="112" customWidth="1"/>
    <col min="13836" max="13836" width="100.08203125" style="112" customWidth="1"/>
    <col min="13837" max="13837" width="2.25" style="112" customWidth="1"/>
    <col min="13838" max="14080" width="9" style="112"/>
    <col min="14081" max="14083" width="0" style="112" hidden="1" customWidth="1"/>
    <col min="14084" max="14084" width="41.58203125" style="112" customWidth="1"/>
    <col min="14085" max="14085" width="8.75" style="112" bestFit="1" customWidth="1"/>
    <col min="14086" max="14090" width="13.08203125" style="112" customWidth="1"/>
    <col min="14091" max="14091" width="3.08203125" style="112" customWidth="1"/>
    <col min="14092" max="14092" width="100.08203125" style="112" customWidth="1"/>
    <col min="14093" max="14093" width="2.25" style="112" customWidth="1"/>
    <col min="14094" max="14336" width="9" style="112"/>
    <col min="14337" max="14339" width="0" style="112" hidden="1" customWidth="1"/>
    <col min="14340" max="14340" width="41.58203125" style="112" customWidth="1"/>
    <col min="14341" max="14341" width="8.75" style="112" bestFit="1" customWidth="1"/>
    <col min="14342" max="14346" width="13.08203125" style="112" customWidth="1"/>
    <col min="14347" max="14347" width="3.08203125" style="112" customWidth="1"/>
    <col min="14348" max="14348" width="100.08203125" style="112" customWidth="1"/>
    <col min="14349" max="14349" width="2.25" style="112" customWidth="1"/>
    <col min="14350" max="14592" width="9" style="112"/>
    <col min="14593" max="14595" width="0" style="112" hidden="1" customWidth="1"/>
    <col min="14596" max="14596" width="41.58203125" style="112" customWidth="1"/>
    <col min="14597" max="14597" width="8.75" style="112" bestFit="1" customWidth="1"/>
    <col min="14598" max="14602" width="13.08203125" style="112" customWidth="1"/>
    <col min="14603" max="14603" width="3.08203125" style="112" customWidth="1"/>
    <col min="14604" max="14604" width="100.08203125" style="112" customWidth="1"/>
    <col min="14605" max="14605" width="2.25" style="112" customWidth="1"/>
    <col min="14606" max="14848" width="9" style="112"/>
    <col min="14849" max="14851" width="0" style="112" hidden="1" customWidth="1"/>
    <col min="14852" max="14852" width="41.58203125" style="112" customWidth="1"/>
    <col min="14853" max="14853" width="8.75" style="112" bestFit="1" customWidth="1"/>
    <col min="14854" max="14858" width="13.08203125" style="112" customWidth="1"/>
    <col min="14859" max="14859" width="3.08203125" style="112" customWidth="1"/>
    <col min="14860" max="14860" width="100.08203125" style="112" customWidth="1"/>
    <col min="14861" max="14861" width="2.25" style="112" customWidth="1"/>
    <col min="14862" max="15104" width="9" style="112"/>
    <col min="15105" max="15107" width="0" style="112" hidden="1" customWidth="1"/>
    <col min="15108" max="15108" width="41.58203125" style="112" customWidth="1"/>
    <col min="15109" max="15109" width="8.75" style="112" bestFit="1" customWidth="1"/>
    <col min="15110" max="15114" width="13.08203125" style="112" customWidth="1"/>
    <col min="15115" max="15115" width="3.08203125" style="112" customWidth="1"/>
    <col min="15116" max="15116" width="100.08203125" style="112" customWidth="1"/>
    <col min="15117" max="15117" width="2.25" style="112" customWidth="1"/>
    <col min="15118" max="15360" width="9" style="112"/>
    <col min="15361" max="15363" width="0" style="112" hidden="1" customWidth="1"/>
    <col min="15364" max="15364" width="41.58203125" style="112" customWidth="1"/>
    <col min="15365" max="15365" width="8.75" style="112" bestFit="1" customWidth="1"/>
    <col min="15366" max="15370" width="13.08203125" style="112" customWidth="1"/>
    <col min="15371" max="15371" width="3.08203125" style="112" customWidth="1"/>
    <col min="15372" max="15372" width="100.08203125" style="112" customWidth="1"/>
    <col min="15373" max="15373" width="2.25" style="112" customWidth="1"/>
    <col min="15374" max="15616" width="9" style="112"/>
    <col min="15617" max="15619" width="0" style="112" hidden="1" customWidth="1"/>
    <col min="15620" max="15620" width="41.58203125" style="112" customWidth="1"/>
    <col min="15621" max="15621" width="8.75" style="112" bestFit="1" customWidth="1"/>
    <col min="15622" max="15626" width="13.08203125" style="112" customWidth="1"/>
    <col min="15627" max="15627" width="3.08203125" style="112" customWidth="1"/>
    <col min="15628" max="15628" width="100.08203125" style="112" customWidth="1"/>
    <col min="15629" max="15629" width="2.25" style="112" customWidth="1"/>
    <col min="15630" max="15872" width="9" style="112"/>
    <col min="15873" max="15875" width="0" style="112" hidden="1" customWidth="1"/>
    <col min="15876" max="15876" width="41.58203125" style="112" customWidth="1"/>
    <col min="15877" max="15877" width="8.75" style="112" bestFit="1" customWidth="1"/>
    <col min="15878" max="15882" width="13.08203125" style="112" customWidth="1"/>
    <col min="15883" max="15883" width="3.08203125" style="112" customWidth="1"/>
    <col min="15884" max="15884" width="100.08203125" style="112" customWidth="1"/>
    <col min="15885" max="15885" width="2.25" style="112" customWidth="1"/>
    <col min="15886" max="16128" width="9" style="112"/>
    <col min="16129" max="16131" width="0" style="112" hidden="1" customWidth="1"/>
    <col min="16132" max="16132" width="41.58203125" style="112" customWidth="1"/>
    <col min="16133" max="16133" width="8.75" style="112" bestFit="1" customWidth="1"/>
    <col min="16134" max="16138" width="13.08203125" style="112" customWidth="1"/>
    <col min="16139" max="16139" width="3.08203125" style="112" customWidth="1"/>
    <col min="16140" max="16140" width="100.08203125" style="112" customWidth="1"/>
    <col min="16141" max="16141" width="2.25" style="112" customWidth="1"/>
    <col min="16142" max="16384" width="9" style="112"/>
  </cols>
  <sheetData>
    <row r="1" spans="1:14" ht="14.5">
      <c r="A1" s="33" t="s">
        <v>136</v>
      </c>
      <c r="B1" s="33" t="s">
        <v>137</v>
      </c>
      <c r="C1" s="32" t="s">
        <v>138</v>
      </c>
      <c r="D1" s="109" t="s">
        <v>139</v>
      </c>
      <c r="F1" s="69" t="s">
        <v>140</v>
      </c>
      <c r="J1" s="70" t="s">
        <v>141</v>
      </c>
      <c r="N1" s="111"/>
    </row>
    <row r="2" spans="1:14" ht="14.5">
      <c r="A2" s="25" t="s">
        <v>142</v>
      </c>
      <c r="B2" s="25"/>
      <c r="C2" s="30">
        <f>F8</f>
        <v>0</v>
      </c>
      <c r="D2" s="113" t="s">
        <v>143</v>
      </c>
      <c r="E2" s="114"/>
      <c r="F2" s="114"/>
      <c r="G2" s="114"/>
      <c r="H2" s="114"/>
      <c r="I2" s="114"/>
      <c r="J2" s="114"/>
      <c r="K2" s="114"/>
      <c r="L2" s="115" t="s">
        <v>144</v>
      </c>
      <c r="M2" s="114"/>
      <c r="N2" s="116"/>
    </row>
    <row r="3" spans="1:14" ht="13">
      <c r="A3" s="25" t="s">
        <v>145</v>
      </c>
      <c r="B3" s="25"/>
      <c r="C3" s="28">
        <f>F10</f>
        <v>0</v>
      </c>
      <c r="D3" s="74" t="s">
        <v>146</v>
      </c>
      <c r="E3" s="74"/>
      <c r="F3" s="274">
        <f>'SP1-1'!E13</f>
        <v>0</v>
      </c>
      <c r="G3" s="274"/>
      <c r="H3" s="274"/>
      <c r="I3" s="117"/>
      <c r="J3" s="117"/>
      <c r="L3" s="118"/>
      <c r="N3" s="111"/>
    </row>
    <row r="4" spans="1:14" ht="13">
      <c r="A4" s="25" t="s">
        <v>147</v>
      </c>
      <c r="B4" s="25"/>
      <c r="C4" s="28">
        <f>F12</f>
        <v>0</v>
      </c>
      <c r="D4" s="74" t="s">
        <v>148</v>
      </c>
      <c r="E4" s="74"/>
      <c r="F4" s="274">
        <f>'SP1-1'!E14</f>
        <v>0</v>
      </c>
      <c r="G4" s="274"/>
      <c r="H4" s="274"/>
      <c r="I4" s="119"/>
      <c r="J4" s="117"/>
      <c r="L4" s="118"/>
      <c r="N4" s="111"/>
    </row>
    <row r="5" spans="1:14" ht="13">
      <c r="A5" s="25" t="s">
        <v>149</v>
      </c>
      <c r="B5" s="25" t="s">
        <v>150</v>
      </c>
      <c r="C5" s="28">
        <f>F22</f>
        <v>0</v>
      </c>
      <c r="D5" s="74"/>
      <c r="E5" s="74"/>
      <c r="F5" s="74"/>
      <c r="G5" s="74"/>
      <c r="H5" s="117"/>
      <c r="I5" s="117"/>
      <c r="J5" s="117"/>
      <c r="L5" s="120"/>
      <c r="N5" s="111"/>
    </row>
    <row r="6" spans="1:14" ht="12.75" customHeight="1">
      <c r="A6" s="25" t="s">
        <v>149</v>
      </c>
      <c r="B6" s="25" t="s">
        <v>151</v>
      </c>
      <c r="C6" s="28">
        <f>G22</f>
        <v>0</v>
      </c>
      <c r="D6" s="74" t="s">
        <v>152</v>
      </c>
      <c r="E6" s="74"/>
      <c r="F6" s="274">
        <f>'SP1-1'!C8</f>
        <v>0</v>
      </c>
      <c r="G6" s="274"/>
      <c r="H6" s="274"/>
      <c r="I6" s="117"/>
      <c r="J6" s="117"/>
      <c r="L6" s="118"/>
      <c r="N6" s="111"/>
    </row>
    <row r="7" spans="1:14" ht="12.75" customHeight="1">
      <c r="A7" s="25" t="s">
        <v>153</v>
      </c>
      <c r="B7" s="25" t="s">
        <v>150</v>
      </c>
      <c r="C7" s="28">
        <f>F23</f>
        <v>0</v>
      </c>
      <c r="D7" s="74" t="s">
        <v>154</v>
      </c>
      <c r="E7" s="74"/>
      <c r="F7" s="274">
        <f>'SP1-1'!C9</f>
        <v>0</v>
      </c>
      <c r="G7" s="274"/>
      <c r="H7" s="274"/>
      <c r="I7" s="117"/>
      <c r="J7" s="117"/>
      <c r="L7" s="118"/>
      <c r="N7" s="111"/>
    </row>
    <row r="8" spans="1:14" ht="13">
      <c r="A8" s="25" t="s">
        <v>153</v>
      </c>
      <c r="B8" s="25" t="s">
        <v>151</v>
      </c>
      <c r="C8" s="28">
        <f>G23</f>
        <v>0</v>
      </c>
      <c r="D8" s="74" t="s">
        <v>155</v>
      </c>
      <c r="E8" s="77" t="s">
        <v>156</v>
      </c>
      <c r="F8" s="121">
        <f>'SP1-1'!I30</f>
        <v>0</v>
      </c>
      <c r="G8" s="74"/>
      <c r="H8" s="74"/>
      <c r="L8" s="118"/>
      <c r="N8" s="111"/>
    </row>
    <row r="9" spans="1:14" ht="13">
      <c r="A9" s="25" t="s">
        <v>153</v>
      </c>
      <c r="B9" s="25" t="s">
        <v>157</v>
      </c>
      <c r="C9" s="28">
        <f>H23</f>
        <v>0</v>
      </c>
      <c r="D9" s="74"/>
      <c r="E9" s="77"/>
      <c r="F9" s="74"/>
      <c r="G9" s="74"/>
      <c r="H9" s="117"/>
      <c r="I9" s="117"/>
      <c r="J9" s="117"/>
      <c r="L9" s="120"/>
      <c r="N9" s="111"/>
    </row>
    <row r="10" spans="1:14" ht="13">
      <c r="A10" s="25" t="s">
        <v>158</v>
      </c>
      <c r="B10" s="25" t="s">
        <v>150</v>
      </c>
      <c r="C10" s="28">
        <f>F24</f>
        <v>0</v>
      </c>
      <c r="D10" s="74" t="s">
        <v>159</v>
      </c>
      <c r="E10" s="77" t="s">
        <v>160</v>
      </c>
      <c r="F10" s="122">
        <f>'SP1-1'!I26</f>
        <v>0</v>
      </c>
      <c r="G10" s="74"/>
      <c r="H10" s="117"/>
      <c r="I10" s="117"/>
      <c r="J10" s="117"/>
      <c r="L10" s="118"/>
      <c r="N10" s="111"/>
    </row>
    <row r="11" spans="1:14" ht="13">
      <c r="A11" s="25" t="s">
        <v>158</v>
      </c>
      <c r="B11" s="25" t="s">
        <v>151</v>
      </c>
      <c r="C11" s="28">
        <f>G24</f>
        <v>0</v>
      </c>
      <c r="D11" s="74" t="s">
        <v>161</v>
      </c>
      <c r="E11" s="77" t="s">
        <v>162</v>
      </c>
      <c r="F11" s="122">
        <f>'SP1-1'!I27</f>
        <v>0</v>
      </c>
      <c r="G11" s="74"/>
      <c r="H11" s="117"/>
      <c r="I11" s="117"/>
      <c r="J11" s="117"/>
      <c r="L11" s="118"/>
      <c r="N11" s="111"/>
    </row>
    <row r="12" spans="1:14" ht="13">
      <c r="A12" s="25" t="s">
        <v>158</v>
      </c>
      <c r="B12" s="25" t="s">
        <v>157</v>
      </c>
      <c r="C12" s="28">
        <f>H24</f>
        <v>0</v>
      </c>
      <c r="D12" s="74" t="s">
        <v>163</v>
      </c>
      <c r="E12" s="77" t="s">
        <v>160</v>
      </c>
      <c r="F12" s="122">
        <f>'SP1-1'!I31</f>
        <v>0</v>
      </c>
      <c r="G12" s="74"/>
      <c r="H12" s="117"/>
      <c r="I12" s="117"/>
      <c r="J12" s="117"/>
      <c r="L12" s="118"/>
      <c r="N12" s="111"/>
    </row>
    <row r="13" spans="1:14" ht="13">
      <c r="A13" s="25" t="s">
        <v>164</v>
      </c>
      <c r="B13" s="25" t="s">
        <v>150</v>
      </c>
      <c r="C13" s="31">
        <f>F25</f>
        <v>0</v>
      </c>
      <c r="D13" s="74"/>
      <c r="E13" s="74"/>
      <c r="F13" s="74"/>
      <c r="G13" s="74"/>
      <c r="H13" s="123"/>
      <c r="I13" s="123"/>
      <c r="J13" s="123"/>
      <c r="L13" s="120"/>
      <c r="N13" s="111"/>
    </row>
    <row r="14" spans="1:14" ht="13">
      <c r="A14" s="25" t="s">
        <v>164</v>
      </c>
      <c r="B14" s="25" t="s">
        <v>151</v>
      </c>
      <c r="C14" s="26">
        <f>G25</f>
        <v>0</v>
      </c>
      <c r="D14" s="74" t="s">
        <v>165</v>
      </c>
      <c r="E14" s="74"/>
      <c r="F14" s="274">
        <f>'SP1-1'!E19</f>
        <v>0</v>
      </c>
      <c r="G14" s="274"/>
      <c r="H14" s="274"/>
      <c r="I14" s="274"/>
      <c r="J14" s="274"/>
      <c r="L14" s="118"/>
      <c r="N14" s="111"/>
    </row>
    <row r="15" spans="1:14" ht="12.75" customHeight="1">
      <c r="A15" s="25" t="s">
        <v>164</v>
      </c>
      <c r="B15" s="25" t="s">
        <v>157</v>
      </c>
      <c r="C15" s="31">
        <f>H25</f>
        <v>0</v>
      </c>
      <c r="D15" s="74" t="s">
        <v>166</v>
      </c>
      <c r="E15" s="74"/>
      <c r="F15" s="274">
        <f>'SP1-1'!E16</f>
        <v>0</v>
      </c>
      <c r="G15" s="274"/>
      <c r="H15" s="274"/>
      <c r="I15" s="274"/>
      <c r="J15" s="274"/>
      <c r="L15" s="118"/>
      <c r="N15" s="111"/>
    </row>
    <row r="16" spans="1:14" ht="12.75" customHeight="1">
      <c r="A16" s="25" t="s">
        <v>167</v>
      </c>
      <c r="B16" s="25" t="s">
        <v>150</v>
      </c>
      <c r="C16" s="31">
        <f>F26</f>
        <v>0</v>
      </c>
      <c r="D16" s="74" t="s">
        <v>168</v>
      </c>
      <c r="E16" s="74"/>
      <c r="F16" s="274">
        <f>'SP1-1'!E22</f>
        <v>0</v>
      </c>
      <c r="G16" s="274"/>
      <c r="H16" s="274"/>
      <c r="I16" s="274"/>
      <c r="J16" s="274"/>
      <c r="L16" s="118"/>
      <c r="N16" s="111"/>
    </row>
    <row r="17" spans="1:14" ht="12.75" customHeight="1">
      <c r="A17" s="25" t="s">
        <v>167</v>
      </c>
      <c r="B17" s="25" t="s">
        <v>151</v>
      </c>
      <c r="C17" s="26">
        <f>G26</f>
        <v>0</v>
      </c>
      <c r="D17" s="74" t="s">
        <v>169</v>
      </c>
      <c r="E17" s="74"/>
      <c r="F17" s="274"/>
      <c r="G17" s="274"/>
      <c r="H17" s="274"/>
      <c r="I17" s="274"/>
      <c r="J17" s="274"/>
      <c r="L17" s="118"/>
      <c r="N17" s="111"/>
    </row>
    <row r="18" spans="1:14" ht="12.75" customHeight="1">
      <c r="A18" s="25" t="s">
        <v>170</v>
      </c>
      <c r="B18" s="25" t="s">
        <v>150</v>
      </c>
      <c r="C18" s="31">
        <f>F27</f>
        <v>0</v>
      </c>
      <c r="D18" s="74" t="s">
        <v>171</v>
      </c>
      <c r="E18" s="74"/>
      <c r="F18" s="274">
        <f>'SP1-1'!E23</f>
        <v>0</v>
      </c>
      <c r="G18" s="274"/>
      <c r="H18" s="274"/>
      <c r="I18" s="274"/>
      <c r="J18" s="274"/>
      <c r="L18" s="118"/>
      <c r="N18" s="111"/>
    </row>
    <row r="19" spans="1:14" ht="12.75" customHeight="1">
      <c r="A19" s="25" t="s">
        <v>170</v>
      </c>
      <c r="B19" s="25" t="s">
        <v>151</v>
      </c>
      <c r="C19" s="26">
        <f>G27</f>
        <v>0</v>
      </c>
      <c r="D19" s="74" t="s">
        <v>172</v>
      </c>
      <c r="E19" s="74"/>
      <c r="F19" s="274">
        <f>'SP1-1'!E15</f>
        <v>0</v>
      </c>
      <c r="G19" s="274"/>
      <c r="H19" s="274"/>
      <c r="I19" s="274"/>
      <c r="J19" s="274"/>
      <c r="L19" s="118"/>
      <c r="N19" s="111"/>
    </row>
    <row r="20" spans="1:14" ht="13">
      <c r="A20" s="25" t="s">
        <v>170</v>
      </c>
      <c r="B20" s="25" t="s">
        <v>157</v>
      </c>
      <c r="C20" s="26">
        <f>H27</f>
        <v>0</v>
      </c>
      <c r="D20" s="74"/>
      <c r="E20" s="74"/>
      <c r="F20" s="74"/>
      <c r="G20" s="74"/>
      <c r="H20" s="74"/>
      <c r="I20" s="74"/>
      <c r="L20" s="120"/>
      <c r="N20" s="111"/>
    </row>
    <row r="21" spans="1:14" ht="13">
      <c r="A21" s="25" t="s">
        <v>173</v>
      </c>
      <c r="B21" s="25" t="s">
        <v>150</v>
      </c>
      <c r="C21" s="31">
        <f>F28</f>
        <v>0</v>
      </c>
      <c r="D21" s="75" t="s">
        <v>174</v>
      </c>
      <c r="E21" s="74"/>
      <c r="F21" s="75" t="s">
        <v>175</v>
      </c>
      <c r="G21" s="75" t="s">
        <v>176</v>
      </c>
      <c r="H21" s="75" t="s">
        <v>177</v>
      </c>
      <c r="I21" s="74"/>
      <c r="L21" s="120"/>
      <c r="N21" s="111"/>
    </row>
    <row r="22" spans="1:14" ht="13">
      <c r="A22" s="25" t="s">
        <v>173</v>
      </c>
      <c r="B22" s="25" t="s">
        <v>151</v>
      </c>
      <c r="C22" s="26">
        <f>G28</f>
        <v>0</v>
      </c>
      <c r="D22" s="74" t="s">
        <v>178</v>
      </c>
      <c r="E22" s="77" t="s">
        <v>179</v>
      </c>
      <c r="F22" s="124">
        <f>'SP1-1'!I34</f>
        <v>0</v>
      </c>
      <c r="G22" s="125">
        <f>'SP1-1'!I35</f>
        <v>0</v>
      </c>
      <c r="H22" s="74"/>
      <c r="I22" s="74"/>
      <c r="L22" s="118"/>
      <c r="N22" s="111"/>
    </row>
    <row r="23" spans="1:14" ht="13">
      <c r="A23" s="25" t="s">
        <v>180</v>
      </c>
      <c r="B23" s="71"/>
      <c r="C23" s="72">
        <f>F29</f>
        <v>0</v>
      </c>
      <c r="D23" s="74" t="s">
        <v>181</v>
      </c>
      <c r="E23" s="77" t="s">
        <v>182</v>
      </c>
      <c r="F23" s="124">
        <v>0</v>
      </c>
      <c r="G23" s="125">
        <v>0</v>
      </c>
      <c r="H23" s="124">
        <v>0</v>
      </c>
      <c r="I23" s="74"/>
      <c r="L23" s="118"/>
      <c r="N23" s="111"/>
    </row>
    <row r="24" spans="1:14" ht="13">
      <c r="A24" s="25" t="s">
        <v>183</v>
      </c>
      <c r="B24" s="25"/>
      <c r="C24" s="28">
        <f>F30</f>
        <v>0</v>
      </c>
      <c r="D24" s="74" t="s">
        <v>184</v>
      </c>
      <c r="E24" s="77" t="s">
        <v>182</v>
      </c>
      <c r="F24" s="124">
        <v>0</v>
      </c>
      <c r="G24" s="125">
        <v>0</v>
      </c>
      <c r="H24" s="124">
        <v>0</v>
      </c>
      <c r="I24" s="74"/>
      <c r="K24" s="126"/>
      <c r="L24" s="118"/>
      <c r="N24" s="111"/>
    </row>
    <row r="25" spans="1:14" ht="13">
      <c r="A25" s="25" t="s">
        <v>185</v>
      </c>
      <c r="B25" s="25" t="s">
        <v>186</v>
      </c>
      <c r="C25" s="30">
        <f>F33</f>
        <v>0</v>
      </c>
      <c r="D25" s="74" t="s">
        <v>187</v>
      </c>
      <c r="E25" s="77" t="s">
        <v>182</v>
      </c>
      <c r="F25" s="124">
        <v>0</v>
      </c>
      <c r="G25" s="125">
        <v>0</v>
      </c>
      <c r="H25" s="124">
        <v>0</v>
      </c>
      <c r="I25" s="74"/>
      <c r="L25" s="118"/>
      <c r="N25" s="111"/>
    </row>
    <row r="26" spans="1:14" ht="13">
      <c r="A26" s="25" t="s">
        <v>185</v>
      </c>
      <c r="B26" s="25" t="s">
        <v>188</v>
      </c>
      <c r="C26" s="30">
        <f>G33</f>
        <v>0</v>
      </c>
      <c r="D26" s="74" t="s">
        <v>189</v>
      </c>
      <c r="E26" s="77" t="s">
        <v>182</v>
      </c>
      <c r="F26" s="124">
        <v>0</v>
      </c>
      <c r="G26" s="125">
        <v>0</v>
      </c>
      <c r="H26" s="74"/>
      <c r="I26" s="74"/>
      <c r="L26" s="118"/>
      <c r="N26" s="111"/>
    </row>
    <row r="27" spans="1:14" ht="13">
      <c r="A27" s="25" t="s">
        <v>190</v>
      </c>
      <c r="B27" s="25" t="s">
        <v>186</v>
      </c>
      <c r="C27" s="30">
        <f>F34</f>
        <v>0</v>
      </c>
      <c r="D27" s="74" t="s">
        <v>191</v>
      </c>
      <c r="E27" s="77" t="s">
        <v>192</v>
      </c>
      <c r="F27" s="124">
        <v>0</v>
      </c>
      <c r="G27" s="125">
        <v>0</v>
      </c>
      <c r="H27" s="124">
        <v>0</v>
      </c>
      <c r="I27" s="74"/>
      <c r="L27" s="118"/>
      <c r="N27" s="111"/>
    </row>
    <row r="28" spans="1:14" ht="13">
      <c r="A28" s="25" t="s">
        <v>190</v>
      </c>
      <c r="B28" s="25" t="s">
        <v>188</v>
      </c>
      <c r="C28" s="30">
        <f>G34</f>
        <v>0</v>
      </c>
      <c r="D28" s="74" t="s">
        <v>193</v>
      </c>
      <c r="E28" s="77" t="s">
        <v>179</v>
      </c>
      <c r="F28" s="124">
        <v>0</v>
      </c>
      <c r="G28" s="125">
        <v>0</v>
      </c>
      <c r="H28" s="74"/>
      <c r="I28" s="74"/>
      <c r="L28" s="118"/>
      <c r="N28" s="111"/>
    </row>
    <row r="29" spans="1:14" ht="13">
      <c r="A29" s="25" t="s">
        <v>194</v>
      </c>
      <c r="B29" s="25" t="s">
        <v>186</v>
      </c>
      <c r="C29" s="30">
        <f>F35</f>
        <v>0</v>
      </c>
      <c r="D29" s="74" t="s">
        <v>193</v>
      </c>
      <c r="E29" s="77" t="s">
        <v>195</v>
      </c>
      <c r="F29" s="127">
        <v>0</v>
      </c>
      <c r="G29" s="74"/>
      <c r="H29" s="74"/>
      <c r="I29" s="74"/>
      <c r="L29" s="118"/>
      <c r="N29" s="111"/>
    </row>
    <row r="30" spans="1:14" ht="13">
      <c r="A30" s="25" t="s">
        <v>194</v>
      </c>
      <c r="B30" s="25" t="s">
        <v>188</v>
      </c>
      <c r="C30" s="30">
        <f>G35</f>
        <v>0</v>
      </c>
      <c r="D30" s="74" t="s">
        <v>196</v>
      </c>
      <c r="E30" s="74"/>
      <c r="F30" s="128"/>
      <c r="G30" s="74"/>
      <c r="H30" s="74"/>
      <c r="I30" s="74"/>
      <c r="L30" s="118"/>
      <c r="N30" s="111"/>
    </row>
    <row r="31" spans="1:14" ht="13">
      <c r="A31" s="25" t="s">
        <v>197</v>
      </c>
      <c r="B31" s="25" t="s">
        <v>186</v>
      </c>
      <c r="C31" s="26">
        <f>F36</f>
        <v>0</v>
      </c>
      <c r="D31" s="74"/>
      <c r="E31" s="74"/>
      <c r="F31" s="74"/>
      <c r="G31" s="74"/>
      <c r="H31" s="74"/>
      <c r="I31" s="74"/>
      <c r="L31" s="120"/>
      <c r="N31" s="111"/>
    </row>
    <row r="32" spans="1:14" ht="13">
      <c r="A32" s="25" t="s">
        <v>197</v>
      </c>
      <c r="B32" s="25" t="s">
        <v>188</v>
      </c>
      <c r="C32" s="26">
        <f>G36</f>
        <v>0</v>
      </c>
      <c r="D32" s="74"/>
      <c r="E32" s="74"/>
      <c r="F32" s="75" t="s">
        <v>198</v>
      </c>
      <c r="G32" s="75" t="s">
        <v>199</v>
      </c>
      <c r="H32" s="74"/>
      <c r="I32" s="74"/>
      <c r="L32" s="120"/>
      <c r="N32" s="111"/>
    </row>
    <row r="33" spans="1:14" ht="13">
      <c r="A33" s="25" t="s">
        <v>200</v>
      </c>
      <c r="B33" s="25" t="s">
        <v>186</v>
      </c>
      <c r="C33" s="26">
        <f>F37</f>
        <v>0</v>
      </c>
      <c r="D33" s="74" t="s">
        <v>201</v>
      </c>
      <c r="E33" s="77" t="s">
        <v>202</v>
      </c>
      <c r="F33" s="122">
        <v>0</v>
      </c>
      <c r="G33" s="122">
        <v>0</v>
      </c>
      <c r="H33" s="74"/>
      <c r="I33" s="74"/>
      <c r="L33" s="118"/>
      <c r="N33" s="111"/>
    </row>
    <row r="34" spans="1:14" ht="13">
      <c r="A34" s="25" t="s">
        <v>200</v>
      </c>
      <c r="B34" s="25" t="s">
        <v>188</v>
      </c>
      <c r="C34" s="26">
        <f>G37</f>
        <v>0</v>
      </c>
      <c r="D34" s="74" t="s">
        <v>203</v>
      </c>
      <c r="E34" s="77" t="s">
        <v>204</v>
      </c>
      <c r="F34" s="122">
        <v>0</v>
      </c>
      <c r="G34" s="122">
        <v>0</v>
      </c>
      <c r="H34" s="74"/>
      <c r="I34" s="74"/>
      <c r="L34" s="118"/>
      <c r="N34" s="111"/>
    </row>
    <row r="35" spans="1:14" ht="13">
      <c r="A35" s="25" t="s">
        <v>205</v>
      </c>
      <c r="B35" s="25" t="s">
        <v>186</v>
      </c>
      <c r="C35" s="30">
        <f>F38</f>
        <v>0</v>
      </c>
      <c r="D35" s="74" t="s">
        <v>206</v>
      </c>
      <c r="E35" s="77" t="s">
        <v>204</v>
      </c>
      <c r="F35" s="122">
        <v>0</v>
      </c>
      <c r="G35" s="122">
        <v>0</v>
      </c>
      <c r="H35" s="74"/>
      <c r="I35" s="74"/>
      <c r="L35" s="118"/>
      <c r="N35" s="111"/>
    </row>
    <row r="36" spans="1:14" ht="13">
      <c r="A36" s="25" t="s">
        <v>205</v>
      </c>
      <c r="B36" s="25" t="s">
        <v>188</v>
      </c>
      <c r="C36" s="30">
        <f>G38</f>
        <v>0</v>
      </c>
      <c r="D36" s="74" t="s">
        <v>207</v>
      </c>
      <c r="E36" s="77" t="s">
        <v>208</v>
      </c>
      <c r="F36" s="129">
        <v>0</v>
      </c>
      <c r="G36" s="129">
        <v>0</v>
      </c>
      <c r="H36" s="74"/>
      <c r="I36" s="74"/>
      <c r="L36" s="118"/>
      <c r="N36" s="111"/>
    </row>
    <row r="37" spans="1:14" ht="13">
      <c r="A37" s="25" t="s">
        <v>209</v>
      </c>
      <c r="B37" s="25" t="s">
        <v>210</v>
      </c>
      <c r="C37" s="29">
        <f>F41</f>
        <v>0</v>
      </c>
      <c r="D37" s="74" t="s">
        <v>211</v>
      </c>
      <c r="E37" s="77" t="s">
        <v>212</v>
      </c>
      <c r="F37" s="129">
        <v>0</v>
      </c>
      <c r="G37" s="129">
        <v>0</v>
      </c>
      <c r="H37" s="74"/>
      <c r="I37" s="74"/>
      <c r="L37" s="118"/>
      <c r="N37" s="111"/>
    </row>
    <row r="38" spans="1:14" ht="13">
      <c r="A38" s="25" t="s">
        <v>209</v>
      </c>
      <c r="B38" s="25" t="s">
        <v>213</v>
      </c>
      <c r="C38" s="29">
        <f>G41</f>
        <v>0</v>
      </c>
      <c r="D38" s="74" t="s">
        <v>214</v>
      </c>
      <c r="E38" s="77" t="s">
        <v>215</v>
      </c>
      <c r="F38" s="122">
        <v>0</v>
      </c>
      <c r="G38" s="122">
        <v>0</v>
      </c>
      <c r="H38" s="74"/>
      <c r="I38" s="74"/>
      <c r="L38" s="118"/>
      <c r="N38" s="111"/>
    </row>
    <row r="39" spans="1:14" ht="13">
      <c r="A39" s="25" t="s">
        <v>216</v>
      </c>
      <c r="B39" s="25" t="s">
        <v>210</v>
      </c>
      <c r="C39" s="29">
        <f>H41</f>
        <v>0</v>
      </c>
      <c r="D39" s="74"/>
      <c r="E39" s="74"/>
      <c r="F39" s="74"/>
      <c r="G39" s="74"/>
      <c r="H39" s="74"/>
      <c r="I39" s="74"/>
      <c r="L39" s="120"/>
      <c r="N39" s="111"/>
    </row>
    <row r="40" spans="1:14" ht="13">
      <c r="A40" s="25" t="s">
        <v>216</v>
      </c>
      <c r="B40" s="25" t="s">
        <v>213</v>
      </c>
      <c r="C40" s="29">
        <f>I41</f>
        <v>0</v>
      </c>
      <c r="D40" s="74"/>
      <c r="E40" s="74"/>
      <c r="F40" s="75" t="s">
        <v>217</v>
      </c>
      <c r="G40" s="75" t="s">
        <v>218</v>
      </c>
      <c r="H40" s="75" t="s">
        <v>219</v>
      </c>
      <c r="I40" s="75" t="s">
        <v>220</v>
      </c>
      <c r="L40" s="120"/>
      <c r="N40" s="111"/>
    </row>
    <row r="41" spans="1:14" ht="13">
      <c r="A41" s="25" t="s">
        <v>221</v>
      </c>
      <c r="B41" s="25"/>
      <c r="C41" s="28">
        <f>F42</f>
        <v>0</v>
      </c>
      <c r="D41" s="74" t="s">
        <v>222</v>
      </c>
      <c r="E41" s="74"/>
      <c r="F41" s="76"/>
      <c r="G41" s="76"/>
      <c r="H41" s="76"/>
      <c r="I41" s="76"/>
      <c r="L41" s="120"/>
      <c r="N41" s="111"/>
    </row>
    <row r="42" spans="1:14" ht="13">
      <c r="A42" s="25" t="s">
        <v>223</v>
      </c>
      <c r="B42" s="25" t="s">
        <v>224</v>
      </c>
      <c r="C42" s="27">
        <f>F47</f>
        <v>0</v>
      </c>
      <c r="D42" s="74" t="s">
        <v>225</v>
      </c>
      <c r="E42" s="77" t="s">
        <v>226</v>
      </c>
      <c r="F42" s="78">
        <v>0</v>
      </c>
      <c r="G42" s="74"/>
      <c r="H42" s="74"/>
      <c r="I42" s="74"/>
      <c r="L42" s="118"/>
      <c r="N42" s="111"/>
    </row>
    <row r="43" spans="1:14" ht="13">
      <c r="A43" s="25" t="s">
        <v>223</v>
      </c>
      <c r="B43" s="25" t="s">
        <v>227</v>
      </c>
      <c r="C43" s="27">
        <f>G47</f>
        <v>0</v>
      </c>
      <c r="D43" s="74"/>
      <c r="E43" s="77"/>
      <c r="F43" s="74"/>
      <c r="G43" s="74"/>
      <c r="H43" s="74"/>
      <c r="I43" s="74"/>
      <c r="L43" s="120"/>
      <c r="N43" s="111"/>
    </row>
    <row r="44" spans="1:14" ht="13">
      <c r="A44" s="25" t="s">
        <v>223</v>
      </c>
      <c r="B44" s="25" t="s">
        <v>228</v>
      </c>
      <c r="C44" s="27">
        <f>H47</f>
        <v>0</v>
      </c>
      <c r="D44" s="74" t="s">
        <v>229</v>
      </c>
      <c r="E44" s="77" t="s">
        <v>230</v>
      </c>
      <c r="F44" s="78"/>
      <c r="G44" s="78"/>
      <c r="H44" s="74"/>
      <c r="I44" s="74"/>
      <c r="L44" s="118"/>
      <c r="N44" s="111"/>
    </row>
    <row r="45" spans="1:14" ht="13">
      <c r="A45" s="25" t="s">
        <v>223</v>
      </c>
      <c r="B45" s="25" t="s">
        <v>231</v>
      </c>
      <c r="C45" s="27">
        <f>I47</f>
        <v>0</v>
      </c>
      <c r="D45" s="74"/>
      <c r="E45" s="74"/>
      <c r="F45" s="74"/>
      <c r="G45" s="74"/>
      <c r="H45" s="74"/>
      <c r="I45" s="74"/>
      <c r="L45" s="120"/>
      <c r="N45" s="111"/>
    </row>
    <row r="46" spans="1:14" ht="13">
      <c r="A46" s="25" t="s">
        <v>232</v>
      </c>
      <c r="B46" s="25" t="s">
        <v>224</v>
      </c>
      <c r="C46" s="27">
        <f>F48</f>
        <v>0</v>
      </c>
      <c r="D46" s="74"/>
      <c r="E46" s="74"/>
      <c r="F46" s="75" t="s">
        <v>233</v>
      </c>
      <c r="G46" s="75" t="s">
        <v>234</v>
      </c>
      <c r="H46" s="75" t="s">
        <v>235</v>
      </c>
      <c r="I46" s="75" t="s">
        <v>236</v>
      </c>
      <c r="L46" s="120"/>
      <c r="N46" s="111"/>
    </row>
    <row r="47" spans="1:14" ht="13">
      <c r="A47" s="25" t="s">
        <v>232</v>
      </c>
      <c r="B47" s="25" t="s">
        <v>227</v>
      </c>
      <c r="C47" s="27">
        <f>G48</f>
        <v>0</v>
      </c>
      <c r="D47" s="74" t="s">
        <v>434</v>
      </c>
      <c r="E47" s="74"/>
      <c r="F47" s="130">
        <v>0</v>
      </c>
      <c r="G47" s="130">
        <v>0</v>
      </c>
      <c r="H47" s="130">
        <v>0</v>
      </c>
      <c r="I47" s="130">
        <v>0</v>
      </c>
      <c r="L47" s="118"/>
      <c r="N47" s="111"/>
    </row>
    <row r="48" spans="1:14" ht="13">
      <c r="A48" s="25" t="s">
        <v>232</v>
      </c>
      <c r="B48" s="25" t="s">
        <v>228</v>
      </c>
      <c r="C48" s="27">
        <f>H48</f>
        <v>0</v>
      </c>
      <c r="D48" s="74" t="s">
        <v>237</v>
      </c>
      <c r="E48" s="74"/>
      <c r="F48" s="130">
        <v>0</v>
      </c>
      <c r="G48" s="130">
        <v>0</v>
      </c>
      <c r="H48" s="130">
        <v>0</v>
      </c>
      <c r="I48" s="130">
        <v>0</v>
      </c>
      <c r="L48" s="118"/>
      <c r="N48" s="111"/>
    </row>
    <row r="49" spans="1:14" ht="13">
      <c r="A49" s="25" t="s">
        <v>232</v>
      </c>
      <c r="B49" s="25" t="s">
        <v>231</v>
      </c>
      <c r="C49" s="27">
        <f>I48</f>
        <v>0</v>
      </c>
      <c r="D49" s="74" t="s">
        <v>238</v>
      </c>
      <c r="E49" s="74"/>
      <c r="F49" s="130">
        <v>0</v>
      </c>
      <c r="G49" s="130">
        <v>0</v>
      </c>
      <c r="H49" s="130">
        <v>0</v>
      </c>
      <c r="I49" s="130">
        <v>0</v>
      </c>
      <c r="L49" s="118"/>
      <c r="N49" s="111"/>
    </row>
    <row r="50" spans="1:14" ht="13">
      <c r="A50" s="25" t="s">
        <v>239</v>
      </c>
      <c r="B50" s="25" t="s">
        <v>224</v>
      </c>
      <c r="C50" s="27">
        <f>F49</f>
        <v>0</v>
      </c>
      <c r="D50" s="74"/>
      <c r="E50" s="74"/>
      <c r="F50" s="74"/>
      <c r="G50" s="74"/>
      <c r="H50" s="74"/>
      <c r="I50" s="74"/>
      <c r="L50" s="120"/>
      <c r="N50" s="111"/>
    </row>
    <row r="51" spans="1:14" ht="13">
      <c r="A51" s="25" t="s">
        <v>239</v>
      </c>
      <c r="B51" s="25" t="s">
        <v>227</v>
      </c>
      <c r="C51" s="27">
        <f>G49</f>
        <v>0</v>
      </c>
      <c r="D51" s="74" t="s">
        <v>240</v>
      </c>
      <c r="E51" s="77" t="s">
        <v>241</v>
      </c>
      <c r="F51" s="82">
        <v>0</v>
      </c>
      <c r="G51" s="74"/>
      <c r="H51" s="74" t="s">
        <v>242</v>
      </c>
      <c r="I51" s="79">
        <v>0</v>
      </c>
      <c r="L51" s="118"/>
      <c r="N51" s="111"/>
    </row>
    <row r="52" spans="1:14" ht="13">
      <c r="A52" s="25" t="s">
        <v>239</v>
      </c>
      <c r="B52" s="25" t="s">
        <v>228</v>
      </c>
      <c r="C52" s="27">
        <f>H49</f>
        <v>0</v>
      </c>
      <c r="D52" s="74" t="s">
        <v>243</v>
      </c>
      <c r="E52" s="77" t="s">
        <v>244</v>
      </c>
      <c r="F52" s="82">
        <v>0</v>
      </c>
      <c r="G52" s="74"/>
      <c r="H52" s="74" t="s">
        <v>245</v>
      </c>
      <c r="I52" s="80">
        <v>0</v>
      </c>
      <c r="L52" s="118"/>
      <c r="N52" s="111"/>
    </row>
    <row r="53" spans="1:14" ht="13">
      <c r="A53" s="25" t="s">
        <v>239</v>
      </c>
      <c r="B53" s="25" t="s">
        <v>231</v>
      </c>
      <c r="C53" s="27">
        <f>I49</f>
        <v>0</v>
      </c>
      <c r="D53" s="74" t="s">
        <v>246</v>
      </c>
      <c r="E53" s="77" t="s">
        <v>215</v>
      </c>
      <c r="F53" s="82">
        <v>0</v>
      </c>
      <c r="G53" s="74"/>
      <c r="H53" s="74" t="s">
        <v>247</v>
      </c>
      <c r="I53" s="81">
        <v>0</v>
      </c>
      <c r="L53" s="118"/>
      <c r="N53" s="111"/>
    </row>
    <row r="54" spans="1:14" ht="13">
      <c r="A54" s="25" t="s">
        <v>248</v>
      </c>
      <c r="B54" s="25"/>
      <c r="C54" s="24">
        <f>F51</f>
        <v>0</v>
      </c>
      <c r="D54" s="74"/>
      <c r="E54" s="77"/>
      <c r="F54" s="74"/>
      <c r="G54" s="74"/>
      <c r="H54" s="74"/>
      <c r="I54" s="74"/>
      <c r="L54" s="120"/>
      <c r="N54" s="111"/>
    </row>
    <row r="55" spans="1:14" ht="13">
      <c r="A55" s="25" t="s">
        <v>249</v>
      </c>
      <c r="B55" s="25"/>
      <c r="C55" s="24">
        <f>F52</f>
        <v>0</v>
      </c>
      <c r="D55" s="75" t="s">
        <v>250</v>
      </c>
      <c r="E55" s="77"/>
      <c r="F55" s="75" t="s">
        <v>251</v>
      </c>
      <c r="G55" s="75" t="s">
        <v>252</v>
      </c>
      <c r="H55" s="74"/>
      <c r="I55" s="74"/>
      <c r="L55" s="120"/>
      <c r="N55" s="111"/>
    </row>
    <row r="56" spans="1:14" ht="13">
      <c r="A56" s="25" t="s">
        <v>253</v>
      </c>
      <c r="B56" s="25"/>
      <c r="C56" s="24">
        <f>F53</f>
        <v>0</v>
      </c>
      <c r="D56" s="74" t="s">
        <v>446</v>
      </c>
      <c r="E56" s="77" t="s">
        <v>254</v>
      </c>
      <c r="F56" s="82">
        <v>0</v>
      </c>
      <c r="G56" s="82">
        <f>'SP1-3 (1)'!K12</f>
        <v>0</v>
      </c>
      <c r="H56" s="74"/>
      <c r="I56" s="74"/>
      <c r="L56" s="118"/>
      <c r="N56" s="111"/>
    </row>
    <row r="57" spans="1:14" ht="13">
      <c r="A57" s="25" t="s">
        <v>255</v>
      </c>
      <c r="B57" s="25" t="s">
        <v>256</v>
      </c>
      <c r="C57" s="24">
        <f>F56</f>
        <v>0</v>
      </c>
      <c r="D57" s="74"/>
      <c r="E57" s="77"/>
      <c r="F57" s="74"/>
      <c r="G57" s="74"/>
      <c r="H57" s="74"/>
      <c r="I57" s="74"/>
      <c r="L57" s="118"/>
      <c r="N57" s="111"/>
    </row>
    <row r="58" spans="1:14" ht="13">
      <c r="A58" s="25" t="s">
        <v>255</v>
      </c>
      <c r="B58" s="25" t="s">
        <v>257</v>
      </c>
      <c r="C58" s="24">
        <f>G56</f>
        <v>0</v>
      </c>
      <c r="D58" s="74" t="s">
        <v>258</v>
      </c>
      <c r="E58" s="77" t="s">
        <v>254</v>
      </c>
      <c r="F58" s="82">
        <v>0</v>
      </c>
      <c r="G58" s="82">
        <f>'SP1-3 (1)'!Q12</f>
        <v>0</v>
      </c>
      <c r="H58" s="74"/>
      <c r="I58" s="74"/>
      <c r="L58" s="118"/>
      <c r="N58" s="111"/>
    </row>
    <row r="59" spans="1:14" ht="13">
      <c r="A59" s="25" t="s">
        <v>259</v>
      </c>
      <c r="B59" s="25" t="s">
        <v>256</v>
      </c>
      <c r="C59" s="24">
        <f>F58</f>
        <v>0</v>
      </c>
      <c r="D59" s="74" t="s">
        <v>260</v>
      </c>
      <c r="E59" s="77" t="s">
        <v>254</v>
      </c>
      <c r="F59" s="82">
        <f>'SP1-1'!I36</f>
        <v>0</v>
      </c>
      <c r="G59" s="82">
        <f>'SP1-3 (1)'!Q15+'SP1-3 (1)'!Q18+'SP1-3 (1)'!Q33</f>
        <v>0</v>
      </c>
      <c r="H59" s="74"/>
      <c r="I59" s="74"/>
      <c r="L59" s="118"/>
      <c r="N59" s="111"/>
    </row>
    <row r="60" spans="1:14" ht="13">
      <c r="A60" s="25" t="s">
        <v>259</v>
      </c>
      <c r="B60" s="25" t="s">
        <v>257</v>
      </c>
      <c r="C60" s="24">
        <f>G58</f>
        <v>0</v>
      </c>
      <c r="D60" s="74" t="s">
        <v>261</v>
      </c>
      <c r="E60" s="77" t="s">
        <v>254</v>
      </c>
      <c r="F60" s="82">
        <f>'SP1-1'!I36</f>
        <v>0</v>
      </c>
      <c r="G60" s="82">
        <f>'SP1-1'!I37</f>
        <v>0</v>
      </c>
      <c r="H60" s="74"/>
      <c r="I60" s="74"/>
      <c r="L60" s="118"/>
      <c r="N60" s="111"/>
    </row>
    <row r="61" spans="1:14" ht="13">
      <c r="A61" s="25" t="s">
        <v>262</v>
      </c>
      <c r="B61" s="25" t="s">
        <v>256</v>
      </c>
      <c r="C61" s="24">
        <f>F59</f>
        <v>0</v>
      </c>
      <c r="D61" s="74"/>
      <c r="E61" s="77"/>
      <c r="F61" s="74"/>
      <c r="G61" s="74"/>
      <c r="H61" s="74"/>
      <c r="I61" s="74"/>
      <c r="L61" s="120"/>
      <c r="N61" s="111"/>
    </row>
    <row r="62" spans="1:14" ht="13">
      <c r="A62" s="25" t="s">
        <v>262</v>
      </c>
      <c r="B62" s="25" t="s">
        <v>257</v>
      </c>
      <c r="C62" s="24">
        <f>G59</f>
        <v>0</v>
      </c>
      <c r="D62" s="74" t="s">
        <v>263</v>
      </c>
      <c r="E62" s="77" t="s">
        <v>254</v>
      </c>
      <c r="F62" s="82">
        <f>'SP1-1'!I40</f>
        <v>0</v>
      </c>
      <c r="G62" s="74"/>
      <c r="H62" s="74"/>
      <c r="I62" s="74"/>
      <c r="L62" s="118"/>
      <c r="N62" s="111"/>
    </row>
    <row r="63" spans="1:14" ht="13">
      <c r="A63" s="25" t="s">
        <v>264</v>
      </c>
      <c r="B63" s="25" t="s">
        <v>256</v>
      </c>
      <c r="C63" s="24">
        <f>F60</f>
        <v>0</v>
      </c>
      <c r="D63" s="74" t="s">
        <v>265</v>
      </c>
      <c r="E63" s="77" t="s">
        <v>254</v>
      </c>
      <c r="F63" s="82">
        <v>0</v>
      </c>
      <c r="G63" s="74"/>
      <c r="H63" s="74"/>
      <c r="I63" s="74"/>
      <c r="L63" s="131"/>
      <c r="N63" s="111"/>
    </row>
    <row r="64" spans="1:14" ht="13">
      <c r="A64" s="25" t="s">
        <v>264</v>
      </c>
      <c r="B64" s="25" t="s">
        <v>257</v>
      </c>
      <c r="C64" s="24">
        <f>G60</f>
        <v>0</v>
      </c>
      <c r="D64" s="74"/>
      <c r="E64" s="77"/>
      <c r="F64" s="74"/>
      <c r="G64" s="74"/>
      <c r="H64" s="74"/>
      <c r="I64" s="74"/>
      <c r="L64" s="120"/>
      <c r="N64" s="111"/>
    </row>
    <row r="65" spans="1:14" ht="13">
      <c r="A65" s="25" t="s">
        <v>266</v>
      </c>
      <c r="B65" s="25"/>
      <c r="C65" s="24">
        <f>F62</f>
        <v>0</v>
      </c>
      <c r="D65" s="75" t="s">
        <v>447</v>
      </c>
      <c r="E65" s="77"/>
      <c r="F65" s="74"/>
      <c r="G65" s="74"/>
      <c r="H65" s="75" t="s">
        <v>268</v>
      </c>
      <c r="I65" s="74"/>
      <c r="L65" s="120"/>
      <c r="N65" s="111"/>
    </row>
    <row r="66" spans="1:14" ht="13">
      <c r="A66" s="25" t="s">
        <v>269</v>
      </c>
      <c r="B66" s="25"/>
      <c r="C66" s="24">
        <f>F63</f>
        <v>0</v>
      </c>
      <c r="D66" s="74" t="s">
        <v>270</v>
      </c>
      <c r="E66" s="77" t="s">
        <v>254</v>
      </c>
      <c r="F66" s="82">
        <v>0</v>
      </c>
      <c r="G66" s="74"/>
      <c r="H66" s="73">
        <v>0</v>
      </c>
      <c r="I66" s="74"/>
      <c r="L66" s="118"/>
      <c r="N66" s="111"/>
    </row>
    <row r="67" spans="1:14" ht="13">
      <c r="A67" s="25" t="s">
        <v>271</v>
      </c>
      <c r="B67" s="25" t="s">
        <v>272</v>
      </c>
      <c r="C67" s="24">
        <f>F66</f>
        <v>0</v>
      </c>
      <c r="D67" s="74" t="s">
        <v>273</v>
      </c>
      <c r="E67" s="77" t="s">
        <v>254</v>
      </c>
      <c r="F67" s="82">
        <v>0</v>
      </c>
      <c r="G67" s="74"/>
      <c r="H67" s="73">
        <v>0</v>
      </c>
      <c r="I67" s="74"/>
      <c r="L67" s="118"/>
      <c r="N67" s="111"/>
    </row>
    <row r="68" spans="1:14" ht="13">
      <c r="A68" s="25" t="s">
        <v>274</v>
      </c>
      <c r="B68" s="25" t="s">
        <v>272</v>
      </c>
      <c r="C68" s="24">
        <f t="shared" ref="C68:C85" si="0">F67</f>
        <v>0</v>
      </c>
      <c r="D68" s="74" t="s">
        <v>435</v>
      </c>
      <c r="E68" s="77" t="s">
        <v>254</v>
      </c>
      <c r="F68" s="82">
        <v>0</v>
      </c>
      <c r="G68" s="74"/>
      <c r="H68" s="73">
        <v>0</v>
      </c>
      <c r="I68" s="74"/>
      <c r="L68" s="118"/>
      <c r="N68" s="111"/>
    </row>
    <row r="69" spans="1:14" ht="13">
      <c r="A69" s="25" t="s">
        <v>275</v>
      </c>
      <c r="B69" s="25" t="s">
        <v>272</v>
      </c>
      <c r="C69" s="24">
        <f t="shared" si="0"/>
        <v>0</v>
      </c>
      <c r="D69" s="74" t="s">
        <v>276</v>
      </c>
      <c r="E69" s="77" t="s">
        <v>254</v>
      </c>
      <c r="F69" s="82">
        <v>0</v>
      </c>
      <c r="G69" s="74"/>
      <c r="H69" s="73">
        <v>0</v>
      </c>
      <c r="I69" s="74"/>
      <c r="L69" s="118"/>
      <c r="N69" s="111"/>
    </row>
    <row r="70" spans="1:14" ht="13">
      <c r="A70" s="25" t="s">
        <v>277</v>
      </c>
      <c r="B70" s="25" t="s">
        <v>272</v>
      </c>
      <c r="C70" s="24">
        <f t="shared" si="0"/>
        <v>0</v>
      </c>
      <c r="D70" s="74" t="s">
        <v>278</v>
      </c>
      <c r="E70" s="77" t="s">
        <v>254</v>
      </c>
      <c r="F70" s="82">
        <v>0</v>
      </c>
      <c r="G70" s="74"/>
      <c r="H70" s="73">
        <v>0</v>
      </c>
      <c r="I70" s="74"/>
      <c r="L70" s="118"/>
      <c r="N70" s="111"/>
    </row>
    <row r="71" spans="1:14" ht="13">
      <c r="A71" s="25" t="s">
        <v>279</v>
      </c>
      <c r="B71" s="25" t="s">
        <v>272</v>
      </c>
      <c r="C71" s="24">
        <f t="shared" si="0"/>
        <v>0</v>
      </c>
      <c r="D71" s="74" t="s">
        <v>280</v>
      </c>
      <c r="E71" s="77" t="s">
        <v>254</v>
      </c>
      <c r="F71" s="82">
        <v>0</v>
      </c>
      <c r="G71" s="74"/>
      <c r="H71" s="73">
        <v>0</v>
      </c>
      <c r="I71" s="74"/>
      <c r="L71" s="118"/>
      <c r="N71" s="111"/>
    </row>
    <row r="72" spans="1:14" ht="13">
      <c r="A72" s="25" t="s">
        <v>281</v>
      </c>
      <c r="B72" s="25" t="s">
        <v>272</v>
      </c>
      <c r="C72" s="24">
        <f t="shared" si="0"/>
        <v>0</v>
      </c>
      <c r="D72" s="74" t="s">
        <v>282</v>
      </c>
      <c r="E72" s="77" t="s">
        <v>254</v>
      </c>
      <c r="F72" s="82">
        <v>0</v>
      </c>
      <c r="G72" s="74"/>
      <c r="H72" s="73">
        <v>0</v>
      </c>
      <c r="I72" s="74"/>
      <c r="L72" s="118"/>
      <c r="N72" s="111"/>
    </row>
    <row r="73" spans="1:14" ht="13">
      <c r="A73" s="25" t="s">
        <v>283</v>
      </c>
      <c r="B73" s="25" t="s">
        <v>272</v>
      </c>
      <c r="C73" s="24">
        <f t="shared" si="0"/>
        <v>0</v>
      </c>
      <c r="D73" s="74" t="s">
        <v>284</v>
      </c>
      <c r="E73" s="77" t="s">
        <v>254</v>
      </c>
      <c r="F73" s="82">
        <v>0</v>
      </c>
      <c r="G73" s="74"/>
      <c r="H73" s="73">
        <v>0</v>
      </c>
      <c r="I73" s="74"/>
      <c r="L73" s="118"/>
      <c r="N73" s="111"/>
    </row>
    <row r="74" spans="1:14" ht="13">
      <c r="A74" s="25" t="s">
        <v>285</v>
      </c>
      <c r="B74" s="25" t="s">
        <v>272</v>
      </c>
      <c r="C74" s="24">
        <f t="shared" si="0"/>
        <v>0</v>
      </c>
      <c r="D74" s="74" t="s">
        <v>286</v>
      </c>
      <c r="E74" s="77" t="s">
        <v>254</v>
      </c>
      <c r="F74" s="82">
        <v>0</v>
      </c>
      <c r="G74" s="74"/>
      <c r="H74" s="73">
        <v>0</v>
      </c>
      <c r="I74" s="74"/>
      <c r="L74" s="118"/>
      <c r="N74" s="111"/>
    </row>
    <row r="75" spans="1:14" ht="13">
      <c r="A75" s="25" t="s">
        <v>287</v>
      </c>
      <c r="B75" s="25" t="s">
        <v>272</v>
      </c>
      <c r="C75" s="24">
        <f t="shared" si="0"/>
        <v>0</v>
      </c>
      <c r="D75" s="74" t="s">
        <v>436</v>
      </c>
      <c r="E75" s="77" t="s">
        <v>254</v>
      </c>
      <c r="F75" s="82">
        <v>0</v>
      </c>
      <c r="G75" s="74"/>
      <c r="H75" s="73">
        <v>0</v>
      </c>
      <c r="I75" s="74"/>
      <c r="L75" s="118"/>
      <c r="N75" s="111"/>
    </row>
    <row r="76" spans="1:14" ht="13">
      <c r="A76" s="25" t="s">
        <v>288</v>
      </c>
      <c r="B76" s="25" t="s">
        <v>272</v>
      </c>
      <c r="C76" s="24">
        <f t="shared" si="0"/>
        <v>0</v>
      </c>
      <c r="D76" s="74" t="s">
        <v>289</v>
      </c>
      <c r="E76" s="77" t="s">
        <v>254</v>
      </c>
      <c r="F76" s="82">
        <v>0</v>
      </c>
      <c r="G76" s="74"/>
      <c r="H76" s="73">
        <v>0</v>
      </c>
      <c r="I76" s="74"/>
      <c r="L76" s="118"/>
      <c r="N76" s="111"/>
    </row>
    <row r="77" spans="1:14" ht="13">
      <c r="A77" s="25" t="s">
        <v>290</v>
      </c>
      <c r="B77" s="25" t="s">
        <v>272</v>
      </c>
      <c r="C77" s="24">
        <f t="shared" si="0"/>
        <v>0</v>
      </c>
      <c r="D77" s="74" t="s">
        <v>291</v>
      </c>
      <c r="E77" s="77" t="s">
        <v>254</v>
      </c>
      <c r="F77" s="82">
        <v>0</v>
      </c>
      <c r="G77" s="74"/>
      <c r="H77" s="73">
        <v>0</v>
      </c>
      <c r="I77" s="74"/>
      <c r="L77" s="118"/>
      <c r="N77" s="111"/>
    </row>
    <row r="78" spans="1:14" ht="13">
      <c r="A78" s="25" t="s">
        <v>292</v>
      </c>
      <c r="B78" s="25" t="s">
        <v>272</v>
      </c>
      <c r="C78" s="24">
        <f t="shared" si="0"/>
        <v>0</v>
      </c>
      <c r="D78" s="74" t="s">
        <v>293</v>
      </c>
      <c r="E78" s="77" t="s">
        <v>254</v>
      </c>
      <c r="F78" s="82">
        <v>0</v>
      </c>
      <c r="G78" s="74"/>
      <c r="H78" s="73">
        <v>0</v>
      </c>
      <c r="I78" s="74"/>
      <c r="L78" s="118"/>
      <c r="N78" s="111"/>
    </row>
    <row r="79" spans="1:14" ht="13">
      <c r="A79" s="25" t="s">
        <v>294</v>
      </c>
      <c r="B79" s="25" t="s">
        <v>272</v>
      </c>
      <c r="C79" s="24">
        <f t="shared" si="0"/>
        <v>0</v>
      </c>
      <c r="D79" s="74" t="s">
        <v>295</v>
      </c>
      <c r="E79" s="77" t="s">
        <v>254</v>
      </c>
      <c r="F79" s="82">
        <v>0</v>
      </c>
      <c r="G79" s="74"/>
      <c r="H79" s="73">
        <v>0</v>
      </c>
      <c r="I79" s="74"/>
      <c r="L79" s="118"/>
      <c r="N79" s="111"/>
    </row>
    <row r="80" spans="1:14" ht="13">
      <c r="A80" s="25" t="s">
        <v>296</v>
      </c>
      <c r="B80" s="25" t="s">
        <v>272</v>
      </c>
      <c r="C80" s="24">
        <f t="shared" si="0"/>
        <v>0</v>
      </c>
      <c r="D80" s="74" t="s">
        <v>297</v>
      </c>
      <c r="E80" s="77" t="s">
        <v>254</v>
      </c>
      <c r="F80" s="82">
        <v>0</v>
      </c>
      <c r="G80" s="74"/>
      <c r="H80" s="73">
        <v>0</v>
      </c>
      <c r="I80" s="74"/>
      <c r="L80" s="118"/>
      <c r="N80" s="111"/>
    </row>
    <row r="81" spans="1:14" ht="13">
      <c r="A81" s="25" t="s">
        <v>298</v>
      </c>
      <c r="B81" s="25" t="s">
        <v>272</v>
      </c>
      <c r="C81" s="24">
        <f t="shared" si="0"/>
        <v>0</v>
      </c>
      <c r="D81" s="74" t="s">
        <v>299</v>
      </c>
      <c r="E81" s="77" t="s">
        <v>254</v>
      </c>
      <c r="F81" s="82">
        <v>0</v>
      </c>
      <c r="G81" s="74"/>
      <c r="H81" s="73">
        <v>0</v>
      </c>
      <c r="I81" s="74"/>
      <c r="L81" s="118"/>
      <c r="N81" s="111"/>
    </row>
    <row r="82" spans="1:14" ht="13">
      <c r="A82" s="25" t="s">
        <v>300</v>
      </c>
      <c r="B82" s="25" t="s">
        <v>272</v>
      </c>
      <c r="C82" s="24">
        <f t="shared" si="0"/>
        <v>0</v>
      </c>
      <c r="D82" s="74" t="s">
        <v>301</v>
      </c>
      <c r="E82" s="77" t="s">
        <v>254</v>
      </c>
      <c r="F82" s="82">
        <v>0</v>
      </c>
      <c r="G82" s="74"/>
      <c r="H82" s="73">
        <v>0</v>
      </c>
      <c r="I82" s="74"/>
      <c r="L82" s="118"/>
      <c r="N82" s="111"/>
    </row>
    <row r="83" spans="1:14" ht="13">
      <c r="A83" s="25" t="s">
        <v>302</v>
      </c>
      <c r="B83" s="25" t="s">
        <v>272</v>
      </c>
      <c r="C83" s="24">
        <f t="shared" si="0"/>
        <v>0</v>
      </c>
      <c r="D83" s="74" t="s">
        <v>303</v>
      </c>
      <c r="E83" s="77" t="s">
        <v>254</v>
      </c>
      <c r="F83" s="82">
        <v>0</v>
      </c>
      <c r="G83" s="74"/>
      <c r="H83" s="73">
        <v>0</v>
      </c>
      <c r="I83" s="74"/>
      <c r="L83" s="118"/>
      <c r="N83" s="111"/>
    </row>
    <row r="84" spans="1:14" ht="13">
      <c r="A84" s="25" t="s">
        <v>304</v>
      </c>
      <c r="B84" s="25" t="s">
        <v>272</v>
      </c>
      <c r="C84" s="24">
        <f t="shared" si="0"/>
        <v>0</v>
      </c>
      <c r="D84" s="74" t="s">
        <v>442</v>
      </c>
      <c r="E84" s="77" t="s">
        <v>254</v>
      </c>
      <c r="F84" s="78">
        <f>SUM(F66:F83)</f>
        <v>0</v>
      </c>
      <c r="G84" s="74"/>
      <c r="H84" s="78">
        <f>SUM(H66:H83)</f>
        <v>0</v>
      </c>
      <c r="I84" s="74"/>
      <c r="L84" s="118"/>
      <c r="N84" s="111"/>
    </row>
    <row r="85" spans="1:14" ht="13">
      <c r="A85" s="25" t="s">
        <v>305</v>
      </c>
      <c r="B85" s="25" t="s">
        <v>272</v>
      </c>
      <c r="C85" s="24">
        <f t="shared" si="0"/>
        <v>0</v>
      </c>
      <c r="D85" s="132"/>
      <c r="E85" s="74"/>
      <c r="F85" s="74"/>
      <c r="G85" s="74"/>
      <c r="H85" s="74"/>
      <c r="I85" s="74"/>
      <c r="L85" s="120"/>
      <c r="N85" s="111"/>
    </row>
    <row r="86" spans="1:14" ht="12.75" customHeight="1">
      <c r="A86" s="25" t="s">
        <v>306</v>
      </c>
      <c r="B86" s="25"/>
      <c r="C86" s="26">
        <f>F88</f>
        <v>0</v>
      </c>
      <c r="D86" s="74" t="s">
        <v>307</v>
      </c>
      <c r="E86" s="74"/>
      <c r="F86" s="275"/>
      <c r="G86" s="276"/>
      <c r="H86" s="276"/>
      <c r="I86" s="276"/>
      <c r="J86" s="277"/>
      <c r="L86" s="118"/>
      <c r="N86" s="111"/>
    </row>
    <row r="87" spans="1:14" ht="13">
      <c r="A87" s="25" t="s">
        <v>308</v>
      </c>
      <c r="B87" s="25"/>
      <c r="C87" s="26">
        <f>F89</f>
        <v>0</v>
      </c>
      <c r="D87" s="74"/>
      <c r="E87" s="74"/>
      <c r="F87" s="74"/>
      <c r="G87" s="74"/>
      <c r="H87" s="74"/>
      <c r="I87" s="74"/>
      <c r="L87" s="120"/>
      <c r="N87" s="111"/>
    </row>
    <row r="88" spans="1:14" ht="13">
      <c r="A88" s="25" t="s">
        <v>309</v>
      </c>
      <c r="B88" s="25"/>
      <c r="C88" s="26">
        <f>F90</f>
        <v>0</v>
      </c>
      <c r="D88" s="74" t="s">
        <v>310</v>
      </c>
      <c r="E88" s="74"/>
      <c r="F88" s="129">
        <v>0</v>
      </c>
      <c r="G88" s="74"/>
      <c r="H88" s="74"/>
      <c r="I88" s="74"/>
      <c r="L88" s="118"/>
      <c r="N88" s="111"/>
    </row>
    <row r="89" spans="1:14" ht="13">
      <c r="A89" s="25" t="s">
        <v>311</v>
      </c>
      <c r="B89" s="25" t="s">
        <v>312</v>
      </c>
      <c r="C89" s="26">
        <f>F92</f>
        <v>0</v>
      </c>
      <c r="D89" s="74" t="s">
        <v>313</v>
      </c>
      <c r="E89" s="74"/>
      <c r="F89" s="129">
        <v>0</v>
      </c>
      <c r="G89" s="74"/>
      <c r="H89" s="74"/>
      <c r="I89" s="74"/>
      <c r="L89" s="118"/>
      <c r="N89" s="111"/>
    </row>
    <row r="90" spans="1:14" ht="13">
      <c r="A90" s="25" t="s">
        <v>311</v>
      </c>
      <c r="B90" s="25" t="s">
        <v>314</v>
      </c>
      <c r="C90" s="26">
        <f>G92</f>
        <v>0</v>
      </c>
      <c r="D90" s="74" t="s">
        <v>315</v>
      </c>
      <c r="E90" s="74"/>
      <c r="F90" s="129">
        <v>0</v>
      </c>
      <c r="G90" s="74"/>
      <c r="H90" s="74"/>
      <c r="I90" s="74"/>
      <c r="L90" s="118"/>
      <c r="N90" s="111"/>
    </row>
    <row r="91" spans="1:14" ht="25.5">
      <c r="A91" s="83" t="s">
        <v>316</v>
      </c>
      <c r="B91" s="25"/>
      <c r="C91" s="24">
        <f>I51</f>
        <v>0</v>
      </c>
      <c r="D91" s="74"/>
      <c r="E91" s="74"/>
      <c r="F91" s="74"/>
      <c r="G91" s="74"/>
      <c r="H91" s="74"/>
      <c r="I91" s="74"/>
      <c r="L91" s="120"/>
      <c r="N91" s="111"/>
    </row>
    <row r="92" spans="1:14" ht="13">
      <c r="A92" s="25" t="s">
        <v>317</v>
      </c>
      <c r="B92" s="25"/>
      <c r="C92" s="24">
        <f>I52</f>
        <v>0</v>
      </c>
      <c r="D92" s="74" t="s">
        <v>318</v>
      </c>
      <c r="E92" s="74"/>
      <c r="F92" s="129">
        <v>0</v>
      </c>
      <c r="G92" s="129">
        <v>0</v>
      </c>
      <c r="H92" s="74"/>
      <c r="I92" s="74"/>
      <c r="L92" s="118"/>
      <c r="N92" s="111"/>
    </row>
    <row r="93" spans="1:14">
      <c r="A93" s="25" t="s">
        <v>319</v>
      </c>
      <c r="B93" s="25"/>
      <c r="C93" s="24">
        <f>I53</f>
        <v>0</v>
      </c>
      <c r="N93" s="111"/>
    </row>
    <row r="94" spans="1:14">
      <c r="A94" s="25" t="s">
        <v>271</v>
      </c>
      <c r="B94" s="25" t="s">
        <v>320</v>
      </c>
      <c r="C94" s="24">
        <f>H66</f>
        <v>0</v>
      </c>
      <c r="N94" s="111"/>
    </row>
    <row r="95" spans="1:14">
      <c r="A95" s="25" t="s">
        <v>274</v>
      </c>
      <c r="B95" s="25" t="s">
        <v>320</v>
      </c>
      <c r="C95" s="24">
        <f t="shared" ref="C95:C112" si="1">H67</f>
        <v>0</v>
      </c>
      <c r="N95" s="111"/>
    </row>
    <row r="96" spans="1:14">
      <c r="A96" s="25" t="s">
        <v>275</v>
      </c>
      <c r="B96" s="25" t="s">
        <v>320</v>
      </c>
      <c r="C96" s="24">
        <f t="shared" si="1"/>
        <v>0</v>
      </c>
      <c r="N96" s="111"/>
    </row>
    <row r="97" spans="1:14">
      <c r="A97" s="25" t="s">
        <v>277</v>
      </c>
      <c r="B97" s="25" t="s">
        <v>320</v>
      </c>
      <c r="C97" s="24">
        <f t="shared" si="1"/>
        <v>0</v>
      </c>
      <c r="N97" s="111"/>
    </row>
    <row r="98" spans="1:14">
      <c r="A98" s="25" t="s">
        <v>279</v>
      </c>
      <c r="B98" s="25" t="s">
        <v>320</v>
      </c>
      <c r="C98" s="24">
        <f t="shared" si="1"/>
        <v>0</v>
      </c>
      <c r="N98" s="111"/>
    </row>
    <row r="99" spans="1:14" ht="14.5" hidden="1">
      <c r="A99" s="25" t="s">
        <v>281</v>
      </c>
      <c r="B99" s="25" t="s">
        <v>320</v>
      </c>
      <c r="C99" s="24">
        <f t="shared" si="1"/>
        <v>0</v>
      </c>
      <c r="D99" s="109" t="s">
        <v>448</v>
      </c>
      <c r="N99" s="111"/>
    </row>
    <row r="100" spans="1:14" hidden="1">
      <c r="A100" s="25" t="s">
        <v>283</v>
      </c>
      <c r="B100" s="25" t="s">
        <v>320</v>
      </c>
      <c r="C100" s="24">
        <f t="shared" si="1"/>
        <v>0</v>
      </c>
      <c r="D100" s="110" t="s">
        <v>449</v>
      </c>
      <c r="N100" s="111"/>
    </row>
    <row r="101" spans="1:14" hidden="1">
      <c r="A101" s="25" t="s">
        <v>285</v>
      </c>
      <c r="B101" s="25" t="s">
        <v>320</v>
      </c>
      <c r="C101" s="24">
        <f t="shared" si="1"/>
        <v>0</v>
      </c>
      <c r="D101" s="110" t="s">
        <v>321</v>
      </c>
      <c r="N101" s="111"/>
    </row>
    <row r="102" spans="1:14" hidden="1">
      <c r="A102" s="25" t="s">
        <v>287</v>
      </c>
      <c r="B102" s="25" t="s">
        <v>320</v>
      </c>
      <c r="C102" s="24">
        <f t="shared" si="1"/>
        <v>0</v>
      </c>
      <c r="D102" s="110" t="s">
        <v>322</v>
      </c>
      <c r="N102" s="111"/>
    </row>
    <row r="103" spans="1:14" hidden="1">
      <c r="A103" s="25" t="s">
        <v>288</v>
      </c>
      <c r="B103" s="25" t="s">
        <v>320</v>
      </c>
      <c r="C103" s="24">
        <f t="shared" si="1"/>
        <v>0</v>
      </c>
      <c r="D103" s="110" t="s">
        <v>323</v>
      </c>
      <c r="N103" s="111"/>
    </row>
    <row r="104" spans="1:14" hidden="1">
      <c r="A104" s="25" t="s">
        <v>290</v>
      </c>
      <c r="B104" s="25" t="s">
        <v>320</v>
      </c>
      <c r="C104" s="24">
        <f t="shared" si="1"/>
        <v>0</v>
      </c>
      <c r="D104" s="110" t="s">
        <v>324</v>
      </c>
      <c r="N104" s="111"/>
    </row>
    <row r="105" spans="1:14">
      <c r="A105" s="25" t="s">
        <v>292</v>
      </c>
      <c r="B105" s="25" t="s">
        <v>320</v>
      </c>
      <c r="C105" s="24">
        <f t="shared" si="1"/>
        <v>0</v>
      </c>
      <c r="N105" s="111"/>
    </row>
    <row r="106" spans="1:14">
      <c r="A106" s="25" t="s">
        <v>294</v>
      </c>
      <c r="B106" s="25" t="s">
        <v>320</v>
      </c>
      <c r="C106" s="24">
        <f t="shared" si="1"/>
        <v>0</v>
      </c>
      <c r="N106" s="111"/>
    </row>
    <row r="107" spans="1:14">
      <c r="A107" s="25" t="s">
        <v>296</v>
      </c>
      <c r="B107" s="25" t="s">
        <v>320</v>
      </c>
      <c r="C107" s="24">
        <f t="shared" si="1"/>
        <v>0</v>
      </c>
      <c r="N107" s="111"/>
    </row>
    <row r="108" spans="1:14">
      <c r="A108" s="25" t="s">
        <v>298</v>
      </c>
      <c r="B108" s="25" t="s">
        <v>320</v>
      </c>
      <c r="C108" s="24">
        <f t="shared" si="1"/>
        <v>0</v>
      </c>
      <c r="N108" s="111"/>
    </row>
    <row r="109" spans="1:14">
      <c r="A109" s="25" t="s">
        <v>300</v>
      </c>
      <c r="B109" s="25" t="s">
        <v>320</v>
      </c>
      <c r="C109" s="24">
        <f t="shared" si="1"/>
        <v>0</v>
      </c>
      <c r="N109" s="111"/>
    </row>
    <row r="110" spans="1:14">
      <c r="A110" s="25" t="s">
        <v>302</v>
      </c>
      <c r="B110" s="25" t="s">
        <v>320</v>
      </c>
      <c r="C110" s="24">
        <f t="shared" si="1"/>
        <v>0</v>
      </c>
      <c r="N110" s="111"/>
    </row>
    <row r="111" spans="1:14">
      <c r="A111" s="25" t="s">
        <v>304</v>
      </c>
      <c r="B111" s="25" t="s">
        <v>320</v>
      </c>
      <c r="C111" s="24">
        <f t="shared" si="1"/>
        <v>0</v>
      </c>
      <c r="N111" s="111"/>
    </row>
    <row r="112" spans="1:14">
      <c r="A112" s="25" t="s">
        <v>305</v>
      </c>
      <c r="B112" s="25" t="s">
        <v>320</v>
      </c>
      <c r="C112" s="24">
        <f t="shared" si="1"/>
        <v>0</v>
      </c>
      <c r="N112" s="111"/>
    </row>
    <row r="113" spans="14:14">
      <c r="N113" s="111"/>
    </row>
    <row r="114" spans="14:14">
      <c r="N114" s="111"/>
    </row>
    <row r="115" spans="14:14">
      <c r="N115" s="111"/>
    </row>
    <row r="116" spans="14:14">
      <c r="N116" s="111"/>
    </row>
    <row r="117" spans="14:14">
      <c r="N117" s="111"/>
    </row>
    <row r="118" spans="14:14">
      <c r="N118" s="111"/>
    </row>
    <row r="119" spans="14:14">
      <c r="N119" s="111"/>
    </row>
    <row r="120" spans="14:14">
      <c r="N120" s="111"/>
    </row>
    <row r="121" spans="14:14">
      <c r="N121" s="111"/>
    </row>
    <row r="122" spans="14:14">
      <c r="N122" s="111"/>
    </row>
    <row r="123" spans="14:14">
      <c r="N123" s="111"/>
    </row>
    <row r="124" spans="14:14">
      <c r="N124" s="111"/>
    </row>
    <row r="125" spans="14:14">
      <c r="N125" s="111"/>
    </row>
    <row r="126" spans="14:14">
      <c r="N126" s="111"/>
    </row>
    <row r="127" spans="14:14">
      <c r="N127" s="111"/>
    </row>
    <row r="128" spans="14:14">
      <c r="N128" s="111"/>
    </row>
    <row r="129" spans="14:14">
      <c r="N129" s="111"/>
    </row>
    <row r="130" spans="14:14">
      <c r="N130" s="111"/>
    </row>
    <row r="131" spans="14:14">
      <c r="N131" s="111"/>
    </row>
    <row r="132" spans="14:14">
      <c r="N132" s="111"/>
    </row>
    <row r="133" spans="14:14">
      <c r="N133" s="111"/>
    </row>
    <row r="134" spans="14:14">
      <c r="N134" s="111"/>
    </row>
    <row r="135" spans="14:14">
      <c r="N135" s="111"/>
    </row>
    <row r="136" spans="14:14">
      <c r="N136" s="111"/>
    </row>
    <row r="137" spans="14:14">
      <c r="N137" s="111"/>
    </row>
    <row r="138" spans="14:14">
      <c r="N138" s="111"/>
    </row>
    <row r="139" spans="14:14">
      <c r="N139" s="111"/>
    </row>
    <row r="140" spans="14:14">
      <c r="N140" s="111"/>
    </row>
    <row r="141" spans="14:14">
      <c r="N141" s="111"/>
    </row>
    <row r="142" spans="14:14">
      <c r="N142" s="111"/>
    </row>
    <row r="143" spans="14:14">
      <c r="N143" s="111"/>
    </row>
    <row r="144" spans="14:14">
      <c r="N144" s="111"/>
    </row>
    <row r="145" spans="14:14">
      <c r="N145" s="111"/>
    </row>
    <row r="146" spans="14:14">
      <c r="N146" s="111"/>
    </row>
    <row r="147" spans="14:14">
      <c r="N147" s="111"/>
    </row>
    <row r="148" spans="14:14">
      <c r="N148" s="111"/>
    </row>
    <row r="149" spans="14:14">
      <c r="N149" s="111"/>
    </row>
    <row r="150" spans="14:14">
      <c r="N150" s="111"/>
    </row>
    <row r="151" spans="14:14">
      <c r="N151" s="111"/>
    </row>
    <row r="152" spans="14:14">
      <c r="N152" s="111"/>
    </row>
    <row r="153" spans="14:14">
      <c r="N153" s="111"/>
    </row>
    <row r="154" spans="14:14">
      <c r="N154" s="111"/>
    </row>
    <row r="155" spans="14:14">
      <c r="N155" s="111"/>
    </row>
    <row r="156" spans="14:14">
      <c r="N156" s="111"/>
    </row>
    <row r="157" spans="14:14">
      <c r="N157" s="111"/>
    </row>
    <row r="158" spans="14:14">
      <c r="N158" s="111"/>
    </row>
    <row r="159" spans="14:14">
      <c r="N159" s="111"/>
    </row>
    <row r="160" spans="14:14">
      <c r="N160" s="111"/>
    </row>
    <row r="161" spans="14:14">
      <c r="N161" s="111"/>
    </row>
    <row r="162" spans="14:14">
      <c r="N162" s="111"/>
    </row>
    <row r="163" spans="14:14">
      <c r="N163" s="111"/>
    </row>
    <row r="164" spans="14:14">
      <c r="N164" s="111"/>
    </row>
    <row r="165" spans="14:14">
      <c r="N165" s="111"/>
    </row>
    <row r="166" spans="14:14">
      <c r="N166" s="111"/>
    </row>
    <row r="167" spans="14:14">
      <c r="N167" s="111"/>
    </row>
    <row r="168" spans="14:14">
      <c r="N168" s="111"/>
    </row>
    <row r="169" spans="14:14">
      <c r="N169" s="111"/>
    </row>
    <row r="170" spans="14:14">
      <c r="N170" s="111"/>
    </row>
    <row r="171" spans="14:14">
      <c r="N171" s="111"/>
    </row>
    <row r="172" spans="14:14">
      <c r="N172" s="111"/>
    </row>
    <row r="173" spans="14:14">
      <c r="N173" s="111"/>
    </row>
    <row r="174" spans="14:14">
      <c r="N174" s="111"/>
    </row>
    <row r="175" spans="14:14">
      <c r="N175" s="111"/>
    </row>
    <row r="176" spans="14:14">
      <c r="N176" s="111"/>
    </row>
    <row r="177" spans="14:14">
      <c r="N177" s="111"/>
    </row>
    <row r="178" spans="14:14">
      <c r="N178" s="111"/>
    </row>
    <row r="179" spans="14:14">
      <c r="N179" s="111"/>
    </row>
    <row r="180" spans="14:14">
      <c r="N180" s="111"/>
    </row>
    <row r="181" spans="14:14">
      <c r="N181" s="111"/>
    </row>
    <row r="182" spans="14:14">
      <c r="N182" s="111"/>
    </row>
    <row r="183" spans="14:14">
      <c r="N183" s="111"/>
    </row>
    <row r="184" spans="14:14">
      <c r="N184" s="111"/>
    </row>
    <row r="185" spans="14:14">
      <c r="N185" s="111"/>
    </row>
    <row r="186" spans="14:14">
      <c r="N186" s="111"/>
    </row>
    <row r="187" spans="14:14">
      <c r="N187" s="111"/>
    </row>
    <row r="188" spans="14:14">
      <c r="N188" s="111"/>
    </row>
    <row r="189" spans="14:14">
      <c r="N189" s="111"/>
    </row>
    <row r="190" spans="14:14">
      <c r="N190" s="111"/>
    </row>
    <row r="191" spans="14:14">
      <c r="N191" s="111"/>
    </row>
    <row r="192" spans="14:14">
      <c r="N192" s="111"/>
    </row>
    <row r="193" spans="14:14">
      <c r="N193" s="111"/>
    </row>
    <row r="194" spans="14:14">
      <c r="N194" s="111"/>
    </row>
    <row r="195" spans="14:14">
      <c r="N195" s="111"/>
    </row>
    <row r="196" spans="14:14">
      <c r="N196" s="111"/>
    </row>
    <row r="197" spans="14:14">
      <c r="N197" s="111"/>
    </row>
    <row r="198" spans="14:14">
      <c r="N198" s="111"/>
    </row>
    <row r="199" spans="14:14">
      <c r="N199" s="111"/>
    </row>
    <row r="200" spans="14:14">
      <c r="N200" s="111"/>
    </row>
    <row r="201" spans="14:14">
      <c r="N201" s="111"/>
    </row>
    <row r="202" spans="14:14">
      <c r="N202" s="111"/>
    </row>
    <row r="203" spans="14:14">
      <c r="N203" s="111"/>
    </row>
    <row r="204" spans="14:14">
      <c r="N204" s="111"/>
    </row>
    <row r="205" spans="14:14">
      <c r="N205" s="111"/>
    </row>
    <row r="206" spans="14:14">
      <c r="N206" s="111"/>
    </row>
    <row r="207" spans="14:14">
      <c r="N207" s="111"/>
    </row>
    <row r="208" spans="14:14">
      <c r="N208" s="111"/>
    </row>
    <row r="209" spans="14:14">
      <c r="N209" s="111"/>
    </row>
    <row r="210" spans="14:14">
      <c r="N210" s="111"/>
    </row>
    <row r="211" spans="14:14">
      <c r="N211" s="111"/>
    </row>
    <row r="212" spans="14:14">
      <c r="N212" s="111"/>
    </row>
    <row r="213" spans="14:14">
      <c r="N213" s="111"/>
    </row>
    <row r="214" spans="14:14">
      <c r="N214" s="111"/>
    </row>
    <row r="215" spans="14:14">
      <c r="N215" s="111"/>
    </row>
    <row r="216" spans="14:14">
      <c r="N216" s="111"/>
    </row>
    <row r="217" spans="14:14">
      <c r="N217" s="111"/>
    </row>
    <row r="218" spans="14:14">
      <c r="N218" s="111"/>
    </row>
    <row r="219" spans="14:14">
      <c r="N219" s="111"/>
    </row>
    <row r="220" spans="14:14">
      <c r="N220" s="111"/>
    </row>
    <row r="221" spans="14:14">
      <c r="N221" s="111"/>
    </row>
    <row r="222" spans="14:14">
      <c r="N222" s="111"/>
    </row>
    <row r="223" spans="14:14">
      <c r="N223" s="111"/>
    </row>
    <row r="224" spans="14:14">
      <c r="N224" s="111"/>
    </row>
    <row r="225" spans="14:14">
      <c r="N225" s="111"/>
    </row>
    <row r="226" spans="14:14">
      <c r="N226" s="111"/>
    </row>
    <row r="227" spans="14:14">
      <c r="N227" s="111"/>
    </row>
    <row r="228" spans="14:14">
      <c r="N228" s="111"/>
    </row>
    <row r="229" spans="14:14">
      <c r="N229" s="111"/>
    </row>
    <row r="230" spans="14:14">
      <c r="N230" s="111"/>
    </row>
    <row r="231" spans="14:14">
      <c r="N231" s="111"/>
    </row>
    <row r="232" spans="14:14">
      <c r="N232" s="111"/>
    </row>
    <row r="233" spans="14:14">
      <c r="N233" s="111"/>
    </row>
    <row r="234" spans="14:14">
      <c r="N234" s="111"/>
    </row>
    <row r="235" spans="14:14">
      <c r="N235" s="111"/>
    </row>
    <row r="236" spans="14:14">
      <c r="N236" s="111"/>
    </row>
    <row r="237" spans="14:14">
      <c r="N237" s="111"/>
    </row>
    <row r="238" spans="14:14">
      <c r="N238" s="111"/>
    </row>
    <row r="239" spans="14:14">
      <c r="N239" s="111"/>
    </row>
    <row r="240" spans="14:14">
      <c r="N240" s="111"/>
    </row>
    <row r="241" spans="14:14">
      <c r="N241" s="111"/>
    </row>
    <row r="242" spans="14:14">
      <c r="N242" s="111"/>
    </row>
    <row r="243" spans="14:14">
      <c r="N243" s="111"/>
    </row>
    <row r="244" spans="14:14">
      <c r="N244" s="111"/>
    </row>
    <row r="245" spans="14:14">
      <c r="N245" s="111"/>
    </row>
    <row r="246" spans="14:14">
      <c r="N246" s="111"/>
    </row>
    <row r="247" spans="14:14">
      <c r="N247" s="111"/>
    </row>
    <row r="248" spans="14:14">
      <c r="N248" s="111"/>
    </row>
    <row r="249" spans="14:14">
      <c r="N249" s="111"/>
    </row>
    <row r="250" spans="14:14">
      <c r="N250" s="111"/>
    </row>
    <row r="251" spans="14:14">
      <c r="N251" s="111"/>
    </row>
    <row r="252" spans="14:14">
      <c r="N252" s="111"/>
    </row>
    <row r="253" spans="14:14">
      <c r="N253" s="111"/>
    </row>
    <row r="254" spans="14:14">
      <c r="N254" s="111"/>
    </row>
    <row r="255" spans="14:14">
      <c r="N255" s="111"/>
    </row>
    <row r="256" spans="14:14">
      <c r="N256" s="111"/>
    </row>
    <row r="257" spans="14:14">
      <c r="N257" s="111"/>
    </row>
    <row r="258" spans="14:14">
      <c r="N258" s="111"/>
    </row>
    <row r="259" spans="14:14">
      <c r="N259" s="111"/>
    </row>
    <row r="260" spans="14:14">
      <c r="N260" s="111"/>
    </row>
    <row r="261" spans="14:14">
      <c r="N261" s="111"/>
    </row>
    <row r="262" spans="14:14">
      <c r="N262" s="111"/>
    </row>
    <row r="263" spans="14:14">
      <c r="N263" s="111"/>
    </row>
    <row r="264" spans="14:14">
      <c r="N264" s="111"/>
    </row>
    <row r="265" spans="14:14">
      <c r="N265" s="111"/>
    </row>
    <row r="266" spans="14:14">
      <c r="N266" s="111"/>
    </row>
    <row r="267" spans="14:14">
      <c r="N267" s="111"/>
    </row>
    <row r="268" spans="14:14">
      <c r="N268" s="111"/>
    </row>
    <row r="269" spans="14:14">
      <c r="N269" s="111"/>
    </row>
    <row r="270" spans="14:14">
      <c r="N270" s="111"/>
    </row>
    <row r="271" spans="14:14">
      <c r="N271" s="111"/>
    </row>
    <row r="272" spans="14:14">
      <c r="N272" s="111"/>
    </row>
    <row r="273" spans="14:14">
      <c r="N273" s="111"/>
    </row>
    <row r="274" spans="14:14">
      <c r="N274" s="111"/>
    </row>
    <row r="275" spans="14:14">
      <c r="N275" s="111"/>
    </row>
    <row r="276" spans="14:14">
      <c r="N276" s="111"/>
    </row>
    <row r="277" spans="14:14">
      <c r="N277" s="111"/>
    </row>
    <row r="278" spans="14:14">
      <c r="N278" s="111"/>
    </row>
    <row r="279" spans="14:14">
      <c r="N279" s="111"/>
    </row>
    <row r="280" spans="14:14">
      <c r="N280" s="111"/>
    </row>
    <row r="281" spans="14:14">
      <c r="N281" s="111"/>
    </row>
    <row r="282" spans="14:14">
      <c r="N282" s="111"/>
    </row>
    <row r="283" spans="14:14">
      <c r="N283" s="111"/>
    </row>
    <row r="284" spans="14:14">
      <c r="N284" s="111"/>
    </row>
    <row r="285" spans="14:14">
      <c r="N285" s="111"/>
    </row>
    <row r="286" spans="14:14">
      <c r="N286" s="111"/>
    </row>
    <row r="287" spans="14:14">
      <c r="N287" s="111"/>
    </row>
    <row r="288" spans="14:14">
      <c r="N288" s="111"/>
    </row>
    <row r="289" spans="14:14">
      <c r="N289" s="111"/>
    </row>
    <row r="290" spans="14:14">
      <c r="N290" s="111"/>
    </row>
    <row r="291" spans="14:14">
      <c r="N291" s="111"/>
    </row>
    <row r="292" spans="14:14">
      <c r="N292" s="111"/>
    </row>
    <row r="293" spans="14:14">
      <c r="N293" s="111"/>
    </row>
    <row r="294" spans="14:14">
      <c r="N294" s="111"/>
    </row>
    <row r="295" spans="14:14">
      <c r="N295" s="111"/>
    </row>
    <row r="296" spans="14:14">
      <c r="N296" s="111"/>
    </row>
    <row r="297" spans="14:14">
      <c r="N297" s="111"/>
    </row>
    <row r="298" spans="14:14">
      <c r="N298" s="111"/>
    </row>
    <row r="299" spans="14:14">
      <c r="N299" s="111"/>
    </row>
    <row r="300" spans="14:14">
      <c r="N300" s="111"/>
    </row>
    <row r="301" spans="14:14">
      <c r="N301" s="111"/>
    </row>
    <row r="302" spans="14:14">
      <c r="N302" s="111"/>
    </row>
    <row r="303" spans="14:14">
      <c r="N303" s="111"/>
    </row>
    <row r="304" spans="14:14">
      <c r="N304" s="111"/>
    </row>
    <row r="305" spans="14:14">
      <c r="N305" s="111"/>
    </row>
    <row r="306" spans="14:14">
      <c r="N306" s="111"/>
    </row>
    <row r="307" spans="14:14">
      <c r="N307" s="111"/>
    </row>
    <row r="308" spans="14:14">
      <c r="N308" s="111"/>
    </row>
    <row r="309" spans="14:14">
      <c r="N309" s="111"/>
    </row>
    <row r="310" spans="14:14">
      <c r="N310" s="111"/>
    </row>
    <row r="311" spans="14:14">
      <c r="N311" s="111"/>
    </row>
    <row r="312" spans="14:14">
      <c r="N312" s="111"/>
    </row>
    <row r="313" spans="14:14">
      <c r="N313" s="111"/>
    </row>
    <row r="314" spans="14:14">
      <c r="N314" s="111"/>
    </row>
    <row r="315" spans="14:14">
      <c r="N315" s="111"/>
    </row>
    <row r="316" spans="14:14">
      <c r="N316" s="111"/>
    </row>
    <row r="317" spans="14:14">
      <c r="N317" s="111"/>
    </row>
    <row r="318" spans="14:14">
      <c r="N318" s="111"/>
    </row>
    <row r="319" spans="14:14">
      <c r="N319" s="111"/>
    </row>
    <row r="320" spans="14:14">
      <c r="N320" s="111"/>
    </row>
    <row r="321" spans="14:14">
      <c r="N321" s="111"/>
    </row>
    <row r="322" spans="14:14">
      <c r="N322" s="111"/>
    </row>
    <row r="323" spans="14:14">
      <c r="N323" s="111"/>
    </row>
    <row r="324" spans="14:14">
      <c r="N324" s="111"/>
    </row>
    <row r="325" spans="14:14">
      <c r="N325" s="111"/>
    </row>
    <row r="326" spans="14:14">
      <c r="N326" s="111"/>
    </row>
    <row r="327" spans="14:14">
      <c r="N327" s="111"/>
    </row>
    <row r="328" spans="14:14">
      <c r="N328" s="111"/>
    </row>
    <row r="329" spans="14:14">
      <c r="N329" s="111"/>
    </row>
    <row r="330" spans="14:14">
      <c r="N330" s="111"/>
    </row>
    <row r="331" spans="14:14">
      <c r="N331" s="111"/>
    </row>
    <row r="332" spans="14:14">
      <c r="N332" s="111"/>
    </row>
    <row r="333" spans="14:14">
      <c r="N333" s="111"/>
    </row>
    <row r="334" spans="14:14">
      <c r="N334" s="111"/>
    </row>
    <row r="335" spans="14:14">
      <c r="N335" s="111"/>
    </row>
    <row r="336" spans="14:14">
      <c r="N336" s="111"/>
    </row>
    <row r="337" spans="14:14">
      <c r="N337" s="111"/>
    </row>
    <row r="338" spans="14:14">
      <c r="N338" s="111"/>
    </row>
    <row r="339" spans="14:14">
      <c r="N339" s="111"/>
    </row>
    <row r="340" spans="14:14">
      <c r="N340" s="111"/>
    </row>
    <row r="341" spans="14:14">
      <c r="N341" s="111"/>
    </row>
    <row r="342" spans="14:14">
      <c r="N342" s="111"/>
    </row>
    <row r="343" spans="14:14">
      <c r="N343" s="111"/>
    </row>
    <row r="344" spans="14:14">
      <c r="N344" s="111"/>
    </row>
    <row r="345" spans="14:14">
      <c r="N345" s="111"/>
    </row>
    <row r="346" spans="14:14">
      <c r="N346" s="111"/>
    </row>
    <row r="347" spans="14:14">
      <c r="N347" s="111"/>
    </row>
    <row r="348" spans="14:14">
      <c r="N348" s="111"/>
    </row>
    <row r="349" spans="14:14">
      <c r="N349" s="111"/>
    </row>
    <row r="350" spans="14:14">
      <c r="N350" s="111"/>
    </row>
    <row r="351" spans="14:14">
      <c r="N351" s="111"/>
    </row>
    <row r="352" spans="14:14">
      <c r="N352" s="111"/>
    </row>
    <row r="353" spans="14:14">
      <c r="N353" s="111"/>
    </row>
    <row r="354" spans="14:14">
      <c r="N354" s="111"/>
    </row>
    <row r="355" spans="14:14">
      <c r="N355" s="111"/>
    </row>
    <row r="356" spans="14:14">
      <c r="N356" s="111"/>
    </row>
    <row r="357" spans="14:14">
      <c r="N357" s="111"/>
    </row>
    <row r="358" spans="14:14">
      <c r="N358" s="111"/>
    </row>
    <row r="359" spans="14:14">
      <c r="N359" s="111"/>
    </row>
    <row r="360" spans="14:14">
      <c r="N360" s="111"/>
    </row>
    <row r="361" spans="14:14">
      <c r="N361" s="111"/>
    </row>
    <row r="362" spans="14:14">
      <c r="N362" s="111"/>
    </row>
    <row r="363" spans="14:14">
      <c r="N363" s="111"/>
    </row>
    <row r="364" spans="14:14">
      <c r="N364" s="111"/>
    </row>
    <row r="365" spans="14:14">
      <c r="N365" s="111"/>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dataValidations count="1">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D3AD0637-2E87-4348-A7FD-8E54C31C56A6}">
      <formula1>$D$100:$D$104</formula1>
    </dataValidation>
  </dataValidations>
  <pageMargins left="1.1811023622047245" right="0.78740157480314965" top="0.78740157480314965" bottom="0.78740157480314965" header="0.51181102362204722" footer="0.51181102362204722"/>
  <pageSetup paperSize="9" scale="60" orientation="portrait" r:id="rId1"/>
  <headerFooter alignWithMargins="0">
    <oddHeader>&amp;L&amp;8&amp;F&amp;R&amp;8&amp;A</oddHeader>
  </headerFooter>
  <colBreaks count="1" manualBreakCount="1">
    <brk id="11" max="1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6E0-5B06-4A10-A994-383B2E501B3F}">
  <sheetPr codeName="Sheet1">
    <tabColor theme="0"/>
    <pageSetUpPr fitToPage="1"/>
  </sheetPr>
  <dimension ref="A1:CE44"/>
  <sheetViews>
    <sheetView showRowColHeaders="0" zoomScale="90" zoomScaleNormal="90" workbookViewId="0">
      <selection activeCell="D44" sqref="D44"/>
    </sheetView>
  </sheetViews>
  <sheetFormatPr defaultRowHeight="13.5"/>
  <cols>
    <col min="1" max="1" width="3.58203125" style="86" customWidth="1"/>
    <col min="2" max="2" width="2.08203125" style="86" customWidth="1"/>
    <col min="3" max="3" width="38.58203125" style="86" customWidth="1"/>
    <col min="4" max="4" width="45.58203125" style="86" customWidth="1"/>
    <col min="5" max="5" width="21.5" style="86" customWidth="1"/>
    <col min="6" max="14" width="9" style="86"/>
    <col min="15" max="15" width="9.25" style="86" customWidth="1"/>
    <col min="16" max="256" width="9" style="86"/>
    <col min="257" max="257" width="3.58203125" style="86" customWidth="1"/>
    <col min="258" max="258" width="2.08203125" style="86" customWidth="1"/>
    <col min="259" max="259" width="31.08203125" style="86" customWidth="1"/>
    <col min="260" max="260" width="45.58203125" style="86" customWidth="1"/>
    <col min="261" max="261" width="21.5" style="86" customWidth="1"/>
    <col min="262" max="270" width="9" style="86"/>
    <col min="271" max="271" width="9.25" style="86" customWidth="1"/>
    <col min="272" max="512" width="9" style="86"/>
    <col min="513" max="513" width="3.58203125" style="86" customWidth="1"/>
    <col min="514" max="514" width="2.08203125" style="86" customWidth="1"/>
    <col min="515" max="515" width="31.08203125" style="86" customWidth="1"/>
    <col min="516" max="516" width="45.58203125" style="86" customWidth="1"/>
    <col min="517" max="517" width="21.5" style="86" customWidth="1"/>
    <col min="518" max="526" width="9" style="86"/>
    <col min="527" max="527" width="9.25" style="86" customWidth="1"/>
    <col min="528" max="768" width="9" style="86"/>
    <col min="769" max="769" width="3.58203125" style="86" customWidth="1"/>
    <col min="770" max="770" width="2.08203125" style="86" customWidth="1"/>
    <col min="771" max="771" width="31.08203125" style="86" customWidth="1"/>
    <col min="772" max="772" width="45.58203125" style="86" customWidth="1"/>
    <col min="773" max="773" width="21.5" style="86" customWidth="1"/>
    <col min="774" max="782" width="9" style="86"/>
    <col min="783" max="783" width="9.25" style="86" customWidth="1"/>
    <col min="784" max="1024" width="9" style="86"/>
    <col min="1025" max="1025" width="3.58203125" style="86" customWidth="1"/>
    <col min="1026" max="1026" width="2.08203125" style="86" customWidth="1"/>
    <col min="1027" max="1027" width="31.08203125" style="86" customWidth="1"/>
    <col min="1028" max="1028" width="45.58203125" style="86" customWidth="1"/>
    <col min="1029" max="1029" width="21.5" style="86" customWidth="1"/>
    <col min="1030" max="1038" width="9" style="86"/>
    <col min="1039" max="1039" width="9.25" style="86" customWidth="1"/>
    <col min="1040" max="1280" width="9" style="86"/>
    <col min="1281" max="1281" width="3.58203125" style="86" customWidth="1"/>
    <col min="1282" max="1282" width="2.08203125" style="86" customWidth="1"/>
    <col min="1283" max="1283" width="31.08203125" style="86" customWidth="1"/>
    <col min="1284" max="1284" width="45.58203125" style="86" customWidth="1"/>
    <col min="1285" max="1285" width="21.5" style="86" customWidth="1"/>
    <col min="1286" max="1294" width="9" style="86"/>
    <col min="1295" max="1295" width="9.25" style="86" customWidth="1"/>
    <col min="1296" max="1536" width="9" style="86"/>
    <col min="1537" max="1537" width="3.58203125" style="86" customWidth="1"/>
    <col min="1538" max="1538" width="2.08203125" style="86" customWidth="1"/>
    <col min="1539" max="1539" width="31.08203125" style="86" customWidth="1"/>
    <col min="1540" max="1540" width="45.58203125" style="86" customWidth="1"/>
    <col min="1541" max="1541" width="21.5" style="86" customWidth="1"/>
    <col min="1542" max="1550" width="9" style="86"/>
    <col min="1551" max="1551" width="9.25" style="86" customWidth="1"/>
    <col min="1552" max="1792" width="9" style="86"/>
    <col min="1793" max="1793" width="3.58203125" style="86" customWidth="1"/>
    <col min="1794" max="1794" width="2.08203125" style="86" customWidth="1"/>
    <col min="1795" max="1795" width="31.08203125" style="86" customWidth="1"/>
    <col min="1796" max="1796" width="45.58203125" style="86" customWidth="1"/>
    <col min="1797" max="1797" width="21.5" style="86" customWidth="1"/>
    <col min="1798" max="1806" width="9" style="86"/>
    <col min="1807" max="1807" width="9.25" style="86" customWidth="1"/>
    <col min="1808" max="2048" width="9" style="86"/>
    <col min="2049" max="2049" width="3.58203125" style="86" customWidth="1"/>
    <col min="2050" max="2050" width="2.08203125" style="86" customWidth="1"/>
    <col min="2051" max="2051" width="31.08203125" style="86" customWidth="1"/>
    <col min="2052" max="2052" width="45.58203125" style="86" customWidth="1"/>
    <col min="2053" max="2053" width="21.5" style="86" customWidth="1"/>
    <col min="2054" max="2062" width="9" style="86"/>
    <col min="2063" max="2063" width="9.25" style="86" customWidth="1"/>
    <col min="2064" max="2304" width="9" style="86"/>
    <col min="2305" max="2305" width="3.58203125" style="86" customWidth="1"/>
    <col min="2306" max="2306" width="2.08203125" style="86" customWidth="1"/>
    <col min="2307" max="2307" width="31.08203125" style="86" customWidth="1"/>
    <col min="2308" max="2308" width="45.58203125" style="86" customWidth="1"/>
    <col min="2309" max="2309" width="21.5" style="86" customWidth="1"/>
    <col min="2310" max="2318" width="9" style="86"/>
    <col min="2319" max="2319" width="9.25" style="86" customWidth="1"/>
    <col min="2320" max="2560" width="9" style="86"/>
    <col min="2561" max="2561" width="3.58203125" style="86" customWidth="1"/>
    <col min="2562" max="2562" width="2.08203125" style="86" customWidth="1"/>
    <col min="2563" max="2563" width="31.08203125" style="86" customWidth="1"/>
    <col min="2564" max="2564" width="45.58203125" style="86" customWidth="1"/>
    <col min="2565" max="2565" width="21.5" style="86" customWidth="1"/>
    <col min="2566" max="2574" width="9" style="86"/>
    <col min="2575" max="2575" width="9.25" style="86" customWidth="1"/>
    <col min="2576" max="2816" width="9" style="86"/>
    <col min="2817" max="2817" width="3.58203125" style="86" customWidth="1"/>
    <col min="2818" max="2818" width="2.08203125" style="86" customWidth="1"/>
    <col min="2819" max="2819" width="31.08203125" style="86" customWidth="1"/>
    <col min="2820" max="2820" width="45.58203125" style="86" customWidth="1"/>
    <col min="2821" max="2821" width="21.5" style="86" customWidth="1"/>
    <col min="2822" max="2830" width="9" style="86"/>
    <col min="2831" max="2831" width="9.25" style="86" customWidth="1"/>
    <col min="2832" max="3072" width="9" style="86"/>
    <col min="3073" max="3073" width="3.58203125" style="86" customWidth="1"/>
    <col min="3074" max="3074" width="2.08203125" style="86" customWidth="1"/>
    <col min="3075" max="3075" width="31.08203125" style="86" customWidth="1"/>
    <col min="3076" max="3076" width="45.58203125" style="86" customWidth="1"/>
    <col min="3077" max="3077" width="21.5" style="86" customWidth="1"/>
    <col min="3078" max="3086" width="9" style="86"/>
    <col min="3087" max="3087" width="9.25" style="86" customWidth="1"/>
    <col min="3088" max="3328" width="9" style="86"/>
    <col min="3329" max="3329" width="3.58203125" style="86" customWidth="1"/>
    <col min="3330" max="3330" width="2.08203125" style="86" customWidth="1"/>
    <col min="3331" max="3331" width="31.08203125" style="86" customWidth="1"/>
    <col min="3332" max="3332" width="45.58203125" style="86" customWidth="1"/>
    <col min="3333" max="3333" width="21.5" style="86" customWidth="1"/>
    <col min="3334" max="3342" width="9" style="86"/>
    <col min="3343" max="3343" width="9.25" style="86" customWidth="1"/>
    <col min="3344" max="3584" width="9" style="86"/>
    <col min="3585" max="3585" width="3.58203125" style="86" customWidth="1"/>
    <col min="3586" max="3586" width="2.08203125" style="86" customWidth="1"/>
    <col min="3587" max="3587" width="31.08203125" style="86" customWidth="1"/>
    <col min="3588" max="3588" width="45.58203125" style="86" customWidth="1"/>
    <col min="3589" max="3589" width="21.5" style="86" customWidth="1"/>
    <col min="3590" max="3598" width="9" style="86"/>
    <col min="3599" max="3599" width="9.25" style="86" customWidth="1"/>
    <col min="3600" max="3840" width="9" style="86"/>
    <col min="3841" max="3841" width="3.58203125" style="86" customWidth="1"/>
    <col min="3842" max="3842" width="2.08203125" style="86" customWidth="1"/>
    <col min="3843" max="3843" width="31.08203125" style="86" customWidth="1"/>
    <col min="3844" max="3844" width="45.58203125" style="86" customWidth="1"/>
    <col min="3845" max="3845" width="21.5" style="86" customWidth="1"/>
    <col min="3846" max="3854" width="9" style="86"/>
    <col min="3855" max="3855" width="9.25" style="86" customWidth="1"/>
    <col min="3856" max="4096" width="9" style="86"/>
    <col min="4097" max="4097" width="3.58203125" style="86" customWidth="1"/>
    <col min="4098" max="4098" width="2.08203125" style="86" customWidth="1"/>
    <col min="4099" max="4099" width="31.08203125" style="86" customWidth="1"/>
    <col min="4100" max="4100" width="45.58203125" style="86" customWidth="1"/>
    <col min="4101" max="4101" width="21.5" style="86" customWidth="1"/>
    <col min="4102" max="4110" width="9" style="86"/>
    <col min="4111" max="4111" width="9.25" style="86" customWidth="1"/>
    <col min="4112" max="4352" width="9" style="86"/>
    <col min="4353" max="4353" width="3.58203125" style="86" customWidth="1"/>
    <col min="4354" max="4354" width="2.08203125" style="86" customWidth="1"/>
    <col min="4355" max="4355" width="31.08203125" style="86" customWidth="1"/>
    <col min="4356" max="4356" width="45.58203125" style="86" customWidth="1"/>
    <col min="4357" max="4357" width="21.5" style="86" customWidth="1"/>
    <col min="4358" max="4366" width="9" style="86"/>
    <col min="4367" max="4367" width="9.25" style="86" customWidth="1"/>
    <col min="4368" max="4608" width="9" style="86"/>
    <col min="4609" max="4609" width="3.58203125" style="86" customWidth="1"/>
    <col min="4610" max="4610" width="2.08203125" style="86" customWidth="1"/>
    <col min="4611" max="4611" width="31.08203125" style="86" customWidth="1"/>
    <col min="4612" max="4612" width="45.58203125" style="86" customWidth="1"/>
    <col min="4613" max="4613" width="21.5" style="86" customWidth="1"/>
    <col min="4614" max="4622" width="9" style="86"/>
    <col min="4623" max="4623" width="9.25" style="86" customWidth="1"/>
    <col min="4624" max="4864" width="9" style="86"/>
    <col min="4865" max="4865" width="3.58203125" style="86" customWidth="1"/>
    <col min="4866" max="4866" width="2.08203125" style="86" customWidth="1"/>
    <col min="4867" max="4867" width="31.08203125" style="86" customWidth="1"/>
    <col min="4868" max="4868" width="45.58203125" style="86" customWidth="1"/>
    <col min="4869" max="4869" width="21.5" style="86" customWidth="1"/>
    <col min="4870" max="4878" width="9" style="86"/>
    <col min="4879" max="4879" width="9.25" style="86" customWidth="1"/>
    <col min="4880" max="5120" width="9" style="86"/>
    <col min="5121" max="5121" width="3.58203125" style="86" customWidth="1"/>
    <col min="5122" max="5122" width="2.08203125" style="86" customWidth="1"/>
    <col min="5123" max="5123" width="31.08203125" style="86" customWidth="1"/>
    <col min="5124" max="5124" width="45.58203125" style="86" customWidth="1"/>
    <col min="5125" max="5125" width="21.5" style="86" customWidth="1"/>
    <col min="5126" max="5134" width="9" style="86"/>
    <col min="5135" max="5135" width="9.25" style="86" customWidth="1"/>
    <col min="5136" max="5376" width="9" style="86"/>
    <col min="5377" max="5377" width="3.58203125" style="86" customWidth="1"/>
    <col min="5378" max="5378" width="2.08203125" style="86" customWidth="1"/>
    <col min="5379" max="5379" width="31.08203125" style="86" customWidth="1"/>
    <col min="5380" max="5380" width="45.58203125" style="86" customWidth="1"/>
    <col min="5381" max="5381" width="21.5" style="86" customWidth="1"/>
    <col min="5382" max="5390" width="9" style="86"/>
    <col min="5391" max="5391" width="9.25" style="86" customWidth="1"/>
    <col min="5392" max="5632" width="9" style="86"/>
    <col min="5633" max="5633" width="3.58203125" style="86" customWidth="1"/>
    <col min="5634" max="5634" width="2.08203125" style="86" customWidth="1"/>
    <col min="5635" max="5635" width="31.08203125" style="86" customWidth="1"/>
    <col min="5636" max="5636" width="45.58203125" style="86" customWidth="1"/>
    <col min="5637" max="5637" width="21.5" style="86" customWidth="1"/>
    <col min="5638" max="5646" width="9" style="86"/>
    <col min="5647" max="5647" width="9.25" style="86" customWidth="1"/>
    <col min="5648" max="5888" width="9" style="86"/>
    <col min="5889" max="5889" width="3.58203125" style="86" customWidth="1"/>
    <col min="5890" max="5890" width="2.08203125" style="86" customWidth="1"/>
    <col min="5891" max="5891" width="31.08203125" style="86" customWidth="1"/>
    <col min="5892" max="5892" width="45.58203125" style="86" customWidth="1"/>
    <col min="5893" max="5893" width="21.5" style="86" customWidth="1"/>
    <col min="5894" max="5902" width="9" style="86"/>
    <col min="5903" max="5903" width="9.25" style="86" customWidth="1"/>
    <col min="5904" max="6144" width="9" style="86"/>
    <col min="6145" max="6145" width="3.58203125" style="86" customWidth="1"/>
    <col min="6146" max="6146" width="2.08203125" style="86" customWidth="1"/>
    <col min="6147" max="6147" width="31.08203125" style="86" customWidth="1"/>
    <col min="6148" max="6148" width="45.58203125" style="86" customWidth="1"/>
    <col min="6149" max="6149" width="21.5" style="86" customWidth="1"/>
    <col min="6150" max="6158" width="9" style="86"/>
    <col min="6159" max="6159" width="9.25" style="86" customWidth="1"/>
    <col min="6160" max="6400" width="9" style="86"/>
    <col min="6401" max="6401" width="3.58203125" style="86" customWidth="1"/>
    <col min="6402" max="6402" width="2.08203125" style="86" customWidth="1"/>
    <col min="6403" max="6403" width="31.08203125" style="86" customWidth="1"/>
    <col min="6404" max="6404" width="45.58203125" style="86" customWidth="1"/>
    <col min="6405" max="6405" width="21.5" style="86" customWidth="1"/>
    <col min="6406" max="6414" width="9" style="86"/>
    <col min="6415" max="6415" width="9.25" style="86" customWidth="1"/>
    <col min="6416" max="6656" width="9" style="86"/>
    <col min="6657" max="6657" width="3.58203125" style="86" customWidth="1"/>
    <col min="6658" max="6658" width="2.08203125" style="86" customWidth="1"/>
    <col min="6659" max="6659" width="31.08203125" style="86" customWidth="1"/>
    <col min="6660" max="6660" width="45.58203125" style="86" customWidth="1"/>
    <col min="6661" max="6661" width="21.5" style="86" customWidth="1"/>
    <col min="6662" max="6670" width="9" style="86"/>
    <col min="6671" max="6671" width="9.25" style="86" customWidth="1"/>
    <col min="6672" max="6912" width="9" style="86"/>
    <col min="6913" max="6913" width="3.58203125" style="86" customWidth="1"/>
    <col min="6914" max="6914" width="2.08203125" style="86" customWidth="1"/>
    <col min="6915" max="6915" width="31.08203125" style="86" customWidth="1"/>
    <col min="6916" max="6916" width="45.58203125" style="86" customWidth="1"/>
    <col min="6917" max="6917" width="21.5" style="86" customWidth="1"/>
    <col min="6918" max="6926" width="9" style="86"/>
    <col min="6927" max="6927" width="9.25" style="86" customWidth="1"/>
    <col min="6928" max="7168" width="9" style="86"/>
    <col min="7169" max="7169" width="3.58203125" style="86" customWidth="1"/>
    <col min="7170" max="7170" width="2.08203125" style="86" customWidth="1"/>
    <col min="7171" max="7171" width="31.08203125" style="86" customWidth="1"/>
    <col min="7172" max="7172" width="45.58203125" style="86" customWidth="1"/>
    <col min="7173" max="7173" width="21.5" style="86" customWidth="1"/>
    <col min="7174" max="7182" width="9" style="86"/>
    <col min="7183" max="7183" width="9.25" style="86" customWidth="1"/>
    <col min="7184" max="7424" width="9" style="86"/>
    <col min="7425" max="7425" width="3.58203125" style="86" customWidth="1"/>
    <col min="7426" max="7426" width="2.08203125" style="86" customWidth="1"/>
    <col min="7427" max="7427" width="31.08203125" style="86" customWidth="1"/>
    <col min="7428" max="7428" width="45.58203125" style="86" customWidth="1"/>
    <col min="7429" max="7429" width="21.5" style="86" customWidth="1"/>
    <col min="7430" max="7438" width="9" style="86"/>
    <col min="7439" max="7439" width="9.25" style="86" customWidth="1"/>
    <col min="7440" max="7680" width="9" style="86"/>
    <col min="7681" max="7681" width="3.58203125" style="86" customWidth="1"/>
    <col min="7682" max="7682" width="2.08203125" style="86" customWidth="1"/>
    <col min="7683" max="7683" width="31.08203125" style="86" customWidth="1"/>
    <col min="7684" max="7684" width="45.58203125" style="86" customWidth="1"/>
    <col min="7685" max="7685" width="21.5" style="86" customWidth="1"/>
    <col min="7686" max="7694" width="9" style="86"/>
    <col min="7695" max="7695" width="9.25" style="86" customWidth="1"/>
    <col min="7696" max="7936" width="9" style="86"/>
    <col min="7937" max="7937" width="3.58203125" style="86" customWidth="1"/>
    <col min="7938" max="7938" width="2.08203125" style="86" customWidth="1"/>
    <col min="7939" max="7939" width="31.08203125" style="86" customWidth="1"/>
    <col min="7940" max="7940" width="45.58203125" style="86" customWidth="1"/>
    <col min="7941" max="7941" width="21.5" style="86" customWidth="1"/>
    <col min="7942" max="7950" width="9" style="86"/>
    <col min="7951" max="7951" width="9.25" style="86" customWidth="1"/>
    <col min="7952" max="8192" width="9" style="86"/>
    <col min="8193" max="8193" width="3.58203125" style="86" customWidth="1"/>
    <col min="8194" max="8194" width="2.08203125" style="86" customWidth="1"/>
    <col min="8195" max="8195" width="31.08203125" style="86" customWidth="1"/>
    <col min="8196" max="8196" width="45.58203125" style="86" customWidth="1"/>
    <col min="8197" max="8197" width="21.5" style="86" customWidth="1"/>
    <col min="8198" max="8206" width="9" style="86"/>
    <col min="8207" max="8207" width="9.25" style="86" customWidth="1"/>
    <col min="8208" max="8448" width="9" style="86"/>
    <col min="8449" max="8449" width="3.58203125" style="86" customWidth="1"/>
    <col min="8450" max="8450" width="2.08203125" style="86" customWidth="1"/>
    <col min="8451" max="8451" width="31.08203125" style="86" customWidth="1"/>
    <col min="8452" max="8452" width="45.58203125" style="86" customWidth="1"/>
    <col min="8453" max="8453" width="21.5" style="86" customWidth="1"/>
    <col min="8454" max="8462" width="9" style="86"/>
    <col min="8463" max="8463" width="9.25" style="86" customWidth="1"/>
    <col min="8464" max="8704" width="9" style="86"/>
    <col min="8705" max="8705" width="3.58203125" style="86" customWidth="1"/>
    <col min="8706" max="8706" width="2.08203125" style="86" customWidth="1"/>
    <col min="8707" max="8707" width="31.08203125" style="86" customWidth="1"/>
    <col min="8708" max="8708" width="45.58203125" style="86" customWidth="1"/>
    <col min="8709" max="8709" width="21.5" style="86" customWidth="1"/>
    <col min="8710" max="8718" width="9" style="86"/>
    <col min="8719" max="8719" width="9.25" style="86" customWidth="1"/>
    <col min="8720" max="8960" width="9" style="86"/>
    <col min="8961" max="8961" width="3.58203125" style="86" customWidth="1"/>
    <col min="8962" max="8962" width="2.08203125" style="86" customWidth="1"/>
    <col min="8963" max="8963" width="31.08203125" style="86" customWidth="1"/>
    <col min="8964" max="8964" width="45.58203125" style="86" customWidth="1"/>
    <col min="8965" max="8965" width="21.5" style="86" customWidth="1"/>
    <col min="8966" max="8974" width="9" style="86"/>
    <col min="8975" max="8975" width="9.25" style="86" customWidth="1"/>
    <col min="8976" max="9216" width="9" style="86"/>
    <col min="9217" max="9217" width="3.58203125" style="86" customWidth="1"/>
    <col min="9218" max="9218" width="2.08203125" style="86" customWidth="1"/>
    <col min="9219" max="9219" width="31.08203125" style="86" customWidth="1"/>
    <col min="9220" max="9220" width="45.58203125" style="86" customWidth="1"/>
    <col min="9221" max="9221" width="21.5" style="86" customWidth="1"/>
    <col min="9222" max="9230" width="9" style="86"/>
    <col min="9231" max="9231" width="9.25" style="86" customWidth="1"/>
    <col min="9232" max="9472" width="9" style="86"/>
    <col min="9473" max="9473" width="3.58203125" style="86" customWidth="1"/>
    <col min="9474" max="9474" width="2.08203125" style="86" customWidth="1"/>
    <col min="9475" max="9475" width="31.08203125" style="86" customWidth="1"/>
    <col min="9476" max="9476" width="45.58203125" style="86" customWidth="1"/>
    <col min="9477" max="9477" width="21.5" style="86" customWidth="1"/>
    <col min="9478" max="9486" width="9" style="86"/>
    <col min="9487" max="9487" width="9.25" style="86" customWidth="1"/>
    <col min="9488" max="9728" width="9" style="86"/>
    <col min="9729" max="9729" width="3.58203125" style="86" customWidth="1"/>
    <col min="9730" max="9730" width="2.08203125" style="86" customWidth="1"/>
    <col min="9731" max="9731" width="31.08203125" style="86" customWidth="1"/>
    <col min="9732" max="9732" width="45.58203125" style="86" customWidth="1"/>
    <col min="9733" max="9733" width="21.5" style="86" customWidth="1"/>
    <col min="9734" max="9742" width="9" style="86"/>
    <col min="9743" max="9743" width="9.25" style="86" customWidth="1"/>
    <col min="9744" max="9984" width="9" style="86"/>
    <col min="9985" max="9985" width="3.58203125" style="86" customWidth="1"/>
    <col min="9986" max="9986" width="2.08203125" style="86" customWidth="1"/>
    <col min="9987" max="9987" width="31.08203125" style="86" customWidth="1"/>
    <col min="9988" max="9988" width="45.58203125" style="86" customWidth="1"/>
    <col min="9989" max="9989" width="21.5" style="86" customWidth="1"/>
    <col min="9990" max="9998" width="9" style="86"/>
    <col min="9999" max="9999" width="9.25" style="86" customWidth="1"/>
    <col min="10000" max="10240" width="9" style="86"/>
    <col min="10241" max="10241" width="3.58203125" style="86" customWidth="1"/>
    <col min="10242" max="10242" width="2.08203125" style="86" customWidth="1"/>
    <col min="10243" max="10243" width="31.08203125" style="86" customWidth="1"/>
    <col min="10244" max="10244" width="45.58203125" style="86" customWidth="1"/>
    <col min="10245" max="10245" width="21.5" style="86" customWidth="1"/>
    <col min="10246" max="10254" width="9" style="86"/>
    <col min="10255" max="10255" width="9.25" style="86" customWidth="1"/>
    <col min="10256" max="10496" width="9" style="86"/>
    <col min="10497" max="10497" width="3.58203125" style="86" customWidth="1"/>
    <col min="10498" max="10498" width="2.08203125" style="86" customWidth="1"/>
    <col min="10499" max="10499" width="31.08203125" style="86" customWidth="1"/>
    <col min="10500" max="10500" width="45.58203125" style="86" customWidth="1"/>
    <col min="10501" max="10501" width="21.5" style="86" customWidth="1"/>
    <col min="10502" max="10510" width="9" style="86"/>
    <col min="10511" max="10511" width="9.25" style="86" customWidth="1"/>
    <col min="10512" max="10752" width="9" style="86"/>
    <col min="10753" max="10753" width="3.58203125" style="86" customWidth="1"/>
    <col min="10754" max="10754" width="2.08203125" style="86" customWidth="1"/>
    <col min="10755" max="10755" width="31.08203125" style="86" customWidth="1"/>
    <col min="10756" max="10756" width="45.58203125" style="86" customWidth="1"/>
    <col min="10757" max="10757" width="21.5" style="86" customWidth="1"/>
    <col min="10758" max="10766" width="9" style="86"/>
    <col min="10767" max="10767" width="9.25" style="86" customWidth="1"/>
    <col min="10768" max="11008" width="9" style="86"/>
    <col min="11009" max="11009" width="3.58203125" style="86" customWidth="1"/>
    <col min="11010" max="11010" width="2.08203125" style="86" customWidth="1"/>
    <col min="11011" max="11011" width="31.08203125" style="86" customWidth="1"/>
    <col min="11012" max="11012" width="45.58203125" style="86" customWidth="1"/>
    <col min="11013" max="11013" width="21.5" style="86" customWidth="1"/>
    <col min="11014" max="11022" width="9" style="86"/>
    <col min="11023" max="11023" width="9.25" style="86" customWidth="1"/>
    <col min="11024" max="11264" width="9" style="86"/>
    <col min="11265" max="11265" width="3.58203125" style="86" customWidth="1"/>
    <col min="11266" max="11266" width="2.08203125" style="86" customWidth="1"/>
    <col min="11267" max="11267" width="31.08203125" style="86" customWidth="1"/>
    <col min="11268" max="11268" width="45.58203125" style="86" customWidth="1"/>
    <col min="11269" max="11269" width="21.5" style="86" customWidth="1"/>
    <col min="11270" max="11278" width="9" style="86"/>
    <col min="11279" max="11279" width="9.25" style="86" customWidth="1"/>
    <col min="11280" max="11520" width="9" style="86"/>
    <col min="11521" max="11521" width="3.58203125" style="86" customWidth="1"/>
    <col min="11522" max="11522" width="2.08203125" style="86" customWidth="1"/>
    <col min="11523" max="11523" width="31.08203125" style="86" customWidth="1"/>
    <col min="11524" max="11524" width="45.58203125" style="86" customWidth="1"/>
    <col min="11525" max="11525" width="21.5" style="86" customWidth="1"/>
    <col min="11526" max="11534" width="9" style="86"/>
    <col min="11535" max="11535" width="9.25" style="86" customWidth="1"/>
    <col min="11536" max="11776" width="9" style="86"/>
    <col min="11777" max="11777" width="3.58203125" style="86" customWidth="1"/>
    <col min="11778" max="11778" width="2.08203125" style="86" customWidth="1"/>
    <col min="11779" max="11779" width="31.08203125" style="86" customWidth="1"/>
    <col min="11780" max="11780" width="45.58203125" style="86" customWidth="1"/>
    <col min="11781" max="11781" width="21.5" style="86" customWidth="1"/>
    <col min="11782" max="11790" width="9" style="86"/>
    <col min="11791" max="11791" width="9.25" style="86" customWidth="1"/>
    <col min="11792" max="12032" width="9" style="86"/>
    <col min="12033" max="12033" width="3.58203125" style="86" customWidth="1"/>
    <col min="12034" max="12034" width="2.08203125" style="86" customWidth="1"/>
    <col min="12035" max="12035" width="31.08203125" style="86" customWidth="1"/>
    <col min="12036" max="12036" width="45.58203125" style="86" customWidth="1"/>
    <col min="12037" max="12037" width="21.5" style="86" customWidth="1"/>
    <col min="12038" max="12046" width="9" style="86"/>
    <col min="12047" max="12047" width="9.25" style="86" customWidth="1"/>
    <col min="12048" max="12288" width="9" style="86"/>
    <col min="12289" max="12289" width="3.58203125" style="86" customWidth="1"/>
    <col min="12290" max="12290" width="2.08203125" style="86" customWidth="1"/>
    <col min="12291" max="12291" width="31.08203125" style="86" customWidth="1"/>
    <col min="12292" max="12292" width="45.58203125" style="86" customWidth="1"/>
    <col min="12293" max="12293" width="21.5" style="86" customWidth="1"/>
    <col min="12294" max="12302" width="9" style="86"/>
    <col min="12303" max="12303" width="9.25" style="86" customWidth="1"/>
    <col min="12304" max="12544" width="9" style="86"/>
    <col min="12545" max="12545" width="3.58203125" style="86" customWidth="1"/>
    <col min="12546" max="12546" width="2.08203125" style="86" customWidth="1"/>
    <col min="12547" max="12547" width="31.08203125" style="86" customWidth="1"/>
    <col min="12548" max="12548" width="45.58203125" style="86" customWidth="1"/>
    <col min="12549" max="12549" width="21.5" style="86" customWidth="1"/>
    <col min="12550" max="12558" width="9" style="86"/>
    <col min="12559" max="12559" width="9.25" style="86" customWidth="1"/>
    <col min="12560" max="12800" width="9" style="86"/>
    <col min="12801" max="12801" width="3.58203125" style="86" customWidth="1"/>
    <col min="12802" max="12802" width="2.08203125" style="86" customWidth="1"/>
    <col min="12803" max="12803" width="31.08203125" style="86" customWidth="1"/>
    <col min="12804" max="12804" width="45.58203125" style="86" customWidth="1"/>
    <col min="12805" max="12805" width="21.5" style="86" customWidth="1"/>
    <col min="12806" max="12814" width="9" style="86"/>
    <col min="12815" max="12815" width="9.25" style="86" customWidth="1"/>
    <col min="12816" max="13056" width="9" style="86"/>
    <col min="13057" max="13057" width="3.58203125" style="86" customWidth="1"/>
    <col min="13058" max="13058" width="2.08203125" style="86" customWidth="1"/>
    <col min="13059" max="13059" width="31.08203125" style="86" customWidth="1"/>
    <col min="13060" max="13060" width="45.58203125" style="86" customWidth="1"/>
    <col min="13061" max="13061" width="21.5" style="86" customWidth="1"/>
    <col min="13062" max="13070" width="9" style="86"/>
    <col min="13071" max="13071" width="9.25" style="86" customWidth="1"/>
    <col min="13072" max="13312" width="9" style="86"/>
    <col min="13313" max="13313" width="3.58203125" style="86" customWidth="1"/>
    <col min="13314" max="13314" width="2.08203125" style="86" customWidth="1"/>
    <col min="13315" max="13315" width="31.08203125" style="86" customWidth="1"/>
    <col min="13316" max="13316" width="45.58203125" style="86" customWidth="1"/>
    <col min="13317" max="13317" width="21.5" style="86" customWidth="1"/>
    <col min="13318" max="13326" width="9" style="86"/>
    <col min="13327" max="13327" width="9.25" style="86" customWidth="1"/>
    <col min="13328" max="13568" width="9" style="86"/>
    <col min="13569" max="13569" width="3.58203125" style="86" customWidth="1"/>
    <col min="13570" max="13570" width="2.08203125" style="86" customWidth="1"/>
    <col min="13571" max="13571" width="31.08203125" style="86" customWidth="1"/>
    <col min="13572" max="13572" width="45.58203125" style="86" customWidth="1"/>
    <col min="13573" max="13573" width="21.5" style="86" customWidth="1"/>
    <col min="13574" max="13582" width="9" style="86"/>
    <col min="13583" max="13583" width="9.25" style="86" customWidth="1"/>
    <col min="13584" max="13824" width="9" style="86"/>
    <col min="13825" max="13825" width="3.58203125" style="86" customWidth="1"/>
    <col min="13826" max="13826" width="2.08203125" style="86" customWidth="1"/>
    <col min="13827" max="13827" width="31.08203125" style="86" customWidth="1"/>
    <col min="13828" max="13828" width="45.58203125" style="86" customWidth="1"/>
    <col min="13829" max="13829" width="21.5" style="86" customWidth="1"/>
    <col min="13830" max="13838" width="9" style="86"/>
    <col min="13839" max="13839" width="9.25" style="86" customWidth="1"/>
    <col min="13840" max="14080" width="9" style="86"/>
    <col min="14081" max="14081" width="3.58203125" style="86" customWidth="1"/>
    <col min="14082" max="14082" width="2.08203125" style="86" customWidth="1"/>
    <col min="14083" max="14083" width="31.08203125" style="86" customWidth="1"/>
    <col min="14084" max="14084" width="45.58203125" style="86" customWidth="1"/>
    <col min="14085" max="14085" width="21.5" style="86" customWidth="1"/>
    <col min="14086" max="14094" width="9" style="86"/>
    <col min="14095" max="14095" width="9.25" style="86" customWidth="1"/>
    <col min="14096" max="14336" width="9" style="86"/>
    <col min="14337" max="14337" width="3.58203125" style="86" customWidth="1"/>
    <col min="14338" max="14338" width="2.08203125" style="86" customWidth="1"/>
    <col min="14339" max="14339" width="31.08203125" style="86" customWidth="1"/>
    <col min="14340" max="14340" width="45.58203125" style="86" customWidth="1"/>
    <col min="14341" max="14341" width="21.5" style="86" customWidth="1"/>
    <col min="14342" max="14350" width="9" style="86"/>
    <col min="14351" max="14351" width="9.25" style="86" customWidth="1"/>
    <col min="14352" max="14592" width="9" style="86"/>
    <col min="14593" max="14593" width="3.58203125" style="86" customWidth="1"/>
    <col min="14594" max="14594" width="2.08203125" style="86" customWidth="1"/>
    <col min="14595" max="14595" width="31.08203125" style="86" customWidth="1"/>
    <col min="14596" max="14596" width="45.58203125" style="86" customWidth="1"/>
    <col min="14597" max="14597" width="21.5" style="86" customWidth="1"/>
    <col min="14598" max="14606" width="9" style="86"/>
    <col min="14607" max="14607" width="9.25" style="86" customWidth="1"/>
    <col min="14608" max="14848" width="9" style="86"/>
    <col min="14849" max="14849" width="3.58203125" style="86" customWidth="1"/>
    <col min="14850" max="14850" width="2.08203125" style="86" customWidth="1"/>
    <col min="14851" max="14851" width="31.08203125" style="86" customWidth="1"/>
    <col min="14852" max="14852" width="45.58203125" style="86" customWidth="1"/>
    <col min="14853" max="14853" width="21.5" style="86" customWidth="1"/>
    <col min="14854" max="14862" width="9" style="86"/>
    <col min="14863" max="14863" width="9.25" style="86" customWidth="1"/>
    <col min="14864" max="15104" width="9" style="86"/>
    <col min="15105" max="15105" width="3.58203125" style="86" customWidth="1"/>
    <col min="15106" max="15106" width="2.08203125" style="86" customWidth="1"/>
    <col min="15107" max="15107" width="31.08203125" style="86" customWidth="1"/>
    <col min="15108" max="15108" width="45.58203125" style="86" customWidth="1"/>
    <col min="15109" max="15109" width="21.5" style="86" customWidth="1"/>
    <col min="15110" max="15118" width="9" style="86"/>
    <col min="15119" max="15119" width="9.25" style="86" customWidth="1"/>
    <col min="15120" max="15360" width="9" style="86"/>
    <col min="15361" max="15361" width="3.58203125" style="86" customWidth="1"/>
    <col min="15362" max="15362" width="2.08203125" style="86" customWidth="1"/>
    <col min="15363" max="15363" width="31.08203125" style="86" customWidth="1"/>
    <col min="15364" max="15364" width="45.58203125" style="86" customWidth="1"/>
    <col min="15365" max="15365" width="21.5" style="86" customWidth="1"/>
    <col min="15366" max="15374" width="9" style="86"/>
    <col min="15375" max="15375" width="9.25" style="86" customWidth="1"/>
    <col min="15376" max="15616" width="9" style="86"/>
    <col min="15617" max="15617" width="3.58203125" style="86" customWidth="1"/>
    <col min="15618" max="15618" width="2.08203125" style="86" customWidth="1"/>
    <col min="15619" max="15619" width="31.08203125" style="86" customWidth="1"/>
    <col min="15620" max="15620" width="45.58203125" style="86" customWidth="1"/>
    <col min="15621" max="15621" width="21.5" style="86" customWidth="1"/>
    <col min="15622" max="15630" width="9" style="86"/>
    <col min="15631" max="15631" width="9.25" style="86" customWidth="1"/>
    <col min="15632" max="15872" width="9" style="86"/>
    <col min="15873" max="15873" width="3.58203125" style="86" customWidth="1"/>
    <col min="15874" max="15874" width="2.08203125" style="86" customWidth="1"/>
    <col min="15875" max="15875" width="31.08203125" style="86" customWidth="1"/>
    <col min="15876" max="15876" width="45.58203125" style="86" customWidth="1"/>
    <col min="15877" max="15877" width="21.5" style="86" customWidth="1"/>
    <col min="15878" max="15886" width="9" style="86"/>
    <col min="15887" max="15887" width="9.25" style="86" customWidth="1"/>
    <col min="15888" max="16128" width="9" style="86"/>
    <col min="16129" max="16129" width="3.58203125" style="86" customWidth="1"/>
    <col min="16130" max="16130" width="2.08203125" style="86" customWidth="1"/>
    <col min="16131" max="16131" width="31.08203125" style="86" customWidth="1"/>
    <col min="16132" max="16132" width="45.58203125" style="86" customWidth="1"/>
    <col min="16133" max="16133" width="21.5" style="86" customWidth="1"/>
    <col min="16134" max="16142" width="9" style="86"/>
    <col min="16143" max="16143" width="9.25" style="86" customWidth="1"/>
    <col min="16144" max="16384" width="9" style="86"/>
  </cols>
  <sheetData>
    <row r="1" spans="1:83" ht="20.149999999999999" customHeight="1" thickBot="1"/>
    <row r="2" spans="1:83" ht="20.149999999999999" customHeight="1" thickBot="1">
      <c r="B2" s="133"/>
      <c r="C2" s="134" t="s">
        <v>450</v>
      </c>
      <c r="D2" s="84"/>
      <c r="E2" s="84" t="s">
        <v>539</v>
      </c>
      <c r="F2" s="84"/>
      <c r="G2" s="84" t="str">
        <f>'SP1-1'!L2</f>
        <v>Spreadsheet released: 14-Apr-2023</v>
      </c>
      <c r="H2" s="84"/>
      <c r="I2" s="84"/>
      <c r="J2" s="84"/>
      <c r="K2" s="84"/>
      <c r="L2" s="84"/>
      <c r="M2" s="84"/>
      <c r="N2" s="84"/>
      <c r="O2" s="84"/>
      <c r="P2" s="84"/>
      <c r="Q2" s="84"/>
      <c r="R2" s="84"/>
      <c r="S2" s="135"/>
    </row>
    <row r="3" spans="1:83" ht="10" customHeight="1"/>
    <row r="4" spans="1:83" ht="20.149999999999999" customHeight="1">
      <c r="C4" s="136" t="s">
        <v>325</v>
      </c>
      <c r="D4" s="137"/>
      <c r="E4" s="137"/>
      <c r="F4" s="137"/>
      <c r="G4" s="137"/>
      <c r="H4" s="137"/>
      <c r="I4" s="137"/>
      <c r="J4" s="137"/>
      <c r="K4" s="137"/>
      <c r="L4" s="137"/>
      <c r="M4" s="137"/>
      <c r="N4" s="137"/>
      <c r="O4" s="137"/>
      <c r="P4" s="137"/>
      <c r="Q4" s="137"/>
      <c r="R4" s="137"/>
      <c r="S4" s="137"/>
    </row>
    <row r="5" spans="1:83" ht="20.149999999999999" customHeight="1">
      <c r="C5" s="138" t="s">
        <v>451</v>
      </c>
      <c r="D5" s="139"/>
      <c r="E5" s="139"/>
      <c r="F5" s="139"/>
      <c r="G5" s="139"/>
      <c r="H5" s="139"/>
      <c r="I5" s="139"/>
      <c r="J5" s="139"/>
      <c r="K5" s="139"/>
      <c r="L5" s="139"/>
      <c r="M5" s="139"/>
      <c r="N5" s="139"/>
      <c r="O5" s="139"/>
    </row>
    <row r="6" spans="1:83" ht="20.149999999999999" customHeight="1">
      <c r="C6" s="140" t="s">
        <v>452</v>
      </c>
      <c r="D6" s="141"/>
      <c r="E6" s="141"/>
      <c r="F6" s="141"/>
      <c r="G6" s="141"/>
      <c r="H6" s="141"/>
      <c r="I6" s="141"/>
      <c r="J6" s="142"/>
      <c r="K6" s="142"/>
      <c r="L6" s="142"/>
      <c r="M6" s="142"/>
      <c r="N6" s="142"/>
      <c r="O6" s="139"/>
    </row>
    <row r="7" spans="1:83" ht="20.149999999999999" customHeight="1">
      <c r="C7" s="140" t="s">
        <v>453</v>
      </c>
      <c r="D7" s="141"/>
      <c r="E7" s="141"/>
      <c r="F7" s="141"/>
      <c r="G7" s="141"/>
      <c r="H7" s="141"/>
      <c r="I7" s="141"/>
      <c r="J7" s="142"/>
      <c r="K7" s="142"/>
      <c r="L7" s="142"/>
      <c r="M7" s="142"/>
      <c r="N7" s="142"/>
      <c r="O7" s="139"/>
    </row>
    <row r="8" spans="1:83" ht="20.149999999999999" customHeight="1">
      <c r="C8" s="140" t="s">
        <v>454</v>
      </c>
      <c r="D8" s="143"/>
      <c r="E8" s="143"/>
      <c r="F8" s="143"/>
      <c r="G8" s="143"/>
      <c r="H8" s="143"/>
      <c r="I8" s="143"/>
      <c r="J8" s="144"/>
      <c r="K8" s="144"/>
      <c r="L8" s="144"/>
      <c r="M8" s="144"/>
      <c r="N8" s="144"/>
      <c r="O8" s="139"/>
    </row>
    <row r="9" spans="1:83" ht="33.65" customHeight="1">
      <c r="A9" s="145"/>
      <c r="C9" s="278" t="s">
        <v>455</v>
      </c>
      <c r="D9" s="278"/>
      <c r="E9" s="278"/>
      <c r="F9" s="278"/>
      <c r="G9" s="278"/>
      <c r="H9" s="278"/>
      <c r="I9" s="278"/>
      <c r="J9" s="278"/>
      <c r="K9" s="278"/>
      <c r="L9" s="278"/>
      <c r="M9" s="278"/>
      <c r="N9" s="278"/>
      <c r="O9" s="278"/>
      <c r="P9" s="278"/>
      <c r="Q9" s="278"/>
      <c r="R9" s="278"/>
      <c r="S9" s="278"/>
    </row>
    <row r="10" spans="1:83" ht="20.149999999999999" customHeight="1">
      <c r="C10" s="146" t="s">
        <v>326</v>
      </c>
      <c r="E10" s="143"/>
      <c r="F10" s="143"/>
      <c r="G10" s="143"/>
      <c r="H10" s="143"/>
      <c r="I10" s="143"/>
      <c r="J10" s="144"/>
      <c r="K10" s="144"/>
      <c r="L10" s="144"/>
      <c r="M10" s="144"/>
      <c r="N10" s="144"/>
      <c r="O10" s="139"/>
      <c r="CE10" s="147"/>
    </row>
    <row r="11" spans="1:83" ht="20.149999999999999" customHeight="1">
      <c r="B11" s="148"/>
      <c r="C11" s="279" t="s">
        <v>456</v>
      </c>
      <c r="D11" s="279"/>
      <c r="E11" s="143"/>
      <c r="F11" s="143"/>
      <c r="G11" s="143"/>
      <c r="H11" s="143"/>
      <c r="I11" s="143"/>
      <c r="J11" s="144"/>
      <c r="K11" s="144"/>
      <c r="L11" s="144"/>
      <c r="M11" s="144"/>
      <c r="N11" s="144"/>
      <c r="O11" s="139"/>
      <c r="CE11" s="147" t="s">
        <v>327</v>
      </c>
    </row>
    <row r="12" spans="1:83" ht="20.149999999999999" customHeight="1">
      <c r="E12" s="149"/>
      <c r="F12" s="149"/>
      <c r="G12" s="149"/>
      <c r="H12" s="149"/>
      <c r="I12" s="149"/>
      <c r="J12" s="148"/>
      <c r="K12" s="148"/>
      <c r="L12" s="148"/>
      <c r="M12" s="148"/>
      <c r="CE12" s="147" t="s">
        <v>328</v>
      </c>
    </row>
    <row r="13" spans="1:83" ht="20.149999999999999" customHeight="1" thickBot="1">
      <c r="C13" s="150" t="s">
        <v>443</v>
      </c>
      <c r="E13" s="151"/>
      <c r="F13" s="151"/>
      <c r="G13" s="151"/>
      <c r="H13" s="151"/>
      <c r="I13" s="151"/>
      <c r="J13" s="152"/>
      <c r="K13" s="152"/>
      <c r="L13" s="152"/>
      <c r="M13" s="152"/>
      <c r="CE13" s="147" t="s">
        <v>329</v>
      </c>
    </row>
    <row r="14" spans="1:83" s="92" customFormat="1" ht="20.149999999999999" customHeight="1" thickTop="1" thickBot="1">
      <c r="C14" s="85" t="s">
        <v>330</v>
      </c>
      <c r="D14" s="143"/>
      <c r="E14" s="140"/>
      <c r="F14" s="86"/>
      <c r="G14" s="86"/>
      <c r="H14" s="280"/>
      <c r="I14" s="281"/>
      <c r="J14" s="153"/>
      <c r="K14" s="153"/>
      <c r="L14" s="153"/>
      <c r="M14" s="153"/>
      <c r="N14" s="86"/>
      <c r="O14" s="86"/>
      <c r="P14" s="86"/>
      <c r="Q14" s="86"/>
      <c r="R14" s="86"/>
      <c r="S14" s="86"/>
      <c r="CD14" s="147" t="s">
        <v>331</v>
      </c>
    </row>
    <row r="15" spans="1:83" ht="20.149999999999999" customHeight="1" thickTop="1">
      <c r="C15" s="85" t="s">
        <v>332</v>
      </c>
      <c r="F15" s="92"/>
      <c r="G15" s="92"/>
      <c r="H15" s="282"/>
      <c r="I15" s="282"/>
      <c r="J15" s="92"/>
      <c r="K15" s="92"/>
      <c r="L15" s="92"/>
      <c r="M15" s="92"/>
      <c r="N15" s="92"/>
      <c r="O15" s="92"/>
      <c r="P15" s="92"/>
      <c r="Q15" s="92"/>
      <c r="R15" s="92"/>
      <c r="S15" s="92"/>
      <c r="CB15" s="147" t="s">
        <v>333</v>
      </c>
    </row>
    <row r="16" spans="1:83" ht="20.149999999999999" customHeight="1">
      <c r="C16" s="154" t="s">
        <v>334</v>
      </c>
      <c r="D16" s="151"/>
      <c r="H16" s="155"/>
      <c r="I16" s="156"/>
      <c r="CE16" s="147" t="s">
        <v>335</v>
      </c>
    </row>
    <row r="17" spans="3:83" ht="15" customHeight="1">
      <c r="C17" s="154"/>
      <c r="D17" s="151"/>
      <c r="CE17" s="147" t="s">
        <v>336</v>
      </c>
    </row>
    <row r="18" spans="3:83" ht="5.15" customHeight="1">
      <c r="D18" s="140"/>
      <c r="CE18" s="147" t="s">
        <v>337</v>
      </c>
    </row>
    <row r="19" spans="3:83" ht="20.149999999999999" customHeight="1">
      <c r="C19" s="157" t="s">
        <v>338</v>
      </c>
      <c r="D19" s="158"/>
      <c r="E19" s="159"/>
      <c r="F19" s="159"/>
      <c r="G19" s="159"/>
      <c r="H19" s="159"/>
      <c r="I19" s="159"/>
      <c r="J19" s="159"/>
      <c r="K19" s="159"/>
      <c r="L19" s="159"/>
      <c r="M19" s="159"/>
      <c r="N19" s="159"/>
      <c r="O19" s="159"/>
      <c r="P19" s="159"/>
      <c r="Q19" s="159"/>
      <c r="R19" s="159"/>
      <c r="S19" s="159"/>
      <c r="CE19" s="147" t="s">
        <v>339</v>
      </c>
    </row>
    <row r="20" spans="3:83" ht="20.149999999999999" customHeight="1">
      <c r="C20" s="160"/>
      <c r="D20" s="161" t="s">
        <v>340</v>
      </c>
      <c r="CE20" s="147" t="s">
        <v>341</v>
      </c>
    </row>
    <row r="21" spans="3:83" ht="5.15" customHeight="1">
      <c r="CE21" s="147" t="s">
        <v>342</v>
      </c>
    </row>
    <row r="22" spans="3:83" ht="20.149999999999999" customHeight="1">
      <c r="C22" s="221" t="s">
        <v>523</v>
      </c>
      <c r="D22" s="92" t="s">
        <v>457</v>
      </c>
      <c r="CE22" s="147" t="s">
        <v>343</v>
      </c>
    </row>
    <row r="23" spans="3:83" ht="5.15" customHeight="1">
      <c r="D23" s="92" t="s">
        <v>344</v>
      </c>
      <c r="CE23" s="147" t="s">
        <v>345</v>
      </c>
    </row>
    <row r="24" spans="3:83" ht="20.149999999999999" customHeight="1">
      <c r="C24" s="221" t="s">
        <v>524</v>
      </c>
      <c r="D24" s="92" t="s">
        <v>458</v>
      </c>
      <c r="CE24" s="147" t="s">
        <v>346</v>
      </c>
    </row>
    <row r="25" spans="3:83" ht="5.15" customHeight="1">
      <c r="D25" s="92"/>
      <c r="CE25" s="162"/>
    </row>
    <row r="26" spans="3:83" ht="20.149999999999999" customHeight="1">
      <c r="C26" s="221" t="s">
        <v>525</v>
      </c>
      <c r="D26" s="92" t="s">
        <v>459</v>
      </c>
    </row>
    <row r="27" spans="3:83" ht="5.15" customHeight="1">
      <c r="D27" s="92" t="s">
        <v>344</v>
      </c>
    </row>
    <row r="28" spans="3:83" ht="20.149999999999999" customHeight="1">
      <c r="C28" s="221" t="s">
        <v>526</v>
      </c>
      <c r="D28" s="92" t="s">
        <v>460</v>
      </c>
    </row>
    <row r="29" spans="3:83" ht="5.15" customHeight="1">
      <c r="D29" s="92"/>
    </row>
    <row r="30" spans="3:83" ht="20.149999999999999" customHeight="1">
      <c r="C30" s="221" t="s">
        <v>527</v>
      </c>
      <c r="D30" s="92" t="s">
        <v>461</v>
      </c>
    </row>
    <row r="31" spans="3:83" ht="5.15" customHeight="1">
      <c r="D31" s="92"/>
    </row>
    <row r="32" spans="3:83" ht="20.149999999999999" customHeight="1"/>
    <row r="33" spans="3:15" ht="5.15" customHeight="1"/>
    <row r="34" spans="3:15" ht="20.149999999999999" customHeight="1"/>
    <row r="35" spans="3:15" ht="5.15" customHeight="1"/>
    <row r="36" spans="3:15" ht="20.149999999999999" customHeight="1">
      <c r="C36" s="157" t="s">
        <v>462</v>
      </c>
      <c r="D36" s="163" t="s">
        <v>463</v>
      </c>
      <c r="E36" s="159"/>
    </row>
    <row r="37" spans="3:15" ht="12.75" customHeight="1">
      <c r="D37" s="163" t="s">
        <v>464</v>
      </c>
      <c r="E37" s="159"/>
    </row>
    <row r="38" spans="3:15" ht="12.75" customHeight="1">
      <c r="D38" s="163" t="s">
        <v>465</v>
      </c>
      <c r="E38" s="159"/>
      <c r="M38" s="143"/>
      <c r="N38" s="143"/>
      <c r="O38" s="143"/>
    </row>
    <row r="39" spans="3:15" ht="12.75" customHeight="1">
      <c r="D39" s="163" t="s">
        <v>466</v>
      </c>
      <c r="E39" s="159"/>
    </row>
    <row r="40" spans="3:15" ht="12.75" customHeight="1">
      <c r="D40" s="163" t="s">
        <v>467</v>
      </c>
      <c r="E40" s="159"/>
    </row>
    <row r="41" spans="3:15" ht="12.75" customHeight="1"/>
    <row r="42" spans="3:15" ht="12.75" customHeight="1"/>
    <row r="43" spans="3:15">
      <c r="D43" s="86" t="s">
        <v>468</v>
      </c>
    </row>
    <row r="44" spans="3:15" ht="15.5">
      <c r="D44" s="219" t="s">
        <v>529</v>
      </c>
    </row>
  </sheetData>
  <sheetProtection algorithmName="SHA-512" hashValue="p+0rXUJMqZDazUKYli8CXLvMpGM1n31kPEvjzkoNKbFq1BleFavOveTDO1BBuIUOUYBNmrfJtcXBH1rNpN2QLw==" saltValue="lnsealrzxrdp6ig7xmmVLg==" spinCount="100000" sheet="1" selectLockedCells="1"/>
  <mergeCells count="4">
    <mergeCell ref="C9:S9"/>
    <mergeCell ref="C11:D11"/>
    <mergeCell ref="H14:I14"/>
    <mergeCell ref="H15:I15"/>
  </mergeCells>
  <hyperlinks>
    <hyperlink ref="C11" r:id="rId1" display="for more information please refer to section 3.3 of Economic Evaluation Manual." xr:uid="{5D72C85F-9B24-4220-8ED8-AAC2BD0DB4FF}"/>
    <hyperlink ref="C11:D11" r:id="rId2" display="For more information please refer to section 4.1 of Monetised Benefits and Costs Manual." xr:uid="{F7394BBE-5004-41E8-BED6-0D0B1EE3C66B}"/>
    <hyperlink ref="D44" r:id="rId3" xr:uid="{47CFF37E-AF06-46DC-BBE8-9A60EEA928B7}"/>
  </hyperlinks>
  <pageMargins left="0.25" right="0.25" top="0.75" bottom="0.75" header="0.3" footer="0.3"/>
  <pageSetup paperSize="8" orientation="landscap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00F6-F459-4E3F-8E2C-4113114ECBDC}">
  <sheetPr codeName="Sheet11">
    <pageSetUpPr fitToPage="1"/>
  </sheetPr>
  <dimension ref="A1:AC81"/>
  <sheetViews>
    <sheetView tabSelected="1" zoomScaleNormal="100" zoomScaleSheetLayoutView="85" workbookViewId="0">
      <selection activeCell="I26" sqref="I26:N26"/>
    </sheetView>
  </sheetViews>
  <sheetFormatPr defaultColWidth="7.75" defaultRowHeight="13.5"/>
  <cols>
    <col min="1" max="1" width="3.58203125" style="87" customWidth="1"/>
    <col min="2" max="2" width="10.5" style="88" customWidth="1"/>
    <col min="3" max="3" width="10.83203125" style="88" customWidth="1"/>
    <col min="4" max="4" width="6.25" style="88" customWidth="1"/>
    <col min="5" max="14" width="4.83203125" style="88" customWidth="1"/>
    <col min="15" max="15" width="2.5" style="88" customWidth="1"/>
    <col min="16" max="16" width="9.25" style="88" customWidth="1"/>
    <col min="17" max="17" width="26.75" style="97" customWidth="1"/>
    <col min="18" max="20" width="9.25" style="97" customWidth="1"/>
    <col min="21" max="21" width="11.75" style="97" customWidth="1"/>
    <col min="22" max="22" width="4.83203125" style="97" customWidth="1"/>
    <col min="23" max="23" width="9.25" style="97" customWidth="1"/>
    <col min="24" max="24" width="9.25" style="88" customWidth="1"/>
    <col min="25" max="25" width="10.1640625" style="88" customWidth="1"/>
    <col min="26" max="256" width="7.75" style="88"/>
    <col min="257" max="257" width="3.58203125" style="88" customWidth="1"/>
    <col min="258" max="258" width="10.5" style="88" customWidth="1"/>
    <col min="259" max="259" width="10.83203125" style="88" customWidth="1"/>
    <col min="260" max="260" width="6.25" style="88" customWidth="1"/>
    <col min="261" max="270" width="4.83203125" style="88" customWidth="1"/>
    <col min="271" max="271" width="2.5" style="88" customWidth="1"/>
    <col min="272" max="272" width="9.25" style="88" customWidth="1"/>
    <col min="273" max="273" width="26.75" style="88" customWidth="1"/>
    <col min="274" max="276" width="9.25" style="88" customWidth="1"/>
    <col min="277" max="277" width="11.75" style="88" customWidth="1"/>
    <col min="278" max="278" width="4.83203125" style="88" customWidth="1"/>
    <col min="279" max="281" width="9.25" style="88" customWidth="1"/>
    <col min="282" max="512" width="7.75" style="88"/>
    <col min="513" max="513" width="3.58203125" style="88" customWidth="1"/>
    <col min="514" max="514" width="10.5" style="88" customWidth="1"/>
    <col min="515" max="515" width="10.83203125" style="88" customWidth="1"/>
    <col min="516" max="516" width="6.25" style="88" customWidth="1"/>
    <col min="517" max="526" width="4.83203125" style="88" customWidth="1"/>
    <col min="527" max="527" width="2.5" style="88" customWidth="1"/>
    <col min="528" max="528" width="9.25" style="88" customWidth="1"/>
    <col min="529" max="529" width="26.75" style="88" customWidth="1"/>
    <col min="530" max="532" width="9.25" style="88" customWidth="1"/>
    <col min="533" max="533" width="11.75" style="88" customWidth="1"/>
    <col min="534" max="534" width="4.83203125" style="88" customWidth="1"/>
    <col min="535" max="537" width="9.25" style="88" customWidth="1"/>
    <col min="538" max="768" width="7.75" style="88"/>
    <col min="769" max="769" width="3.58203125" style="88" customWidth="1"/>
    <col min="770" max="770" width="10.5" style="88" customWidth="1"/>
    <col min="771" max="771" width="10.83203125" style="88" customWidth="1"/>
    <col min="772" max="772" width="6.25" style="88" customWidth="1"/>
    <col min="773" max="782" width="4.83203125" style="88" customWidth="1"/>
    <col min="783" max="783" width="2.5" style="88" customWidth="1"/>
    <col min="784" max="784" width="9.25" style="88" customWidth="1"/>
    <col min="785" max="785" width="26.75" style="88" customWidth="1"/>
    <col min="786" max="788" width="9.25" style="88" customWidth="1"/>
    <col min="789" max="789" width="11.75" style="88" customWidth="1"/>
    <col min="790" max="790" width="4.83203125" style="88" customWidth="1"/>
    <col min="791" max="793" width="9.25" style="88" customWidth="1"/>
    <col min="794" max="1024" width="7.75" style="88"/>
    <col min="1025" max="1025" width="3.58203125" style="88" customWidth="1"/>
    <col min="1026" max="1026" width="10.5" style="88" customWidth="1"/>
    <col min="1027" max="1027" width="10.83203125" style="88" customWidth="1"/>
    <col min="1028" max="1028" width="6.25" style="88" customWidth="1"/>
    <col min="1029" max="1038" width="4.83203125" style="88" customWidth="1"/>
    <col min="1039" max="1039" width="2.5" style="88" customWidth="1"/>
    <col min="1040" max="1040" width="9.25" style="88" customWidth="1"/>
    <col min="1041" max="1041" width="26.75" style="88" customWidth="1"/>
    <col min="1042" max="1044" width="9.25" style="88" customWidth="1"/>
    <col min="1045" max="1045" width="11.75" style="88" customWidth="1"/>
    <col min="1046" max="1046" width="4.83203125" style="88" customWidth="1"/>
    <col min="1047" max="1049" width="9.25" style="88" customWidth="1"/>
    <col min="1050" max="1280" width="7.75" style="88"/>
    <col min="1281" max="1281" width="3.58203125" style="88" customWidth="1"/>
    <col min="1282" max="1282" width="10.5" style="88" customWidth="1"/>
    <col min="1283" max="1283" width="10.83203125" style="88" customWidth="1"/>
    <col min="1284" max="1284" width="6.25" style="88" customWidth="1"/>
    <col min="1285" max="1294" width="4.83203125" style="88" customWidth="1"/>
    <col min="1295" max="1295" width="2.5" style="88" customWidth="1"/>
    <col min="1296" max="1296" width="9.25" style="88" customWidth="1"/>
    <col min="1297" max="1297" width="26.75" style="88" customWidth="1"/>
    <col min="1298" max="1300" width="9.25" style="88" customWidth="1"/>
    <col min="1301" max="1301" width="11.75" style="88" customWidth="1"/>
    <col min="1302" max="1302" width="4.83203125" style="88" customWidth="1"/>
    <col min="1303" max="1305" width="9.25" style="88" customWidth="1"/>
    <col min="1306" max="1536" width="7.75" style="88"/>
    <col min="1537" max="1537" width="3.58203125" style="88" customWidth="1"/>
    <col min="1538" max="1538" width="10.5" style="88" customWidth="1"/>
    <col min="1539" max="1539" width="10.83203125" style="88" customWidth="1"/>
    <col min="1540" max="1540" width="6.25" style="88" customWidth="1"/>
    <col min="1541" max="1550" width="4.83203125" style="88" customWidth="1"/>
    <col min="1551" max="1551" width="2.5" style="88" customWidth="1"/>
    <col min="1552" max="1552" width="9.25" style="88" customWidth="1"/>
    <col min="1553" max="1553" width="26.75" style="88" customWidth="1"/>
    <col min="1554" max="1556" width="9.25" style="88" customWidth="1"/>
    <col min="1557" max="1557" width="11.75" style="88" customWidth="1"/>
    <col min="1558" max="1558" width="4.83203125" style="88" customWidth="1"/>
    <col min="1559" max="1561" width="9.25" style="88" customWidth="1"/>
    <col min="1562" max="1792" width="7.75" style="88"/>
    <col min="1793" max="1793" width="3.58203125" style="88" customWidth="1"/>
    <col min="1794" max="1794" width="10.5" style="88" customWidth="1"/>
    <col min="1795" max="1795" width="10.83203125" style="88" customWidth="1"/>
    <col min="1796" max="1796" width="6.25" style="88" customWidth="1"/>
    <col min="1797" max="1806" width="4.83203125" style="88" customWidth="1"/>
    <col min="1807" max="1807" width="2.5" style="88" customWidth="1"/>
    <col min="1808" max="1808" width="9.25" style="88" customWidth="1"/>
    <col min="1809" max="1809" width="26.75" style="88" customWidth="1"/>
    <col min="1810" max="1812" width="9.25" style="88" customWidth="1"/>
    <col min="1813" max="1813" width="11.75" style="88" customWidth="1"/>
    <col min="1814" max="1814" width="4.83203125" style="88" customWidth="1"/>
    <col min="1815" max="1817" width="9.25" style="88" customWidth="1"/>
    <col min="1818" max="2048" width="7.75" style="88"/>
    <col min="2049" max="2049" width="3.58203125" style="88" customWidth="1"/>
    <col min="2050" max="2050" width="10.5" style="88" customWidth="1"/>
    <col min="2051" max="2051" width="10.83203125" style="88" customWidth="1"/>
    <col min="2052" max="2052" width="6.25" style="88" customWidth="1"/>
    <col min="2053" max="2062" width="4.83203125" style="88" customWidth="1"/>
    <col min="2063" max="2063" width="2.5" style="88" customWidth="1"/>
    <col min="2064" max="2064" width="9.25" style="88" customWidth="1"/>
    <col min="2065" max="2065" width="26.75" style="88" customWidth="1"/>
    <col min="2066" max="2068" width="9.25" style="88" customWidth="1"/>
    <col min="2069" max="2069" width="11.75" style="88" customWidth="1"/>
    <col min="2070" max="2070" width="4.83203125" style="88" customWidth="1"/>
    <col min="2071" max="2073" width="9.25" style="88" customWidth="1"/>
    <col min="2074" max="2304" width="7.75" style="88"/>
    <col min="2305" max="2305" width="3.58203125" style="88" customWidth="1"/>
    <col min="2306" max="2306" width="10.5" style="88" customWidth="1"/>
    <col min="2307" max="2307" width="10.83203125" style="88" customWidth="1"/>
    <col min="2308" max="2308" width="6.25" style="88" customWidth="1"/>
    <col min="2309" max="2318" width="4.83203125" style="88" customWidth="1"/>
    <col min="2319" max="2319" width="2.5" style="88" customWidth="1"/>
    <col min="2320" max="2320" width="9.25" style="88" customWidth="1"/>
    <col min="2321" max="2321" width="26.75" style="88" customWidth="1"/>
    <col min="2322" max="2324" width="9.25" style="88" customWidth="1"/>
    <col min="2325" max="2325" width="11.75" style="88" customWidth="1"/>
    <col min="2326" max="2326" width="4.83203125" style="88" customWidth="1"/>
    <col min="2327" max="2329" width="9.25" style="88" customWidth="1"/>
    <col min="2330" max="2560" width="7.75" style="88"/>
    <col min="2561" max="2561" width="3.58203125" style="88" customWidth="1"/>
    <col min="2562" max="2562" width="10.5" style="88" customWidth="1"/>
    <col min="2563" max="2563" width="10.83203125" style="88" customWidth="1"/>
    <col min="2564" max="2564" width="6.25" style="88" customWidth="1"/>
    <col min="2565" max="2574" width="4.83203125" style="88" customWidth="1"/>
    <col min="2575" max="2575" width="2.5" style="88" customWidth="1"/>
    <col min="2576" max="2576" width="9.25" style="88" customWidth="1"/>
    <col min="2577" max="2577" width="26.75" style="88" customWidth="1"/>
    <col min="2578" max="2580" width="9.25" style="88" customWidth="1"/>
    <col min="2581" max="2581" width="11.75" style="88" customWidth="1"/>
    <col min="2582" max="2582" width="4.83203125" style="88" customWidth="1"/>
    <col min="2583" max="2585" width="9.25" style="88" customWidth="1"/>
    <col min="2586" max="2816" width="7.75" style="88"/>
    <col min="2817" max="2817" width="3.58203125" style="88" customWidth="1"/>
    <col min="2818" max="2818" width="10.5" style="88" customWidth="1"/>
    <col min="2819" max="2819" width="10.83203125" style="88" customWidth="1"/>
    <col min="2820" max="2820" width="6.25" style="88" customWidth="1"/>
    <col min="2821" max="2830" width="4.83203125" style="88" customWidth="1"/>
    <col min="2831" max="2831" width="2.5" style="88" customWidth="1"/>
    <col min="2832" max="2832" width="9.25" style="88" customWidth="1"/>
    <col min="2833" max="2833" width="26.75" style="88" customWidth="1"/>
    <col min="2834" max="2836" width="9.25" style="88" customWidth="1"/>
    <col min="2837" max="2837" width="11.75" style="88" customWidth="1"/>
    <col min="2838" max="2838" width="4.83203125" style="88" customWidth="1"/>
    <col min="2839" max="2841" width="9.25" style="88" customWidth="1"/>
    <col min="2842" max="3072" width="7.75" style="88"/>
    <col min="3073" max="3073" width="3.58203125" style="88" customWidth="1"/>
    <col min="3074" max="3074" width="10.5" style="88" customWidth="1"/>
    <col min="3075" max="3075" width="10.83203125" style="88" customWidth="1"/>
    <col min="3076" max="3076" width="6.25" style="88" customWidth="1"/>
    <col min="3077" max="3086" width="4.83203125" style="88" customWidth="1"/>
    <col min="3087" max="3087" width="2.5" style="88" customWidth="1"/>
    <col min="3088" max="3088" width="9.25" style="88" customWidth="1"/>
    <col min="3089" max="3089" width="26.75" style="88" customWidth="1"/>
    <col min="3090" max="3092" width="9.25" style="88" customWidth="1"/>
    <col min="3093" max="3093" width="11.75" style="88" customWidth="1"/>
    <col min="3094" max="3094" width="4.83203125" style="88" customWidth="1"/>
    <col min="3095" max="3097" width="9.25" style="88" customWidth="1"/>
    <col min="3098" max="3328" width="7.75" style="88"/>
    <col min="3329" max="3329" width="3.58203125" style="88" customWidth="1"/>
    <col min="3330" max="3330" width="10.5" style="88" customWidth="1"/>
    <col min="3331" max="3331" width="10.83203125" style="88" customWidth="1"/>
    <col min="3332" max="3332" width="6.25" style="88" customWidth="1"/>
    <col min="3333" max="3342" width="4.83203125" style="88" customWidth="1"/>
    <col min="3343" max="3343" width="2.5" style="88" customWidth="1"/>
    <col min="3344" max="3344" width="9.25" style="88" customWidth="1"/>
    <col min="3345" max="3345" width="26.75" style="88" customWidth="1"/>
    <col min="3346" max="3348" width="9.25" style="88" customWidth="1"/>
    <col min="3349" max="3349" width="11.75" style="88" customWidth="1"/>
    <col min="3350" max="3350" width="4.83203125" style="88" customWidth="1"/>
    <col min="3351" max="3353" width="9.25" style="88" customWidth="1"/>
    <col min="3354" max="3584" width="7.75" style="88"/>
    <col min="3585" max="3585" width="3.58203125" style="88" customWidth="1"/>
    <col min="3586" max="3586" width="10.5" style="88" customWidth="1"/>
    <col min="3587" max="3587" width="10.83203125" style="88" customWidth="1"/>
    <col min="3588" max="3588" width="6.25" style="88" customWidth="1"/>
    <col min="3589" max="3598" width="4.83203125" style="88" customWidth="1"/>
    <col min="3599" max="3599" width="2.5" style="88" customWidth="1"/>
    <col min="3600" max="3600" width="9.25" style="88" customWidth="1"/>
    <col min="3601" max="3601" width="26.75" style="88" customWidth="1"/>
    <col min="3602" max="3604" width="9.25" style="88" customWidth="1"/>
    <col min="3605" max="3605" width="11.75" style="88" customWidth="1"/>
    <col min="3606" max="3606" width="4.83203125" style="88" customWidth="1"/>
    <col min="3607" max="3609" width="9.25" style="88" customWidth="1"/>
    <col min="3610" max="3840" width="7.75" style="88"/>
    <col min="3841" max="3841" width="3.58203125" style="88" customWidth="1"/>
    <col min="3842" max="3842" width="10.5" style="88" customWidth="1"/>
    <col min="3843" max="3843" width="10.83203125" style="88" customWidth="1"/>
    <col min="3844" max="3844" width="6.25" style="88" customWidth="1"/>
    <col min="3845" max="3854" width="4.83203125" style="88" customWidth="1"/>
    <col min="3855" max="3855" width="2.5" style="88" customWidth="1"/>
    <col min="3856" max="3856" width="9.25" style="88" customWidth="1"/>
    <col min="3857" max="3857" width="26.75" style="88" customWidth="1"/>
    <col min="3858" max="3860" width="9.25" style="88" customWidth="1"/>
    <col min="3861" max="3861" width="11.75" style="88" customWidth="1"/>
    <col min="3862" max="3862" width="4.83203125" style="88" customWidth="1"/>
    <col min="3863" max="3865" width="9.25" style="88" customWidth="1"/>
    <col min="3866" max="4096" width="7.75" style="88"/>
    <col min="4097" max="4097" width="3.58203125" style="88" customWidth="1"/>
    <col min="4098" max="4098" width="10.5" style="88" customWidth="1"/>
    <col min="4099" max="4099" width="10.83203125" style="88" customWidth="1"/>
    <col min="4100" max="4100" width="6.25" style="88" customWidth="1"/>
    <col min="4101" max="4110" width="4.83203125" style="88" customWidth="1"/>
    <col min="4111" max="4111" width="2.5" style="88" customWidth="1"/>
    <col min="4112" max="4112" width="9.25" style="88" customWidth="1"/>
    <col min="4113" max="4113" width="26.75" style="88" customWidth="1"/>
    <col min="4114" max="4116" width="9.25" style="88" customWidth="1"/>
    <col min="4117" max="4117" width="11.75" style="88" customWidth="1"/>
    <col min="4118" max="4118" width="4.83203125" style="88" customWidth="1"/>
    <col min="4119" max="4121" width="9.25" style="88" customWidth="1"/>
    <col min="4122" max="4352" width="7.75" style="88"/>
    <col min="4353" max="4353" width="3.58203125" style="88" customWidth="1"/>
    <col min="4354" max="4354" width="10.5" style="88" customWidth="1"/>
    <col min="4355" max="4355" width="10.83203125" style="88" customWidth="1"/>
    <col min="4356" max="4356" width="6.25" style="88" customWidth="1"/>
    <col min="4357" max="4366" width="4.83203125" style="88" customWidth="1"/>
    <col min="4367" max="4367" width="2.5" style="88" customWidth="1"/>
    <col min="4368" max="4368" width="9.25" style="88" customWidth="1"/>
    <col min="4369" max="4369" width="26.75" style="88" customWidth="1"/>
    <col min="4370" max="4372" width="9.25" style="88" customWidth="1"/>
    <col min="4373" max="4373" width="11.75" style="88" customWidth="1"/>
    <col min="4374" max="4374" width="4.83203125" style="88" customWidth="1"/>
    <col min="4375" max="4377" width="9.25" style="88" customWidth="1"/>
    <col min="4378" max="4608" width="7.75" style="88"/>
    <col min="4609" max="4609" width="3.58203125" style="88" customWidth="1"/>
    <col min="4610" max="4610" width="10.5" style="88" customWidth="1"/>
    <col min="4611" max="4611" width="10.83203125" style="88" customWidth="1"/>
    <col min="4612" max="4612" width="6.25" style="88" customWidth="1"/>
    <col min="4613" max="4622" width="4.83203125" style="88" customWidth="1"/>
    <col min="4623" max="4623" width="2.5" style="88" customWidth="1"/>
    <col min="4624" max="4624" width="9.25" style="88" customWidth="1"/>
    <col min="4625" max="4625" width="26.75" style="88" customWidth="1"/>
    <col min="4626" max="4628" width="9.25" style="88" customWidth="1"/>
    <col min="4629" max="4629" width="11.75" style="88" customWidth="1"/>
    <col min="4630" max="4630" width="4.83203125" style="88" customWidth="1"/>
    <col min="4631" max="4633" width="9.25" style="88" customWidth="1"/>
    <col min="4634" max="4864" width="7.75" style="88"/>
    <col min="4865" max="4865" width="3.58203125" style="88" customWidth="1"/>
    <col min="4866" max="4866" width="10.5" style="88" customWidth="1"/>
    <col min="4867" max="4867" width="10.83203125" style="88" customWidth="1"/>
    <col min="4868" max="4868" width="6.25" style="88" customWidth="1"/>
    <col min="4869" max="4878" width="4.83203125" style="88" customWidth="1"/>
    <col min="4879" max="4879" width="2.5" style="88" customWidth="1"/>
    <col min="4880" max="4880" width="9.25" style="88" customWidth="1"/>
    <col min="4881" max="4881" width="26.75" style="88" customWidth="1"/>
    <col min="4882" max="4884" width="9.25" style="88" customWidth="1"/>
    <col min="4885" max="4885" width="11.75" style="88" customWidth="1"/>
    <col min="4886" max="4886" width="4.83203125" style="88" customWidth="1"/>
    <col min="4887" max="4889" width="9.25" style="88" customWidth="1"/>
    <col min="4890" max="5120" width="7.75" style="88"/>
    <col min="5121" max="5121" width="3.58203125" style="88" customWidth="1"/>
    <col min="5122" max="5122" width="10.5" style="88" customWidth="1"/>
    <col min="5123" max="5123" width="10.83203125" style="88" customWidth="1"/>
    <col min="5124" max="5124" width="6.25" style="88" customWidth="1"/>
    <col min="5125" max="5134" width="4.83203125" style="88" customWidth="1"/>
    <col min="5135" max="5135" width="2.5" style="88" customWidth="1"/>
    <col min="5136" max="5136" width="9.25" style="88" customWidth="1"/>
    <col min="5137" max="5137" width="26.75" style="88" customWidth="1"/>
    <col min="5138" max="5140" width="9.25" style="88" customWidth="1"/>
    <col min="5141" max="5141" width="11.75" style="88" customWidth="1"/>
    <col min="5142" max="5142" width="4.83203125" style="88" customWidth="1"/>
    <col min="5143" max="5145" width="9.25" style="88" customWidth="1"/>
    <col min="5146" max="5376" width="7.75" style="88"/>
    <col min="5377" max="5377" width="3.58203125" style="88" customWidth="1"/>
    <col min="5378" max="5378" width="10.5" style="88" customWidth="1"/>
    <col min="5379" max="5379" width="10.83203125" style="88" customWidth="1"/>
    <col min="5380" max="5380" width="6.25" style="88" customWidth="1"/>
    <col min="5381" max="5390" width="4.83203125" style="88" customWidth="1"/>
    <col min="5391" max="5391" width="2.5" style="88" customWidth="1"/>
    <col min="5392" max="5392" width="9.25" style="88" customWidth="1"/>
    <col min="5393" max="5393" width="26.75" style="88" customWidth="1"/>
    <col min="5394" max="5396" width="9.25" style="88" customWidth="1"/>
    <col min="5397" max="5397" width="11.75" style="88" customWidth="1"/>
    <col min="5398" max="5398" width="4.83203125" style="88" customWidth="1"/>
    <col min="5399" max="5401" width="9.25" style="88" customWidth="1"/>
    <col min="5402" max="5632" width="7.75" style="88"/>
    <col min="5633" max="5633" width="3.58203125" style="88" customWidth="1"/>
    <col min="5634" max="5634" width="10.5" style="88" customWidth="1"/>
    <col min="5635" max="5635" width="10.83203125" style="88" customWidth="1"/>
    <col min="5636" max="5636" width="6.25" style="88" customWidth="1"/>
    <col min="5637" max="5646" width="4.83203125" style="88" customWidth="1"/>
    <col min="5647" max="5647" width="2.5" style="88" customWidth="1"/>
    <col min="5648" max="5648" width="9.25" style="88" customWidth="1"/>
    <col min="5649" max="5649" width="26.75" style="88" customWidth="1"/>
    <col min="5650" max="5652" width="9.25" style="88" customWidth="1"/>
    <col min="5653" max="5653" width="11.75" style="88" customWidth="1"/>
    <col min="5654" max="5654" width="4.83203125" style="88" customWidth="1"/>
    <col min="5655" max="5657" width="9.25" style="88" customWidth="1"/>
    <col min="5658" max="5888" width="7.75" style="88"/>
    <col min="5889" max="5889" width="3.58203125" style="88" customWidth="1"/>
    <col min="5890" max="5890" width="10.5" style="88" customWidth="1"/>
    <col min="5891" max="5891" width="10.83203125" style="88" customWidth="1"/>
    <col min="5892" max="5892" width="6.25" style="88" customWidth="1"/>
    <col min="5893" max="5902" width="4.83203125" style="88" customWidth="1"/>
    <col min="5903" max="5903" width="2.5" style="88" customWidth="1"/>
    <col min="5904" max="5904" width="9.25" style="88" customWidth="1"/>
    <col min="5905" max="5905" width="26.75" style="88" customWidth="1"/>
    <col min="5906" max="5908" width="9.25" style="88" customWidth="1"/>
    <col min="5909" max="5909" width="11.75" style="88" customWidth="1"/>
    <col min="5910" max="5910" width="4.83203125" style="88" customWidth="1"/>
    <col min="5911" max="5913" width="9.25" style="88" customWidth="1"/>
    <col min="5914" max="6144" width="7.75" style="88"/>
    <col min="6145" max="6145" width="3.58203125" style="88" customWidth="1"/>
    <col min="6146" max="6146" width="10.5" style="88" customWidth="1"/>
    <col min="6147" max="6147" width="10.83203125" style="88" customWidth="1"/>
    <col min="6148" max="6148" width="6.25" style="88" customWidth="1"/>
    <col min="6149" max="6158" width="4.83203125" style="88" customWidth="1"/>
    <col min="6159" max="6159" width="2.5" style="88" customWidth="1"/>
    <col min="6160" max="6160" width="9.25" style="88" customWidth="1"/>
    <col min="6161" max="6161" width="26.75" style="88" customWidth="1"/>
    <col min="6162" max="6164" width="9.25" style="88" customWidth="1"/>
    <col min="6165" max="6165" width="11.75" style="88" customWidth="1"/>
    <col min="6166" max="6166" width="4.83203125" style="88" customWidth="1"/>
    <col min="6167" max="6169" width="9.25" style="88" customWidth="1"/>
    <col min="6170" max="6400" width="7.75" style="88"/>
    <col min="6401" max="6401" width="3.58203125" style="88" customWidth="1"/>
    <col min="6402" max="6402" width="10.5" style="88" customWidth="1"/>
    <col min="6403" max="6403" width="10.83203125" style="88" customWidth="1"/>
    <col min="6404" max="6404" width="6.25" style="88" customWidth="1"/>
    <col min="6405" max="6414" width="4.83203125" style="88" customWidth="1"/>
    <col min="6415" max="6415" width="2.5" style="88" customWidth="1"/>
    <col min="6416" max="6416" width="9.25" style="88" customWidth="1"/>
    <col min="6417" max="6417" width="26.75" style="88" customWidth="1"/>
    <col min="6418" max="6420" width="9.25" style="88" customWidth="1"/>
    <col min="6421" max="6421" width="11.75" style="88" customWidth="1"/>
    <col min="6422" max="6422" width="4.83203125" style="88" customWidth="1"/>
    <col min="6423" max="6425" width="9.25" style="88" customWidth="1"/>
    <col min="6426" max="6656" width="7.75" style="88"/>
    <col min="6657" max="6657" width="3.58203125" style="88" customWidth="1"/>
    <col min="6658" max="6658" width="10.5" style="88" customWidth="1"/>
    <col min="6659" max="6659" width="10.83203125" style="88" customWidth="1"/>
    <col min="6660" max="6660" width="6.25" style="88" customWidth="1"/>
    <col min="6661" max="6670" width="4.83203125" style="88" customWidth="1"/>
    <col min="6671" max="6671" width="2.5" style="88" customWidth="1"/>
    <col min="6672" max="6672" width="9.25" style="88" customWidth="1"/>
    <col min="6673" max="6673" width="26.75" style="88" customWidth="1"/>
    <col min="6674" max="6676" width="9.25" style="88" customWidth="1"/>
    <col min="6677" max="6677" width="11.75" style="88" customWidth="1"/>
    <col min="6678" max="6678" width="4.83203125" style="88" customWidth="1"/>
    <col min="6679" max="6681" width="9.25" style="88" customWidth="1"/>
    <col min="6682" max="6912" width="7.75" style="88"/>
    <col min="6913" max="6913" width="3.58203125" style="88" customWidth="1"/>
    <col min="6914" max="6914" width="10.5" style="88" customWidth="1"/>
    <col min="6915" max="6915" width="10.83203125" style="88" customWidth="1"/>
    <col min="6916" max="6916" width="6.25" style="88" customWidth="1"/>
    <col min="6917" max="6926" width="4.83203125" style="88" customWidth="1"/>
    <col min="6927" max="6927" width="2.5" style="88" customWidth="1"/>
    <col min="6928" max="6928" width="9.25" style="88" customWidth="1"/>
    <col min="6929" max="6929" width="26.75" style="88" customWidth="1"/>
    <col min="6930" max="6932" width="9.25" style="88" customWidth="1"/>
    <col min="6933" max="6933" width="11.75" style="88" customWidth="1"/>
    <col min="6934" max="6934" width="4.83203125" style="88" customWidth="1"/>
    <col min="6935" max="6937" width="9.25" style="88" customWidth="1"/>
    <col min="6938" max="7168" width="7.75" style="88"/>
    <col min="7169" max="7169" width="3.58203125" style="88" customWidth="1"/>
    <col min="7170" max="7170" width="10.5" style="88" customWidth="1"/>
    <col min="7171" max="7171" width="10.83203125" style="88" customWidth="1"/>
    <col min="7172" max="7172" width="6.25" style="88" customWidth="1"/>
    <col min="7173" max="7182" width="4.83203125" style="88" customWidth="1"/>
    <col min="7183" max="7183" width="2.5" style="88" customWidth="1"/>
    <col min="7184" max="7184" width="9.25" style="88" customWidth="1"/>
    <col min="7185" max="7185" width="26.75" style="88" customWidth="1"/>
    <col min="7186" max="7188" width="9.25" style="88" customWidth="1"/>
    <col min="7189" max="7189" width="11.75" style="88" customWidth="1"/>
    <col min="7190" max="7190" width="4.83203125" style="88" customWidth="1"/>
    <col min="7191" max="7193" width="9.25" style="88" customWidth="1"/>
    <col min="7194" max="7424" width="7.75" style="88"/>
    <col min="7425" max="7425" width="3.58203125" style="88" customWidth="1"/>
    <col min="7426" max="7426" width="10.5" style="88" customWidth="1"/>
    <col min="7427" max="7427" width="10.83203125" style="88" customWidth="1"/>
    <col min="7428" max="7428" width="6.25" style="88" customWidth="1"/>
    <col min="7429" max="7438" width="4.83203125" style="88" customWidth="1"/>
    <col min="7439" max="7439" width="2.5" style="88" customWidth="1"/>
    <col min="7440" max="7440" width="9.25" style="88" customWidth="1"/>
    <col min="7441" max="7441" width="26.75" style="88" customWidth="1"/>
    <col min="7442" max="7444" width="9.25" style="88" customWidth="1"/>
    <col min="7445" max="7445" width="11.75" style="88" customWidth="1"/>
    <col min="7446" max="7446" width="4.83203125" style="88" customWidth="1"/>
    <col min="7447" max="7449" width="9.25" style="88" customWidth="1"/>
    <col min="7450" max="7680" width="7.75" style="88"/>
    <col min="7681" max="7681" width="3.58203125" style="88" customWidth="1"/>
    <col min="7682" max="7682" width="10.5" style="88" customWidth="1"/>
    <col min="7683" max="7683" width="10.83203125" style="88" customWidth="1"/>
    <col min="7684" max="7684" width="6.25" style="88" customWidth="1"/>
    <col min="7685" max="7694" width="4.83203125" style="88" customWidth="1"/>
    <col min="7695" max="7695" width="2.5" style="88" customWidth="1"/>
    <col min="7696" max="7696" width="9.25" style="88" customWidth="1"/>
    <col min="7697" max="7697" width="26.75" style="88" customWidth="1"/>
    <col min="7698" max="7700" width="9.25" style="88" customWidth="1"/>
    <col min="7701" max="7701" width="11.75" style="88" customWidth="1"/>
    <col min="7702" max="7702" width="4.83203125" style="88" customWidth="1"/>
    <col min="7703" max="7705" width="9.25" style="88" customWidth="1"/>
    <col min="7706" max="7936" width="7.75" style="88"/>
    <col min="7937" max="7937" width="3.58203125" style="88" customWidth="1"/>
    <col min="7938" max="7938" width="10.5" style="88" customWidth="1"/>
    <col min="7939" max="7939" width="10.83203125" style="88" customWidth="1"/>
    <col min="7940" max="7940" width="6.25" style="88" customWidth="1"/>
    <col min="7941" max="7950" width="4.83203125" style="88" customWidth="1"/>
    <col min="7951" max="7951" width="2.5" style="88" customWidth="1"/>
    <col min="7952" max="7952" width="9.25" style="88" customWidth="1"/>
    <col min="7953" max="7953" width="26.75" style="88" customWidth="1"/>
    <col min="7954" max="7956" width="9.25" style="88" customWidth="1"/>
    <col min="7957" max="7957" width="11.75" style="88" customWidth="1"/>
    <col min="7958" max="7958" width="4.83203125" style="88" customWidth="1"/>
    <col min="7959" max="7961" width="9.25" style="88" customWidth="1"/>
    <col min="7962" max="8192" width="7.75" style="88"/>
    <col min="8193" max="8193" width="3.58203125" style="88" customWidth="1"/>
    <col min="8194" max="8194" width="10.5" style="88" customWidth="1"/>
    <col min="8195" max="8195" width="10.83203125" style="88" customWidth="1"/>
    <col min="8196" max="8196" width="6.25" style="88" customWidth="1"/>
    <col min="8197" max="8206" width="4.83203125" style="88" customWidth="1"/>
    <col min="8207" max="8207" width="2.5" style="88" customWidth="1"/>
    <col min="8208" max="8208" width="9.25" style="88" customWidth="1"/>
    <col min="8209" max="8209" width="26.75" style="88" customWidth="1"/>
    <col min="8210" max="8212" width="9.25" style="88" customWidth="1"/>
    <col min="8213" max="8213" width="11.75" style="88" customWidth="1"/>
    <col min="8214" max="8214" width="4.83203125" style="88" customWidth="1"/>
    <col min="8215" max="8217" width="9.25" style="88" customWidth="1"/>
    <col min="8218" max="8448" width="7.75" style="88"/>
    <col min="8449" max="8449" width="3.58203125" style="88" customWidth="1"/>
    <col min="8450" max="8450" width="10.5" style="88" customWidth="1"/>
    <col min="8451" max="8451" width="10.83203125" style="88" customWidth="1"/>
    <col min="8452" max="8452" width="6.25" style="88" customWidth="1"/>
    <col min="8453" max="8462" width="4.83203125" style="88" customWidth="1"/>
    <col min="8463" max="8463" width="2.5" style="88" customWidth="1"/>
    <col min="8464" max="8464" width="9.25" style="88" customWidth="1"/>
    <col min="8465" max="8465" width="26.75" style="88" customWidth="1"/>
    <col min="8466" max="8468" width="9.25" style="88" customWidth="1"/>
    <col min="8469" max="8469" width="11.75" style="88" customWidth="1"/>
    <col min="8470" max="8470" width="4.83203125" style="88" customWidth="1"/>
    <col min="8471" max="8473" width="9.25" style="88" customWidth="1"/>
    <col min="8474" max="8704" width="7.75" style="88"/>
    <col min="8705" max="8705" width="3.58203125" style="88" customWidth="1"/>
    <col min="8706" max="8706" width="10.5" style="88" customWidth="1"/>
    <col min="8707" max="8707" width="10.83203125" style="88" customWidth="1"/>
    <col min="8708" max="8708" width="6.25" style="88" customWidth="1"/>
    <col min="8709" max="8718" width="4.83203125" style="88" customWidth="1"/>
    <col min="8719" max="8719" width="2.5" style="88" customWidth="1"/>
    <col min="8720" max="8720" width="9.25" style="88" customWidth="1"/>
    <col min="8721" max="8721" width="26.75" style="88" customWidth="1"/>
    <col min="8722" max="8724" width="9.25" style="88" customWidth="1"/>
    <col min="8725" max="8725" width="11.75" style="88" customWidth="1"/>
    <col min="8726" max="8726" width="4.83203125" style="88" customWidth="1"/>
    <col min="8727" max="8729" width="9.25" style="88" customWidth="1"/>
    <col min="8730" max="8960" width="7.75" style="88"/>
    <col min="8961" max="8961" width="3.58203125" style="88" customWidth="1"/>
    <col min="8962" max="8962" width="10.5" style="88" customWidth="1"/>
    <col min="8963" max="8963" width="10.83203125" style="88" customWidth="1"/>
    <col min="8964" max="8964" width="6.25" style="88" customWidth="1"/>
    <col min="8965" max="8974" width="4.83203125" style="88" customWidth="1"/>
    <col min="8975" max="8975" width="2.5" style="88" customWidth="1"/>
    <col min="8976" max="8976" width="9.25" style="88" customWidth="1"/>
    <col min="8977" max="8977" width="26.75" style="88" customWidth="1"/>
    <col min="8978" max="8980" width="9.25" style="88" customWidth="1"/>
    <col min="8981" max="8981" width="11.75" style="88" customWidth="1"/>
    <col min="8982" max="8982" width="4.83203125" style="88" customWidth="1"/>
    <col min="8983" max="8985" width="9.25" style="88" customWidth="1"/>
    <col min="8986" max="9216" width="7.75" style="88"/>
    <col min="9217" max="9217" width="3.58203125" style="88" customWidth="1"/>
    <col min="9218" max="9218" width="10.5" style="88" customWidth="1"/>
    <col min="9219" max="9219" width="10.83203125" style="88" customWidth="1"/>
    <col min="9220" max="9220" width="6.25" style="88" customWidth="1"/>
    <col min="9221" max="9230" width="4.83203125" style="88" customWidth="1"/>
    <col min="9231" max="9231" width="2.5" style="88" customWidth="1"/>
    <col min="9232" max="9232" width="9.25" style="88" customWidth="1"/>
    <col min="9233" max="9233" width="26.75" style="88" customWidth="1"/>
    <col min="9234" max="9236" width="9.25" style="88" customWidth="1"/>
    <col min="9237" max="9237" width="11.75" style="88" customWidth="1"/>
    <col min="9238" max="9238" width="4.83203125" style="88" customWidth="1"/>
    <col min="9239" max="9241" width="9.25" style="88" customWidth="1"/>
    <col min="9242" max="9472" width="7.75" style="88"/>
    <col min="9473" max="9473" width="3.58203125" style="88" customWidth="1"/>
    <col min="9474" max="9474" width="10.5" style="88" customWidth="1"/>
    <col min="9475" max="9475" width="10.83203125" style="88" customWidth="1"/>
    <col min="9476" max="9476" width="6.25" style="88" customWidth="1"/>
    <col min="9477" max="9486" width="4.83203125" style="88" customWidth="1"/>
    <col min="9487" max="9487" width="2.5" style="88" customWidth="1"/>
    <col min="9488" max="9488" width="9.25" style="88" customWidth="1"/>
    <col min="9489" max="9489" width="26.75" style="88" customWidth="1"/>
    <col min="9490" max="9492" width="9.25" style="88" customWidth="1"/>
    <col min="9493" max="9493" width="11.75" style="88" customWidth="1"/>
    <col min="9494" max="9494" width="4.83203125" style="88" customWidth="1"/>
    <col min="9495" max="9497" width="9.25" style="88" customWidth="1"/>
    <col min="9498" max="9728" width="7.75" style="88"/>
    <col min="9729" max="9729" width="3.58203125" style="88" customWidth="1"/>
    <col min="9730" max="9730" width="10.5" style="88" customWidth="1"/>
    <col min="9731" max="9731" width="10.83203125" style="88" customWidth="1"/>
    <col min="9732" max="9732" width="6.25" style="88" customWidth="1"/>
    <col min="9733" max="9742" width="4.83203125" style="88" customWidth="1"/>
    <col min="9743" max="9743" width="2.5" style="88" customWidth="1"/>
    <col min="9744" max="9744" width="9.25" style="88" customWidth="1"/>
    <col min="9745" max="9745" width="26.75" style="88" customWidth="1"/>
    <col min="9746" max="9748" width="9.25" style="88" customWidth="1"/>
    <col min="9749" max="9749" width="11.75" style="88" customWidth="1"/>
    <col min="9750" max="9750" width="4.83203125" style="88" customWidth="1"/>
    <col min="9751" max="9753" width="9.25" style="88" customWidth="1"/>
    <col min="9754" max="9984" width="7.75" style="88"/>
    <col min="9985" max="9985" width="3.58203125" style="88" customWidth="1"/>
    <col min="9986" max="9986" width="10.5" style="88" customWidth="1"/>
    <col min="9987" max="9987" width="10.83203125" style="88" customWidth="1"/>
    <col min="9988" max="9988" width="6.25" style="88" customWidth="1"/>
    <col min="9989" max="9998" width="4.83203125" style="88" customWidth="1"/>
    <col min="9999" max="9999" width="2.5" style="88" customWidth="1"/>
    <col min="10000" max="10000" width="9.25" style="88" customWidth="1"/>
    <col min="10001" max="10001" width="26.75" style="88" customWidth="1"/>
    <col min="10002" max="10004" width="9.25" style="88" customWidth="1"/>
    <col min="10005" max="10005" width="11.75" style="88" customWidth="1"/>
    <col min="10006" max="10006" width="4.83203125" style="88" customWidth="1"/>
    <col min="10007" max="10009" width="9.25" style="88" customWidth="1"/>
    <col min="10010" max="10240" width="7.75" style="88"/>
    <col min="10241" max="10241" width="3.58203125" style="88" customWidth="1"/>
    <col min="10242" max="10242" width="10.5" style="88" customWidth="1"/>
    <col min="10243" max="10243" width="10.83203125" style="88" customWidth="1"/>
    <col min="10244" max="10244" width="6.25" style="88" customWidth="1"/>
    <col min="10245" max="10254" width="4.83203125" style="88" customWidth="1"/>
    <col min="10255" max="10255" width="2.5" style="88" customWidth="1"/>
    <col min="10256" max="10256" width="9.25" style="88" customWidth="1"/>
    <col min="10257" max="10257" width="26.75" style="88" customWidth="1"/>
    <col min="10258" max="10260" width="9.25" style="88" customWidth="1"/>
    <col min="10261" max="10261" width="11.75" style="88" customWidth="1"/>
    <col min="10262" max="10262" width="4.83203125" style="88" customWidth="1"/>
    <col min="10263" max="10265" width="9.25" style="88" customWidth="1"/>
    <col min="10266" max="10496" width="7.75" style="88"/>
    <col min="10497" max="10497" width="3.58203125" style="88" customWidth="1"/>
    <col min="10498" max="10498" width="10.5" style="88" customWidth="1"/>
    <col min="10499" max="10499" width="10.83203125" style="88" customWidth="1"/>
    <col min="10500" max="10500" width="6.25" style="88" customWidth="1"/>
    <col min="10501" max="10510" width="4.83203125" style="88" customWidth="1"/>
    <col min="10511" max="10511" width="2.5" style="88" customWidth="1"/>
    <col min="10512" max="10512" width="9.25" style="88" customWidth="1"/>
    <col min="10513" max="10513" width="26.75" style="88" customWidth="1"/>
    <col min="10514" max="10516" width="9.25" style="88" customWidth="1"/>
    <col min="10517" max="10517" width="11.75" style="88" customWidth="1"/>
    <col min="10518" max="10518" width="4.83203125" style="88" customWidth="1"/>
    <col min="10519" max="10521" width="9.25" style="88" customWidth="1"/>
    <col min="10522" max="10752" width="7.75" style="88"/>
    <col min="10753" max="10753" width="3.58203125" style="88" customWidth="1"/>
    <col min="10754" max="10754" width="10.5" style="88" customWidth="1"/>
    <col min="10755" max="10755" width="10.83203125" style="88" customWidth="1"/>
    <col min="10756" max="10756" width="6.25" style="88" customWidth="1"/>
    <col min="10757" max="10766" width="4.83203125" style="88" customWidth="1"/>
    <col min="10767" max="10767" width="2.5" style="88" customWidth="1"/>
    <col min="10768" max="10768" width="9.25" style="88" customWidth="1"/>
    <col min="10769" max="10769" width="26.75" style="88" customWidth="1"/>
    <col min="10770" max="10772" width="9.25" style="88" customWidth="1"/>
    <col min="10773" max="10773" width="11.75" style="88" customWidth="1"/>
    <col min="10774" max="10774" width="4.83203125" style="88" customWidth="1"/>
    <col min="10775" max="10777" width="9.25" style="88" customWidth="1"/>
    <col min="10778" max="11008" width="7.75" style="88"/>
    <col min="11009" max="11009" width="3.58203125" style="88" customWidth="1"/>
    <col min="11010" max="11010" width="10.5" style="88" customWidth="1"/>
    <col min="11011" max="11011" width="10.83203125" style="88" customWidth="1"/>
    <col min="11012" max="11012" width="6.25" style="88" customWidth="1"/>
    <col min="11013" max="11022" width="4.83203125" style="88" customWidth="1"/>
    <col min="11023" max="11023" width="2.5" style="88" customWidth="1"/>
    <col min="11024" max="11024" width="9.25" style="88" customWidth="1"/>
    <col min="11025" max="11025" width="26.75" style="88" customWidth="1"/>
    <col min="11026" max="11028" width="9.25" style="88" customWidth="1"/>
    <col min="11029" max="11029" width="11.75" style="88" customWidth="1"/>
    <col min="11030" max="11030" width="4.83203125" style="88" customWidth="1"/>
    <col min="11031" max="11033" width="9.25" style="88" customWidth="1"/>
    <col min="11034" max="11264" width="7.75" style="88"/>
    <col min="11265" max="11265" width="3.58203125" style="88" customWidth="1"/>
    <col min="11266" max="11266" width="10.5" style="88" customWidth="1"/>
    <col min="11267" max="11267" width="10.83203125" style="88" customWidth="1"/>
    <col min="11268" max="11268" width="6.25" style="88" customWidth="1"/>
    <col min="11269" max="11278" width="4.83203125" style="88" customWidth="1"/>
    <col min="11279" max="11279" width="2.5" style="88" customWidth="1"/>
    <col min="11280" max="11280" width="9.25" style="88" customWidth="1"/>
    <col min="11281" max="11281" width="26.75" style="88" customWidth="1"/>
    <col min="11282" max="11284" width="9.25" style="88" customWidth="1"/>
    <col min="11285" max="11285" width="11.75" style="88" customWidth="1"/>
    <col min="11286" max="11286" width="4.83203125" style="88" customWidth="1"/>
    <col min="11287" max="11289" width="9.25" style="88" customWidth="1"/>
    <col min="11290" max="11520" width="7.75" style="88"/>
    <col min="11521" max="11521" width="3.58203125" style="88" customWidth="1"/>
    <col min="11522" max="11522" width="10.5" style="88" customWidth="1"/>
    <col min="11523" max="11523" width="10.83203125" style="88" customWidth="1"/>
    <col min="11524" max="11524" width="6.25" style="88" customWidth="1"/>
    <col min="11525" max="11534" width="4.83203125" style="88" customWidth="1"/>
    <col min="11535" max="11535" width="2.5" style="88" customWidth="1"/>
    <col min="11536" max="11536" width="9.25" style="88" customWidth="1"/>
    <col min="11537" max="11537" width="26.75" style="88" customWidth="1"/>
    <col min="11538" max="11540" width="9.25" style="88" customWidth="1"/>
    <col min="11541" max="11541" width="11.75" style="88" customWidth="1"/>
    <col min="11542" max="11542" width="4.83203125" style="88" customWidth="1"/>
    <col min="11543" max="11545" width="9.25" style="88" customWidth="1"/>
    <col min="11546" max="11776" width="7.75" style="88"/>
    <col min="11777" max="11777" width="3.58203125" style="88" customWidth="1"/>
    <col min="11778" max="11778" width="10.5" style="88" customWidth="1"/>
    <col min="11779" max="11779" width="10.83203125" style="88" customWidth="1"/>
    <col min="11780" max="11780" width="6.25" style="88" customWidth="1"/>
    <col min="11781" max="11790" width="4.83203125" style="88" customWidth="1"/>
    <col min="11791" max="11791" width="2.5" style="88" customWidth="1"/>
    <col min="11792" max="11792" width="9.25" style="88" customWidth="1"/>
    <col min="11793" max="11793" width="26.75" style="88" customWidth="1"/>
    <col min="11794" max="11796" width="9.25" style="88" customWidth="1"/>
    <col min="11797" max="11797" width="11.75" style="88" customWidth="1"/>
    <col min="11798" max="11798" width="4.83203125" style="88" customWidth="1"/>
    <col min="11799" max="11801" width="9.25" style="88" customWidth="1"/>
    <col min="11802" max="12032" width="7.75" style="88"/>
    <col min="12033" max="12033" width="3.58203125" style="88" customWidth="1"/>
    <col min="12034" max="12034" width="10.5" style="88" customWidth="1"/>
    <col min="12035" max="12035" width="10.83203125" style="88" customWidth="1"/>
    <col min="12036" max="12036" width="6.25" style="88" customWidth="1"/>
    <col min="12037" max="12046" width="4.83203125" style="88" customWidth="1"/>
    <col min="12047" max="12047" width="2.5" style="88" customWidth="1"/>
    <col min="12048" max="12048" width="9.25" style="88" customWidth="1"/>
    <col min="12049" max="12049" width="26.75" style="88" customWidth="1"/>
    <col min="12050" max="12052" width="9.25" style="88" customWidth="1"/>
    <col min="12053" max="12053" width="11.75" style="88" customWidth="1"/>
    <col min="12054" max="12054" width="4.83203125" style="88" customWidth="1"/>
    <col min="12055" max="12057" width="9.25" style="88" customWidth="1"/>
    <col min="12058" max="12288" width="7.75" style="88"/>
    <col min="12289" max="12289" width="3.58203125" style="88" customWidth="1"/>
    <col min="12290" max="12290" width="10.5" style="88" customWidth="1"/>
    <col min="12291" max="12291" width="10.83203125" style="88" customWidth="1"/>
    <col min="12292" max="12292" width="6.25" style="88" customWidth="1"/>
    <col min="12293" max="12302" width="4.83203125" style="88" customWidth="1"/>
    <col min="12303" max="12303" width="2.5" style="88" customWidth="1"/>
    <col min="12304" max="12304" width="9.25" style="88" customWidth="1"/>
    <col min="12305" max="12305" width="26.75" style="88" customWidth="1"/>
    <col min="12306" max="12308" width="9.25" style="88" customWidth="1"/>
    <col min="12309" max="12309" width="11.75" style="88" customWidth="1"/>
    <col min="12310" max="12310" width="4.83203125" style="88" customWidth="1"/>
    <col min="12311" max="12313" width="9.25" style="88" customWidth="1"/>
    <col min="12314" max="12544" width="7.75" style="88"/>
    <col min="12545" max="12545" width="3.58203125" style="88" customWidth="1"/>
    <col min="12546" max="12546" width="10.5" style="88" customWidth="1"/>
    <col min="12547" max="12547" width="10.83203125" style="88" customWidth="1"/>
    <col min="12548" max="12548" width="6.25" style="88" customWidth="1"/>
    <col min="12549" max="12558" width="4.83203125" style="88" customWidth="1"/>
    <col min="12559" max="12559" width="2.5" style="88" customWidth="1"/>
    <col min="12560" max="12560" width="9.25" style="88" customWidth="1"/>
    <col min="12561" max="12561" width="26.75" style="88" customWidth="1"/>
    <col min="12562" max="12564" width="9.25" style="88" customWidth="1"/>
    <col min="12565" max="12565" width="11.75" style="88" customWidth="1"/>
    <col min="12566" max="12566" width="4.83203125" style="88" customWidth="1"/>
    <col min="12567" max="12569" width="9.25" style="88" customWidth="1"/>
    <col min="12570" max="12800" width="7.75" style="88"/>
    <col min="12801" max="12801" width="3.58203125" style="88" customWidth="1"/>
    <col min="12802" max="12802" width="10.5" style="88" customWidth="1"/>
    <col min="12803" max="12803" width="10.83203125" style="88" customWidth="1"/>
    <col min="12804" max="12804" width="6.25" style="88" customWidth="1"/>
    <col min="12805" max="12814" width="4.83203125" style="88" customWidth="1"/>
    <col min="12815" max="12815" width="2.5" style="88" customWidth="1"/>
    <col min="12816" max="12816" width="9.25" style="88" customWidth="1"/>
    <col min="12817" max="12817" width="26.75" style="88" customWidth="1"/>
    <col min="12818" max="12820" width="9.25" style="88" customWidth="1"/>
    <col min="12821" max="12821" width="11.75" style="88" customWidth="1"/>
    <col min="12822" max="12822" width="4.83203125" style="88" customWidth="1"/>
    <col min="12823" max="12825" width="9.25" style="88" customWidth="1"/>
    <col min="12826" max="13056" width="7.75" style="88"/>
    <col min="13057" max="13057" width="3.58203125" style="88" customWidth="1"/>
    <col min="13058" max="13058" width="10.5" style="88" customWidth="1"/>
    <col min="13059" max="13059" width="10.83203125" style="88" customWidth="1"/>
    <col min="13060" max="13060" width="6.25" style="88" customWidth="1"/>
    <col min="13061" max="13070" width="4.83203125" style="88" customWidth="1"/>
    <col min="13071" max="13071" width="2.5" style="88" customWidth="1"/>
    <col min="13072" max="13072" width="9.25" style="88" customWidth="1"/>
    <col min="13073" max="13073" width="26.75" style="88" customWidth="1"/>
    <col min="13074" max="13076" width="9.25" style="88" customWidth="1"/>
    <col min="13077" max="13077" width="11.75" style="88" customWidth="1"/>
    <col min="13078" max="13078" width="4.83203125" style="88" customWidth="1"/>
    <col min="13079" max="13081" width="9.25" style="88" customWidth="1"/>
    <col min="13082" max="13312" width="7.75" style="88"/>
    <col min="13313" max="13313" width="3.58203125" style="88" customWidth="1"/>
    <col min="13314" max="13314" width="10.5" style="88" customWidth="1"/>
    <col min="13315" max="13315" width="10.83203125" style="88" customWidth="1"/>
    <col min="13316" max="13316" width="6.25" style="88" customWidth="1"/>
    <col min="13317" max="13326" width="4.83203125" style="88" customWidth="1"/>
    <col min="13327" max="13327" width="2.5" style="88" customWidth="1"/>
    <col min="13328" max="13328" width="9.25" style="88" customWidth="1"/>
    <col min="13329" max="13329" width="26.75" style="88" customWidth="1"/>
    <col min="13330" max="13332" width="9.25" style="88" customWidth="1"/>
    <col min="13333" max="13333" width="11.75" style="88" customWidth="1"/>
    <col min="13334" max="13334" width="4.83203125" style="88" customWidth="1"/>
    <col min="13335" max="13337" width="9.25" style="88" customWidth="1"/>
    <col min="13338" max="13568" width="7.75" style="88"/>
    <col min="13569" max="13569" width="3.58203125" style="88" customWidth="1"/>
    <col min="13570" max="13570" width="10.5" style="88" customWidth="1"/>
    <col min="13571" max="13571" width="10.83203125" style="88" customWidth="1"/>
    <col min="13572" max="13572" width="6.25" style="88" customWidth="1"/>
    <col min="13573" max="13582" width="4.83203125" style="88" customWidth="1"/>
    <col min="13583" max="13583" width="2.5" style="88" customWidth="1"/>
    <col min="13584" max="13584" width="9.25" style="88" customWidth="1"/>
    <col min="13585" max="13585" width="26.75" style="88" customWidth="1"/>
    <col min="13586" max="13588" width="9.25" style="88" customWidth="1"/>
    <col min="13589" max="13589" width="11.75" style="88" customWidth="1"/>
    <col min="13590" max="13590" width="4.83203125" style="88" customWidth="1"/>
    <col min="13591" max="13593" width="9.25" style="88" customWidth="1"/>
    <col min="13594" max="13824" width="7.75" style="88"/>
    <col min="13825" max="13825" width="3.58203125" style="88" customWidth="1"/>
    <col min="13826" max="13826" width="10.5" style="88" customWidth="1"/>
    <col min="13827" max="13827" width="10.83203125" style="88" customWidth="1"/>
    <col min="13828" max="13828" width="6.25" style="88" customWidth="1"/>
    <col min="13829" max="13838" width="4.83203125" style="88" customWidth="1"/>
    <col min="13839" max="13839" width="2.5" style="88" customWidth="1"/>
    <col min="13840" max="13840" width="9.25" style="88" customWidth="1"/>
    <col min="13841" max="13841" width="26.75" style="88" customWidth="1"/>
    <col min="13842" max="13844" width="9.25" style="88" customWidth="1"/>
    <col min="13845" max="13845" width="11.75" style="88" customWidth="1"/>
    <col min="13846" max="13846" width="4.83203125" style="88" customWidth="1"/>
    <col min="13847" max="13849" width="9.25" style="88" customWidth="1"/>
    <col min="13850" max="14080" width="7.75" style="88"/>
    <col min="14081" max="14081" width="3.58203125" style="88" customWidth="1"/>
    <col min="14082" max="14082" width="10.5" style="88" customWidth="1"/>
    <col min="14083" max="14083" width="10.83203125" style="88" customWidth="1"/>
    <col min="14084" max="14084" width="6.25" style="88" customWidth="1"/>
    <col min="14085" max="14094" width="4.83203125" style="88" customWidth="1"/>
    <col min="14095" max="14095" width="2.5" style="88" customWidth="1"/>
    <col min="14096" max="14096" width="9.25" style="88" customWidth="1"/>
    <col min="14097" max="14097" width="26.75" style="88" customWidth="1"/>
    <col min="14098" max="14100" width="9.25" style="88" customWidth="1"/>
    <col min="14101" max="14101" width="11.75" style="88" customWidth="1"/>
    <col min="14102" max="14102" width="4.83203125" style="88" customWidth="1"/>
    <col min="14103" max="14105" width="9.25" style="88" customWidth="1"/>
    <col min="14106" max="14336" width="7.75" style="88"/>
    <col min="14337" max="14337" width="3.58203125" style="88" customWidth="1"/>
    <col min="14338" max="14338" width="10.5" style="88" customWidth="1"/>
    <col min="14339" max="14339" width="10.83203125" style="88" customWidth="1"/>
    <col min="14340" max="14340" width="6.25" style="88" customWidth="1"/>
    <col min="14341" max="14350" width="4.83203125" style="88" customWidth="1"/>
    <col min="14351" max="14351" width="2.5" style="88" customWidth="1"/>
    <col min="14352" max="14352" width="9.25" style="88" customWidth="1"/>
    <col min="14353" max="14353" width="26.75" style="88" customWidth="1"/>
    <col min="14354" max="14356" width="9.25" style="88" customWidth="1"/>
    <col min="14357" max="14357" width="11.75" style="88" customWidth="1"/>
    <col min="14358" max="14358" width="4.83203125" style="88" customWidth="1"/>
    <col min="14359" max="14361" width="9.25" style="88" customWidth="1"/>
    <col min="14362" max="14592" width="7.75" style="88"/>
    <col min="14593" max="14593" width="3.58203125" style="88" customWidth="1"/>
    <col min="14594" max="14594" width="10.5" style="88" customWidth="1"/>
    <col min="14595" max="14595" width="10.83203125" style="88" customWidth="1"/>
    <col min="14596" max="14596" width="6.25" style="88" customWidth="1"/>
    <col min="14597" max="14606" width="4.83203125" style="88" customWidth="1"/>
    <col min="14607" max="14607" width="2.5" style="88" customWidth="1"/>
    <col min="14608" max="14608" width="9.25" style="88" customWidth="1"/>
    <col min="14609" max="14609" width="26.75" style="88" customWidth="1"/>
    <col min="14610" max="14612" width="9.25" style="88" customWidth="1"/>
    <col min="14613" max="14613" width="11.75" style="88" customWidth="1"/>
    <col min="14614" max="14614" width="4.83203125" style="88" customWidth="1"/>
    <col min="14615" max="14617" width="9.25" style="88" customWidth="1"/>
    <col min="14618" max="14848" width="7.75" style="88"/>
    <col min="14849" max="14849" width="3.58203125" style="88" customWidth="1"/>
    <col min="14850" max="14850" width="10.5" style="88" customWidth="1"/>
    <col min="14851" max="14851" width="10.83203125" style="88" customWidth="1"/>
    <col min="14852" max="14852" width="6.25" style="88" customWidth="1"/>
    <col min="14853" max="14862" width="4.83203125" style="88" customWidth="1"/>
    <col min="14863" max="14863" width="2.5" style="88" customWidth="1"/>
    <col min="14864" max="14864" width="9.25" style="88" customWidth="1"/>
    <col min="14865" max="14865" width="26.75" style="88" customWidth="1"/>
    <col min="14866" max="14868" width="9.25" style="88" customWidth="1"/>
    <col min="14869" max="14869" width="11.75" style="88" customWidth="1"/>
    <col min="14870" max="14870" width="4.83203125" style="88" customWidth="1"/>
    <col min="14871" max="14873" width="9.25" style="88" customWidth="1"/>
    <col min="14874" max="15104" width="7.75" style="88"/>
    <col min="15105" max="15105" width="3.58203125" style="88" customWidth="1"/>
    <col min="15106" max="15106" width="10.5" style="88" customWidth="1"/>
    <col min="15107" max="15107" width="10.83203125" style="88" customWidth="1"/>
    <col min="15108" max="15108" width="6.25" style="88" customWidth="1"/>
    <col min="15109" max="15118" width="4.83203125" style="88" customWidth="1"/>
    <col min="15119" max="15119" width="2.5" style="88" customWidth="1"/>
    <col min="15120" max="15120" width="9.25" style="88" customWidth="1"/>
    <col min="15121" max="15121" width="26.75" style="88" customWidth="1"/>
    <col min="15122" max="15124" width="9.25" style="88" customWidth="1"/>
    <col min="15125" max="15125" width="11.75" style="88" customWidth="1"/>
    <col min="15126" max="15126" width="4.83203125" style="88" customWidth="1"/>
    <col min="15127" max="15129" width="9.25" style="88" customWidth="1"/>
    <col min="15130" max="15360" width="7.75" style="88"/>
    <col min="15361" max="15361" width="3.58203125" style="88" customWidth="1"/>
    <col min="15362" max="15362" width="10.5" style="88" customWidth="1"/>
    <col min="15363" max="15363" width="10.83203125" style="88" customWidth="1"/>
    <col min="15364" max="15364" width="6.25" style="88" customWidth="1"/>
    <col min="15365" max="15374" width="4.83203125" style="88" customWidth="1"/>
    <col min="15375" max="15375" width="2.5" style="88" customWidth="1"/>
    <col min="15376" max="15376" width="9.25" style="88" customWidth="1"/>
    <col min="15377" max="15377" width="26.75" style="88" customWidth="1"/>
    <col min="15378" max="15380" width="9.25" style="88" customWidth="1"/>
    <col min="15381" max="15381" width="11.75" style="88" customWidth="1"/>
    <col min="15382" max="15382" width="4.83203125" style="88" customWidth="1"/>
    <col min="15383" max="15385" width="9.25" style="88" customWidth="1"/>
    <col min="15386" max="15616" width="7.75" style="88"/>
    <col min="15617" max="15617" width="3.58203125" style="88" customWidth="1"/>
    <col min="15618" max="15618" width="10.5" style="88" customWidth="1"/>
    <col min="15619" max="15619" width="10.83203125" style="88" customWidth="1"/>
    <col min="15620" max="15620" width="6.25" style="88" customWidth="1"/>
    <col min="15621" max="15630" width="4.83203125" style="88" customWidth="1"/>
    <col min="15631" max="15631" width="2.5" style="88" customWidth="1"/>
    <col min="15632" max="15632" width="9.25" style="88" customWidth="1"/>
    <col min="15633" max="15633" width="26.75" style="88" customWidth="1"/>
    <col min="15634" max="15636" width="9.25" style="88" customWidth="1"/>
    <col min="15637" max="15637" width="11.75" style="88" customWidth="1"/>
    <col min="15638" max="15638" width="4.83203125" style="88" customWidth="1"/>
    <col min="15639" max="15641" width="9.25" style="88" customWidth="1"/>
    <col min="15642" max="15872" width="7.75" style="88"/>
    <col min="15873" max="15873" width="3.58203125" style="88" customWidth="1"/>
    <col min="15874" max="15874" width="10.5" style="88" customWidth="1"/>
    <col min="15875" max="15875" width="10.83203125" style="88" customWidth="1"/>
    <col min="15876" max="15876" width="6.25" style="88" customWidth="1"/>
    <col min="15877" max="15886" width="4.83203125" style="88" customWidth="1"/>
    <col min="15887" max="15887" width="2.5" style="88" customWidth="1"/>
    <col min="15888" max="15888" width="9.25" style="88" customWidth="1"/>
    <col min="15889" max="15889" width="26.75" style="88" customWidth="1"/>
    <col min="15890" max="15892" width="9.25" style="88" customWidth="1"/>
    <col min="15893" max="15893" width="11.75" style="88" customWidth="1"/>
    <col min="15894" max="15894" width="4.83203125" style="88" customWidth="1"/>
    <col min="15895" max="15897" width="9.25" style="88" customWidth="1"/>
    <col min="15898" max="16128" width="7.75" style="88"/>
    <col min="16129" max="16129" width="3.58203125" style="88" customWidth="1"/>
    <col min="16130" max="16130" width="10.5" style="88" customWidth="1"/>
    <col min="16131" max="16131" width="10.83203125" style="88" customWidth="1"/>
    <col min="16132" max="16132" width="6.25" style="88" customWidth="1"/>
    <col min="16133" max="16142" width="4.83203125" style="88" customWidth="1"/>
    <col min="16143" max="16143" width="2.5" style="88" customWidth="1"/>
    <col min="16144" max="16144" width="9.25" style="88" customWidth="1"/>
    <col min="16145" max="16145" width="26.75" style="88" customWidth="1"/>
    <col min="16146" max="16148" width="9.25" style="88" customWidth="1"/>
    <col min="16149" max="16149" width="11.75" style="88" customWidth="1"/>
    <col min="16150" max="16150" width="4.83203125" style="88" customWidth="1"/>
    <col min="16151" max="16153" width="9.25" style="88" customWidth="1"/>
    <col min="16154" max="16384" width="7.75" style="88"/>
  </cols>
  <sheetData>
    <row r="1" spans="1:29" ht="15" customHeight="1">
      <c r="Q1" s="88" t="s">
        <v>347</v>
      </c>
    </row>
    <row r="2" spans="1:29" ht="15" customHeight="1">
      <c r="A2" s="90" t="s">
        <v>469</v>
      </c>
      <c r="L2" s="91" t="s">
        <v>536</v>
      </c>
      <c r="Q2" s="164" t="s">
        <v>348</v>
      </c>
    </row>
    <row r="3" spans="1:29" ht="15" customHeight="1">
      <c r="A3" s="93" t="s">
        <v>470</v>
      </c>
      <c r="B3" s="94"/>
      <c r="C3" s="94"/>
      <c r="D3" s="94"/>
      <c r="E3" s="94"/>
      <c r="F3" s="94"/>
      <c r="G3" s="94"/>
      <c r="H3" s="94"/>
      <c r="I3" s="94"/>
      <c r="J3" s="94"/>
      <c r="K3" s="94"/>
      <c r="L3" s="94"/>
      <c r="M3" s="94"/>
      <c r="N3" s="94"/>
      <c r="O3" s="94"/>
      <c r="Q3" s="165"/>
      <c r="R3" s="165"/>
      <c r="S3" s="165"/>
      <c r="T3" s="165"/>
      <c r="U3" s="165"/>
      <c r="V3" s="165"/>
      <c r="W3" s="165"/>
    </row>
    <row r="4" spans="1:29" ht="15" customHeight="1">
      <c r="A4" s="90"/>
      <c r="B4" s="286" t="s">
        <v>471</v>
      </c>
      <c r="C4" s="287"/>
      <c r="D4" s="287"/>
      <c r="E4" s="287"/>
      <c r="F4" s="287"/>
      <c r="G4" s="287"/>
      <c r="H4" s="287"/>
      <c r="I4" s="287"/>
      <c r="J4" s="287"/>
      <c r="K4" s="287"/>
      <c r="L4" s="287"/>
      <c r="M4" s="287"/>
      <c r="N4" s="288"/>
      <c r="O4" s="89"/>
      <c r="P4" s="97"/>
      <c r="Q4" s="221"/>
    </row>
    <row r="5" spans="1:29" ht="19.5" customHeight="1">
      <c r="A5" s="90"/>
      <c r="B5" s="289"/>
      <c r="C5" s="290"/>
      <c r="D5" s="290"/>
      <c r="E5" s="290"/>
      <c r="F5" s="290"/>
      <c r="G5" s="290"/>
      <c r="H5" s="290"/>
      <c r="I5" s="290"/>
      <c r="J5" s="290"/>
      <c r="K5" s="290"/>
      <c r="L5" s="290"/>
      <c r="M5" s="290"/>
      <c r="N5" s="291"/>
      <c r="O5" s="89"/>
      <c r="P5" s="97"/>
    </row>
    <row r="6" spans="1:29" s="94" customFormat="1" ht="11.25" customHeight="1">
      <c r="Q6" s="165"/>
      <c r="R6" s="165"/>
      <c r="S6" s="165"/>
      <c r="T6" s="165"/>
      <c r="U6" s="165"/>
      <c r="V6" s="165"/>
      <c r="W6" s="165"/>
    </row>
    <row r="7" spans="1:29" s="94" customFormat="1" ht="3.75" customHeight="1">
      <c r="A7" s="208"/>
      <c r="B7" s="208"/>
      <c r="C7" s="208"/>
      <c r="D7" s="208"/>
      <c r="E7" s="208"/>
      <c r="F7" s="208"/>
      <c r="G7" s="208"/>
      <c r="H7" s="208"/>
      <c r="I7" s="208"/>
      <c r="J7" s="208"/>
      <c r="K7" s="208"/>
      <c r="L7" s="208"/>
      <c r="M7" s="208"/>
      <c r="N7" s="208"/>
      <c r="O7" s="208"/>
      <c r="Q7" s="97"/>
      <c r="R7" s="97"/>
      <c r="S7" s="97"/>
      <c r="T7" s="97"/>
      <c r="U7" s="97"/>
      <c r="V7" s="97"/>
      <c r="W7" s="97"/>
    </row>
    <row r="8" spans="1:29" s="94" customFormat="1" ht="15" customHeight="1">
      <c r="A8" s="189">
        <v>1</v>
      </c>
      <c r="B8" s="187" t="s">
        <v>349</v>
      </c>
      <c r="C8" s="283"/>
      <c r="D8" s="284"/>
      <c r="E8" s="284"/>
      <c r="F8" s="284"/>
      <c r="G8" s="284"/>
      <c r="H8" s="284"/>
      <c r="I8" s="284"/>
      <c r="J8" s="284"/>
      <c r="K8" s="284"/>
      <c r="L8" s="284"/>
      <c r="M8" s="284"/>
      <c r="N8" s="285"/>
      <c r="O8" s="207"/>
      <c r="Q8" s="292" t="s">
        <v>535</v>
      </c>
      <c r="R8" s="292"/>
      <c r="S8" s="292"/>
      <c r="T8" s="292"/>
      <c r="U8" s="292"/>
      <c r="V8" s="97"/>
      <c r="W8" s="97"/>
      <c r="AC8" s="166" t="s">
        <v>344</v>
      </c>
    </row>
    <row r="9" spans="1:29" s="94" customFormat="1" ht="15" customHeight="1">
      <c r="A9" s="189"/>
      <c r="B9" s="187" t="s">
        <v>350</v>
      </c>
      <c r="C9" s="283"/>
      <c r="D9" s="284"/>
      <c r="E9" s="284"/>
      <c r="F9" s="284"/>
      <c r="G9" s="284"/>
      <c r="H9" s="284"/>
      <c r="I9" s="284"/>
      <c r="J9" s="284"/>
      <c r="K9" s="284"/>
      <c r="L9" s="284"/>
      <c r="M9" s="284"/>
      <c r="N9" s="285"/>
      <c r="O9" s="207"/>
      <c r="Q9" s="292"/>
      <c r="R9" s="292"/>
      <c r="S9" s="292"/>
      <c r="T9" s="292"/>
      <c r="U9" s="292"/>
      <c r="V9" s="97"/>
      <c r="W9" s="97"/>
    </row>
    <row r="10" spans="1:29" s="95" customFormat="1" ht="3.75" customHeight="1">
      <c r="A10" s="191"/>
      <c r="B10" s="193"/>
      <c r="C10" s="206"/>
      <c r="D10" s="206"/>
      <c r="E10" s="206"/>
      <c r="F10" s="206"/>
      <c r="G10" s="206"/>
      <c r="H10" s="206"/>
      <c r="I10" s="206"/>
      <c r="J10" s="206"/>
      <c r="K10" s="206"/>
      <c r="L10" s="206"/>
      <c r="M10" s="206"/>
      <c r="N10" s="206"/>
      <c r="O10" s="206"/>
      <c r="Q10" s="98"/>
      <c r="R10" s="98"/>
      <c r="S10" s="98"/>
      <c r="T10" s="98"/>
      <c r="U10" s="98"/>
      <c r="V10" s="98"/>
      <c r="W10" s="98"/>
    </row>
    <row r="11" spans="1:29" s="94" customFormat="1" ht="15" customHeight="1">
      <c r="A11" s="189">
        <v>2</v>
      </c>
      <c r="B11" s="293" t="s">
        <v>437</v>
      </c>
      <c r="C11" s="293"/>
      <c r="D11" s="186"/>
      <c r="E11" s="186"/>
      <c r="F11" s="186"/>
      <c r="G11" s="186"/>
      <c r="H11" s="186"/>
      <c r="I11" s="186"/>
      <c r="J11" s="186"/>
      <c r="K11" s="186"/>
      <c r="L11" s="186"/>
      <c r="M11" s="186"/>
      <c r="N11" s="187"/>
      <c r="O11" s="187"/>
      <c r="Q11" s="97"/>
      <c r="R11" s="97"/>
      <c r="S11" s="97"/>
      <c r="T11" s="97"/>
      <c r="U11" s="97"/>
      <c r="V11" s="97"/>
      <c r="W11" s="97"/>
    </row>
    <row r="12" spans="1:29" s="94" customFormat="1" ht="15" customHeight="1">
      <c r="A12" s="189"/>
      <c r="B12" s="187" t="s">
        <v>351</v>
      </c>
      <c r="C12" s="187"/>
      <c r="D12" s="187"/>
      <c r="E12" s="283"/>
      <c r="F12" s="284"/>
      <c r="G12" s="284"/>
      <c r="H12" s="284"/>
      <c r="I12" s="284"/>
      <c r="J12" s="284"/>
      <c r="K12" s="284"/>
      <c r="L12" s="284"/>
      <c r="M12" s="284"/>
      <c r="N12" s="285"/>
      <c r="O12" s="187"/>
      <c r="Q12" s="97"/>
      <c r="R12" s="97"/>
      <c r="S12" s="97"/>
      <c r="T12" s="97"/>
      <c r="U12" s="97"/>
      <c r="V12" s="97"/>
      <c r="W12" s="97"/>
    </row>
    <row r="13" spans="1:29" s="94" customFormat="1" ht="15" customHeight="1">
      <c r="A13" s="189"/>
      <c r="B13" s="187" t="s">
        <v>438</v>
      </c>
      <c r="C13" s="187"/>
      <c r="D13" s="187"/>
      <c r="E13" s="283"/>
      <c r="F13" s="284"/>
      <c r="G13" s="284"/>
      <c r="H13" s="284"/>
      <c r="I13" s="284"/>
      <c r="J13" s="284"/>
      <c r="K13" s="284"/>
      <c r="L13" s="284"/>
      <c r="M13" s="284"/>
      <c r="N13" s="285"/>
      <c r="O13" s="187"/>
      <c r="Q13" s="97"/>
      <c r="R13" s="97"/>
      <c r="S13" s="97"/>
      <c r="T13" s="97"/>
      <c r="U13" s="97"/>
      <c r="V13" s="97"/>
      <c r="W13" s="97"/>
    </row>
    <row r="14" spans="1:29" s="94" customFormat="1" ht="15" customHeight="1">
      <c r="A14" s="189"/>
      <c r="B14" s="187" t="s">
        <v>352</v>
      </c>
      <c r="C14" s="187"/>
      <c r="D14" s="187"/>
      <c r="E14" s="283"/>
      <c r="F14" s="284"/>
      <c r="G14" s="284"/>
      <c r="H14" s="284"/>
      <c r="I14" s="284"/>
      <c r="J14" s="284"/>
      <c r="K14" s="284"/>
      <c r="L14" s="284"/>
      <c r="M14" s="284"/>
      <c r="N14" s="285"/>
      <c r="O14" s="187"/>
      <c r="Q14" s="97"/>
      <c r="R14" s="97"/>
      <c r="S14" s="97"/>
      <c r="T14" s="97"/>
      <c r="U14" s="97"/>
      <c r="V14" s="97"/>
      <c r="W14" s="97"/>
    </row>
    <row r="15" spans="1:29" s="94" customFormat="1" ht="50">
      <c r="A15" s="189"/>
      <c r="B15" s="187" t="s">
        <v>353</v>
      </c>
      <c r="C15" s="187"/>
      <c r="D15" s="187"/>
      <c r="E15" s="294"/>
      <c r="F15" s="295"/>
      <c r="G15" s="295"/>
      <c r="H15" s="295"/>
      <c r="I15" s="295"/>
      <c r="J15" s="295"/>
      <c r="K15" s="295"/>
      <c r="L15" s="295"/>
      <c r="M15" s="295"/>
      <c r="N15" s="296"/>
      <c r="O15" s="204" t="s">
        <v>472</v>
      </c>
      <c r="Q15" s="97"/>
      <c r="R15" s="97"/>
      <c r="S15" s="97"/>
      <c r="T15" s="97"/>
      <c r="U15" s="97"/>
      <c r="V15" s="97"/>
      <c r="W15" s="97"/>
    </row>
    <row r="16" spans="1:29" s="94" customFormat="1" ht="50">
      <c r="A16" s="189"/>
      <c r="B16" s="205" t="s">
        <v>354</v>
      </c>
      <c r="C16" s="187"/>
      <c r="D16" s="187"/>
      <c r="E16" s="294"/>
      <c r="F16" s="295"/>
      <c r="G16" s="295"/>
      <c r="H16" s="295"/>
      <c r="I16" s="295"/>
      <c r="J16" s="295"/>
      <c r="K16" s="295"/>
      <c r="L16" s="295"/>
      <c r="M16" s="295"/>
      <c r="N16" s="296"/>
      <c r="O16" s="204" t="s">
        <v>472</v>
      </c>
      <c r="Q16" s="97"/>
      <c r="R16" s="97"/>
      <c r="S16" s="97"/>
      <c r="T16" s="97"/>
      <c r="U16" s="97"/>
      <c r="V16" s="97"/>
      <c r="W16" s="97"/>
    </row>
    <row r="17" spans="1:25" s="95" customFormat="1" ht="3.75" customHeight="1">
      <c r="A17" s="191"/>
      <c r="B17" s="193"/>
      <c r="C17" s="193"/>
      <c r="D17" s="193"/>
      <c r="E17" s="193"/>
      <c r="F17" s="193"/>
      <c r="G17" s="193"/>
      <c r="H17" s="193"/>
      <c r="I17" s="193"/>
      <c r="J17" s="193"/>
      <c r="K17" s="193"/>
      <c r="L17" s="193"/>
      <c r="M17" s="193"/>
      <c r="N17" s="193"/>
      <c r="O17" s="193"/>
      <c r="Q17" s="98"/>
      <c r="R17" s="98"/>
      <c r="S17" s="98"/>
      <c r="T17" s="98"/>
      <c r="U17" s="98"/>
      <c r="V17" s="98"/>
      <c r="W17" s="98"/>
    </row>
    <row r="18" spans="1:25" s="94" customFormat="1" ht="15" customHeight="1">
      <c r="A18" s="189">
        <v>3</v>
      </c>
      <c r="B18" s="186" t="s">
        <v>165</v>
      </c>
      <c r="C18" s="186"/>
      <c r="D18" s="186"/>
      <c r="E18" s="186"/>
      <c r="F18" s="186"/>
      <c r="G18" s="186"/>
      <c r="H18" s="186"/>
      <c r="I18" s="186"/>
      <c r="J18" s="186"/>
      <c r="K18" s="186"/>
      <c r="L18" s="186"/>
      <c r="M18" s="186"/>
      <c r="N18" s="186"/>
      <c r="O18" s="186"/>
      <c r="Q18" s="97"/>
      <c r="R18" s="97"/>
      <c r="S18" s="97"/>
      <c r="T18" s="97"/>
      <c r="U18" s="97"/>
      <c r="V18" s="97"/>
      <c r="W18" s="97"/>
    </row>
    <row r="19" spans="1:25" s="94" customFormat="1" ht="50">
      <c r="A19" s="189"/>
      <c r="B19" s="203" t="s">
        <v>355</v>
      </c>
      <c r="C19" s="187"/>
      <c r="D19" s="187"/>
      <c r="E19" s="297"/>
      <c r="F19" s="297"/>
      <c r="G19" s="297"/>
      <c r="H19" s="297"/>
      <c r="I19" s="297"/>
      <c r="J19" s="297"/>
      <c r="K19" s="297"/>
      <c r="L19" s="297"/>
      <c r="M19" s="297"/>
      <c r="N19" s="297"/>
      <c r="O19" s="202" t="s">
        <v>472</v>
      </c>
      <c r="Q19" s="97"/>
      <c r="R19" s="97"/>
      <c r="S19" s="97"/>
      <c r="T19" s="97"/>
      <c r="U19" s="97"/>
      <c r="V19" s="97"/>
      <c r="W19" s="97"/>
    </row>
    <row r="20" spans="1:25" s="95" customFormat="1" ht="3.75" customHeight="1">
      <c r="A20" s="191"/>
      <c r="B20" s="193"/>
      <c r="C20" s="193"/>
      <c r="D20" s="193"/>
      <c r="E20" s="193"/>
      <c r="F20" s="193"/>
      <c r="G20" s="193"/>
      <c r="H20" s="193"/>
      <c r="I20" s="193"/>
      <c r="J20" s="193"/>
      <c r="K20" s="193"/>
      <c r="L20" s="193"/>
      <c r="M20" s="193"/>
      <c r="N20" s="193"/>
      <c r="O20" s="201"/>
      <c r="Q20" s="98"/>
      <c r="R20" s="98"/>
      <c r="S20" s="98"/>
      <c r="T20" s="98"/>
      <c r="U20" s="98"/>
      <c r="V20" s="98"/>
      <c r="W20" s="98"/>
    </row>
    <row r="21" spans="1:25" s="94" customFormat="1" ht="15" customHeight="1">
      <c r="A21" s="189">
        <v>4</v>
      </c>
      <c r="B21" s="293" t="s">
        <v>356</v>
      </c>
      <c r="C21" s="293"/>
      <c r="D21" s="186"/>
      <c r="E21" s="186"/>
      <c r="F21" s="186"/>
      <c r="G21" s="186"/>
      <c r="H21" s="186"/>
      <c r="I21" s="186"/>
      <c r="J21" s="186"/>
      <c r="K21" s="186"/>
      <c r="L21" s="186"/>
      <c r="M21" s="186"/>
      <c r="N21" s="186"/>
      <c r="O21" s="186"/>
      <c r="Q21" s="304"/>
      <c r="R21" s="304"/>
      <c r="S21" s="304"/>
      <c r="T21" s="304"/>
      <c r="U21" s="304"/>
      <c r="V21" s="304"/>
      <c r="W21" s="304"/>
    </row>
    <row r="22" spans="1:25" s="94" customFormat="1" ht="50">
      <c r="A22" s="189"/>
      <c r="B22" s="305" t="s">
        <v>473</v>
      </c>
      <c r="C22" s="305"/>
      <c r="D22" s="305"/>
      <c r="E22" s="306"/>
      <c r="F22" s="307"/>
      <c r="G22" s="307"/>
      <c r="H22" s="307"/>
      <c r="I22" s="307"/>
      <c r="J22" s="307"/>
      <c r="K22" s="307"/>
      <c r="L22" s="307"/>
      <c r="M22" s="307"/>
      <c r="N22" s="308"/>
      <c r="O22" s="202" t="s">
        <v>472</v>
      </c>
      <c r="Q22" s="97"/>
      <c r="R22" s="97"/>
      <c r="S22" s="97"/>
      <c r="T22" s="97"/>
      <c r="U22" s="97"/>
      <c r="V22" s="97"/>
      <c r="W22" s="97"/>
    </row>
    <row r="23" spans="1:25" s="94" customFormat="1" ht="50">
      <c r="A23" s="189"/>
      <c r="B23" s="187" t="s">
        <v>357</v>
      </c>
      <c r="C23" s="187"/>
      <c r="D23" s="187"/>
      <c r="E23" s="306"/>
      <c r="F23" s="307"/>
      <c r="G23" s="307"/>
      <c r="H23" s="307"/>
      <c r="I23" s="307"/>
      <c r="J23" s="307"/>
      <c r="K23" s="307"/>
      <c r="L23" s="307"/>
      <c r="M23" s="307"/>
      <c r="N23" s="308"/>
      <c r="O23" s="202" t="s">
        <v>472</v>
      </c>
      <c r="Q23" s="97"/>
      <c r="R23" s="97"/>
      <c r="S23" s="97"/>
      <c r="T23" s="97"/>
      <c r="U23" s="97"/>
      <c r="V23" s="97"/>
      <c r="W23" s="97"/>
    </row>
    <row r="24" spans="1:25" s="95" customFormat="1" ht="3.75" customHeight="1">
      <c r="A24" s="191"/>
      <c r="B24" s="193"/>
      <c r="C24" s="193"/>
      <c r="D24" s="193"/>
      <c r="E24" s="193"/>
      <c r="F24" s="193"/>
      <c r="G24" s="193"/>
      <c r="H24" s="193"/>
      <c r="I24" s="193"/>
      <c r="J24" s="193"/>
      <c r="K24" s="193"/>
      <c r="L24" s="193"/>
      <c r="M24" s="193"/>
      <c r="N24" s="193"/>
      <c r="O24" s="201"/>
      <c r="Q24" s="98"/>
      <c r="R24" s="98"/>
      <c r="S24" s="98"/>
      <c r="T24" s="98"/>
      <c r="U24" s="98"/>
      <c r="V24" s="98"/>
      <c r="W24" s="98"/>
    </row>
    <row r="25" spans="1:25" s="94" customFormat="1" ht="15" customHeight="1">
      <c r="A25" s="189">
        <v>5</v>
      </c>
      <c r="B25" s="186" t="s">
        <v>358</v>
      </c>
      <c r="C25" s="186"/>
      <c r="D25" s="186"/>
      <c r="E25" s="186"/>
      <c r="F25" s="186"/>
      <c r="G25" s="186"/>
      <c r="H25" s="186"/>
      <c r="I25" s="200"/>
      <c r="J25" s="200"/>
      <c r="K25" s="200"/>
      <c r="L25" s="186"/>
      <c r="M25" s="186"/>
      <c r="N25" s="186"/>
      <c r="O25" s="186"/>
      <c r="Q25" s="97"/>
      <c r="R25" s="97"/>
      <c r="S25" s="97"/>
      <c r="T25" s="97"/>
      <c r="U25" s="97"/>
      <c r="V25" s="97"/>
      <c r="W25" s="97"/>
    </row>
    <row r="26" spans="1:25" s="94" customFormat="1" ht="19.5" customHeight="1">
      <c r="A26" s="189"/>
      <c r="B26" s="187" t="s">
        <v>359</v>
      </c>
      <c r="C26" s="187"/>
      <c r="D26" s="187"/>
      <c r="E26" s="187"/>
      <c r="F26" s="187"/>
      <c r="G26" s="187"/>
      <c r="H26" s="199" t="s">
        <v>360</v>
      </c>
      <c r="I26" s="309"/>
      <c r="J26" s="310"/>
      <c r="K26" s="310"/>
      <c r="L26" s="310"/>
      <c r="M26" s="310"/>
      <c r="N26" s="311"/>
      <c r="O26" s="187"/>
      <c r="Q26" s="312" t="s">
        <v>530</v>
      </c>
      <c r="R26" s="313"/>
      <c r="S26" s="313"/>
      <c r="T26" s="313"/>
      <c r="U26" s="314"/>
      <c r="V26" s="97"/>
      <c r="W26" s="97"/>
    </row>
    <row r="27" spans="1:25" s="94" customFormat="1" ht="19.5" customHeight="1">
      <c r="A27" s="189"/>
      <c r="B27" s="187" t="s">
        <v>361</v>
      </c>
      <c r="C27" s="187"/>
      <c r="D27" s="187"/>
      <c r="E27" s="187"/>
      <c r="F27" s="187"/>
      <c r="G27" s="187"/>
      <c r="H27" s="188"/>
      <c r="I27" s="315"/>
      <c r="J27" s="316"/>
      <c r="K27" s="316"/>
      <c r="L27" s="316"/>
      <c r="M27" s="316"/>
      <c r="N27" s="317"/>
      <c r="O27" s="187"/>
      <c r="Q27" s="97"/>
      <c r="R27" s="97" t="s">
        <v>344</v>
      </c>
      <c r="S27" s="97"/>
      <c r="T27" s="97"/>
      <c r="U27" s="97"/>
      <c r="V27" s="97"/>
      <c r="W27" s="97"/>
    </row>
    <row r="28" spans="1:25" s="95" customFormat="1" ht="3.75" customHeight="1">
      <c r="A28" s="191"/>
      <c r="B28" s="193"/>
      <c r="C28" s="193"/>
      <c r="D28" s="193"/>
      <c r="E28" s="193"/>
      <c r="F28" s="193"/>
      <c r="G28" s="193"/>
      <c r="H28" s="193"/>
      <c r="I28" s="193"/>
      <c r="J28" s="193"/>
      <c r="K28" s="193"/>
      <c r="L28" s="193"/>
      <c r="M28" s="193"/>
      <c r="N28" s="193"/>
      <c r="O28" s="193"/>
      <c r="Q28" s="98"/>
      <c r="R28" s="98"/>
      <c r="S28" s="98"/>
      <c r="T28" s="98"/>
      <c r="U28" s="98"/>
      <c r="V28" s="98"/>
      <c r="W28" s="98"/>
    </row>
    <row r="29" spans="1:25" s="94" customFormat="1" ht="15" customHeight="1">
      <c r="A29" s="189">
        <v>6</v>
      </c>
      <c r="B29" s="293" t="s">
        <v>362</v>
      </c>
      <c r="C29" s="293"/>
      <c r="D29" s="186"/>
      <c r="E29" s="186"/>
      <c r="F29" s="186"/>
      <c r="G29" s="186"/>
      <c r="H29" s="190"/>
      <c r="I29" s="200"/>
      <c r="J29" s="200"/>
      <c r="K29" s="200"/>
      <c r="L29" s="186"/>
      <c r="M29" s="186"/>
      <c r="N29" s="186"/>
      <c r="O29" s="186"/>
      <c r="Q29" s="97"/>
      <c r="R29" s="97"/>
      <c r="S29" s="97"/>
      <c r="T29" s="97"/>
      <c r="U29" s="97"/>
      <c r="V29" s="97"/>
      <c r="W29" s="97"/>
    </row>
    <row r="30" spans="1:25" s="94" customFormat="1" ht="19.5" customHeight="1">
      <c r="A30" s="189"/>
      <c r="B30" s="187" t="s">
        <v>363</v>
      </c>
      <c r="C30" s="187"/>
      <c r="D30" s="187"/>
      <c r="E30" s="187"/>
      <c r="F30" s="187"/>
      <c r="G30" s="187"/>
      <c r="H30" s="188"/>
      <c r="I30" s="318"/>
      <c r="J30" s="319"/>
      <c r="K30" s="319"/>
      <c r="L30" s="319"/>
      <c r="M30" s="319"/>
      <c r="N30" s="320"/>
      <c r="O30" s="187"/>
      <c r="Q30" s="97"/>
      <c r="R30" s="97"/>
      <c r="S30" s="97"/>
      <c r="T30" s="97"/>
      <c r="U30" s="97"/>
      <c r="V30" s="97"/>
    </row>
    <row r="31" spans="1:25" s="94" customFormat="1" ht="19.5" customHeight="1">
      <c r="A31" s="189"/>
      <c r="B31" s="187" t="s">
        <v>364</v>
      </c>
      <c r="C31" s="187"/>
      <c r="D31" s="187"/>
      <c r="E31" s="187"/>
      <c r="F31" s="187"/>
      <c r="G31" s="187"/>
      <c r="H31" s="199" t="s">
        <v>360</v>
      </c>
      <c r="I31" s="309"/>
      <c r="J31" s="310"/>
      <c r="K31" s="310"/>
      <c r="L31" s="310"/>
      <c r="M31" s="310"/>
      <c r="N31" s="311"/>
      <c r="O31" s="187"/>
      <c r="Q31" s="301" t="s">
        <v>531</v>
      </c>
      <c r="R31" s="302"/>
      <c r="S31" s="302"/>
      <c r="T31" s="302"/>
      <c r="U31" s="303"/>
      <c r="V31" s="97"/>
      <c r="W31" s="167"/>
      <c r="X31" s="167" t="s">
        <v>474</v>
      </c>
      <c r="Y31" s="167" t="s">
        <v>475</v>
      </c>
    </row>
    <row r="32" spans="1:25" s="94" customFormat="1" ht="19.5" customHeight="1">
      <c r="A32" s="189"/>
      <c r="B32" s="187" t="s">
        <v>521</v>
      </c>
      <c r="C32" s="187"/>
      <c r="D32" s="187"/>
      <c r="E32" s="187"/>
      <c r="F32" s="187"/>
      <c r="G32" s="187"/>
      <c r="H32" s="199" t="s">
        <v>522</v>
      </c>
      <c r="I32" s="315"/>
      <c r="J32" s="316"/>
      <c r="K32" s="316"/>
      <c r="L32" s="316"/>
      <c r="M32" s="316"/>
      <c r="N32" s="317"/>
      <c r="O32" s="187"/>
      <c r="Q32" s="220"/>
      <c r="R32" s="220"/>
      <c r="S32" s="220"/>
      <c r="T32" s="220"/>
      <c r="U32" s="220"/>
      <c r="V32" s="97"/>
      <c r="W32" s="167"/>
      <c r="X32" s="167"/>
      <c r="Y32" s="167"/>
    </row>
    <row r="33" spans="1:25" s="94" customFormat="1" ht="19.5" customHeight="1">
      <c r="A33" s="189"/>
      <c r="B33" s="187" t="s">
        <v>134</v>
      </c>
      <c r="C33" s="187"/>
      <c r="D33" s="187"/>
      <c r="E33" s="187"/>
      <c r="F33" s="187"/>
      <c r="G33" s="187"/>
      <c r="H33" s="199"/>
      <c r="I33" s="321">
        <v>0.04</v>
      </c>
      <c r="J33" s="322"/>
      <c r="K33" s="322"/>
      <c r="L33" s="322"/>
      <c r="M33" s="322"/>
      <c r="N33" s="322"/>
      <c r="O33" s="187"/>
      <c r="Q33" s="220"/>
      <c r="R33" s="220"/>
      <c r="S33" s="220"/>
      <c r="T33" s="220"/>
      <c r="U33" s="220"/>
      <c r="V33" s="97"/>
      <c r="W33" s="167"/>
      <c r="X33" s="167"/>
      <c r="Y33" s="167"/>
    </row>
    <row r="34" spans="1:25" s="94" customFormat="1" ht="19.5" customHeight="1">
      <c r="A34" s="189"/>
      <c r="B34" s="187" t="s">
        <v>439</v>
      </c>
      <c r="C34" s="187"/>
      <c r="D34" s="187"/>
      <c r="E34" s="187"/>
      <c r="F34" s="187"/>
      <c r="G34" s="187"/>
      <c r="H34" s="187"/>
      <c r="I34" s="298"/>
      <c r="J34" s="299"/>
      <c r="K34" s="299"/>
      <c r="L34" s="299"/>
      <c r="M34" s="299"/>
      <c r="N34" s="300"/>
      <c r="O34" s="187"/>
      <c r="Q34" s="301" t="s">
        <v>531</v>
      </c>
      <c r="R34" s="302"/>
      <c r="S34" s="302"/>
      <c r="T34" s="302"/>
      <c r="U34" s="303"/>
      <c r="V34" s="97"/>
      <c r="W34" s="167" t="s">
        <v>476</v>
      </c>
      <c r="X34" s="168">
        <f>'SP1-3 (1)'!N8</f>
        <v>0</v>
      </c>
      <c r="Y34" s="169">
        <f>'SP1-3 (1)'!Q36</f>
        <v>0</v>
      </c>
    </row>
    <row r="35" spans="1:25" s="94" customFormat="1" ht="19.5" customHeight="1">
      <c r="A35" s="189"/>
      <c r="B35" s="187" t="s">
        <v>440</v>
      </c>
      <c r="C35" s="187"/>
      <c r="D35" s="187"/>
      <c r="E35" s="187"/>
      <c r="F35" s="187"/>
      <c r="G35" s="187"/>
      <c r="H35" s="187"/>
      <c r="I35" s="327"/>
      <c r="J35" s="328"/>
      <c r="K35" s="328"/>
      <c r="L35" s="328"/>
      <c r="M35" s="328"/>
      <c r="N35" s="329"/>
      <c r="O35" s="187"/>
      <c r="Q35" s="312" t="s">
        <v>532</v>
      </c>
      <c r="R35" s="313"/>
      <c r="S35" s="313"/>
      <c r="T35" s="313"/>
      <c r="U35" s="314"/>
      <c r="V35" s="97"/>
      <c r="W35" s="167" t="s">
        <v>477</v>
      </c>
      <c r="X35" s="168">
        <f>'SP1-3 (2)'!N8</f>
        <v>0</v>
      </c>
      <c r="Y35" s="169">
        <f>'SP1-3 (2)'!Q36</f>
        <v>0</v>
      </c>
    </row>
    <row r="36" spans="1:25" s="94" customFormat="1" ht="19.5" customHeight="1">
      <c r="A36" s="189"/>
      <c r="B36" s="187" t="s">
        <v>478</v>
      </c>
      <c r="C36" s="187"/>
      <c r="D36" s="187"/>
      <c r="E36" s="187"/>
      <c r="F36" s="187"/>
      <c r="G36" s="187"/>
      <c r="H36" s="188" t="s">
        <v>254</v>
      </c>
      <c r="I36" s="324">
        <f>'SP1-2'!Q35</f>
        <v>0</v>
      </c>
      <c r="J36" s="325"/>
      <c r="K36" s="325"/>
      <c r="L36" s="325"/>
      <c r="M36" s="325"/>
      <c r="N36" s="326"/>
      <c r="O36" s="189" t="s">
        <v>365</v>
      </c>
      <c r="Q36" s="301" t="s">
        <v>533</v>
      </c>
      <c r="R36" s="302"/>
      <c r="S36" s="302"/>
      <c r="T36" s="302"/>
      <c r="U36" s="303"/>
      <c r="W36" s="167" t="s">
        <v>479</v>
      </c>
      <c r="X36" s="168">
        <f>'SP1-3 (3)'!N8</f>
        <v>0</v>
      </c>
      <c r="Y36" s="169">
        <f>'SP1-3 (3)'!Q36</f>
        <v>0</v>
      </c>
    </row>
    <row r="37" spans="1:25" s="94" customFormat="1" ht="19.5" customHeight="1">
      <c r="A37" s="189"/>
      <c r="B37" s="330" t="s">
        <v>480</v>
      </c>
      <c r="C37" s="330"/>
      <c r="D37" s="187"/>
      <c r="E37" s="187"/>
      <c r="F37" s="187"/>
      <c r="G37" s="187"/>
      <c r="H37" s="188" t="s">
        <v>254</v>
      </c>
      <c r="I37" s="331"/>
      <c r="J37" s="332"/>
      <c r="K37" s="332"/>
      <c r="L37" s="332"/>
      <c r="M37" s="332"/>
      <c r="N37" s="333"/>
      <c r="O37" s="189" t="s">
        <v>366</v>
      </c>
      <c r="Q37" s="301" t="s">
        <v>534</v>
      </c>
      <c r="R37" s="302"/>
      <c r="S37" s="302"/>
      <c r="T37" s="302"/>
      <c r="U37" s="303"/>
      <c r="V37" s="97"/>
      <c r="W37" s="98"/>
      <c r="X37" s="95"/>
      <c r="Y37" s="95"/>
    </row>
    <row r="38" spans="1:25" s="95" customFormat="1" ht="3.75" customHeight="1">
      <c r="A38" s="191"/>
      <c r="B38" s="192"/>
      <c r="C38" s="192"/>
      <c r="D38" s="193"/>
      <c r="E38" s="193"/>
      <c r="F38" s="193"/>
      <c r="G38" s="193"/>
      <c r="H38" s="194"/>
      <c r="I38" s="194"/>
      <c r="J38" s="194"/>
      <c r="K38" s="194"/>
      <c r="L38" s="194"/>
      <c r="M38" s="194"/>
      <c r="N38" s="194"/>
      <c r="O38" s="191"/>
      <c r="Q38" s="98"/>
      <c r="R38" s="98"/>
      <c r="S38" s="98"/>
      <c r="T38" s="98"/>
      <c r="U38" s="98"/>
      <c r="V38" s="98"/>
      <c r="W38" s="170"/>
      <c r="X38" s="96"/>
      <c r="Y38" s="96"/>
    </row>
    <row r="39" spans="1:25" s="96" customFormat="1" ht="3.75" customHeight="1">
      <c r="A39" s="195"/>
      <c r="B39" s="196"/>
      <c r="C39" s="196"/>
      <c r="D39" s="197"/>
      <c r="E39" s="197"/>
      <c r="F39" s="197"/>
      <c r="G39" s="197"/>
      <c r="H39" s="198"/>
      <c r="I39" s="198"/>
      <c r="J39" s="198"/>
      <c r="K39" s="198"/>
      <c r="L39" s="198"/>
      <c r="M39" s="198"/>
      <c r="N39" s="198"/>
      <c r="O39" s="195"/>
      <c r="Q39" s="170"/>
      <c r="R39" s="170"/>
      <c r="S39" s="170"/>
      <c r="T39" s="170"/>
      <c r="U39" s="170"/>
      <c r="V39" s="170"/>
      <c r="W39" s="97"/>
      <c r="X39" s="94"/>
      <c r="Y39" s="94"/>
    </row>
    <row r="40" spans="1:25" s="94" customFormat="1" ht="19.5" customHeight="1">
      <c r="A40" s="189">
        <v>7</v>
      </c>
      <c r="B40" s="323" t="s">
        <v>482</v>
      </c>
      <c r="C40" s="323"/>
      <c r="D40" s="323"/>
      <c r="E40" s="187"/>
      <c r="F40" s="187"/>
      <c r="G40" s="187"/>
      <c r="H40" s="190" t="s">
        <v>483</v>
      </c>
      <c r="I40" s="324">
        <f>I36-I37</f>
        <v>0</v>
      </c>
      <c r="J40" s="325"/>
      <c r="K40" s="325"/>
      <c r="L40" s="325"/>
      <c r="M40" s="325"/>
      <c r="N40" s="326"/>
      <c r="O40" s="187"/>
      <c r="Q40" s="97"/>
      <c r="R40" s="97"/>
      <c r="S40" s="97"/>
      <c r="T40" s="97"/>
      <c r="U40" s="97"/>
      <c r="V40" s="97"/>
      <c r="W40" s="97"/>
    </row>
    <row r="41" spans="1:25" s="94" customFormat="1" ht="19.5" customHeight="1">
      <c r="A41" s="185"/>
      <c r="B41" s="186" t="s">
        <v>484</v>
      </c>
      <c r="C41" s="187"/>
      <c r="D41" s="187"/>
      <c r="E41" s="187"/>
      <c r="F41" s="187"/>
      <c r="G41" s="187"/>
      <c r="H41" s="187"/>
      <c r="I41" s="187"/>
      <c r="J41" s="187"/>
      <c r="K41" s="187"/>
      <c r="L41" s="187"/>
      <c r="M41" s="187"/>
      <c r="N41" s="187"/>
      <c r="O41" s="188"/>
      <c r="Q41" s="97"/>
      <c r="R41" s="97"/>
      <c r="S41" s="97"/>
      <c r="T41" s="97"/>
      <c r="U41" s="97"/>
      <c r="V41" s="97"/>
      <c r="W41" s="97"/>
      <c r="X41" s="88"/>
      <c r="Y41" s="88"/>
    </row>
    <row r="47" spans="1:25" ht="16.399999999999999" customHeight="1"/>
    <row r="48" spans="1:25" hidden="1">
      <c r="A48" s="88">
        <v>2008</v>
      </c>
    </row>
    <row r="49" spans="1:1" hidden="1">
      <c r="A49" s="88">
        <v>2009</v>
      </c>
    </row>
    <row r="50" spans="1:1" hidden="1">
      <c r="A50" s="88">
        <v>2010</v>
      </c>
    </row>
    <row r="51" spans="1:1" hidden="1">
      <c r="A51" s="88">
        <v>2011</v>
      </c>
    </row>
    <row r="52" spans="1:1" hidden="1">
      <c r="A52" s="88">
        <v>2012</v>
      </c>
    </row>
    <row r="53" spans="1:1" hidden="1">
      <c r="A53" s="88">
        <v>2013</v>
      </c>
    </row>
    <row r="54" spans="1:1" hidden="1">
      <c r="A54" s="88">
        <v>2014</v>
      </c>
    </row>
    <row r="55" spans="1:1" hidden="1">
      <c r="A55" s="88">
        <v>2015</v>
      </c>
    </row>
    <row r="56" spans="1:1" hidden="1">
      <c r="A56" s="88">
        <v>2016</v>
      </c>
    </row>
    <row r="57" spans="1:1" hidden="1">
      <c r="A57" s="88">
        <v>2017</v>
      </c>
    </row>
    <row r="58" spans="1:1" hidden="1">
      <c r="A58" s="88">
        <v>2018</v>
      </c>
    </row>
    <row r="59" spans="1:1" hidden="1">
      <c r="A59" s="88">
        <v>2019</v>
      </c>
    </row>
    <row r="60" spans="1:1" hidden="1">
      <c r="A60" s="88">
        <v>2020</v>
      </c>
    </row>
    <row r="61" spans="1:1" hidden="1">
      <c r="A61" s="88">
        <v>2021</v>
      </c>
    </row>
    <row r="62" spans="1:1" hidden="1">
      <c r="A62" s="88">
        <v>2022</v>
      </c>
    </row>
    <row r="63" spans="1:1" hidden="1">
      <c r="A63" s="88">
        <v>2023</v>
      </c>
    </row>
    <row r="64" spans="1:1" hidden="1">
      <c r="A64" s="88">
        <v>2024</v>
      </c>
    </row>
    <row r="65" spans="1:1" hidden="1">
      <c r="A65" s="88">
        <v>2025</v>
      </c>
    </row>
    <row r="66" spans="1:1" hidden="1">
      <c r="A66" s="88">
        <v>2026</v>
      </c>
    </row>
    <row r="67" spans="1:1" hidden="1">
      <c r="A67" s="88">
        <v>2027</v>
      </c>
    </row>
    <row r="68" spans="1:1" hidden="1">
      <c r="A68" s="88">
        <v>2028</v>
      </c>
    </row>
    <row r="69" spans="1:1" hidden="1">
      <c r="A69" s="88">
        <v>2029</v>
      </c>
    </row>
    <row r="70" spans="1:1" hidden="1">
      <c r="A70" s="88">
        <v>2030</v>
      </c>
    </row>
    <row r="71" spans="1:1" hidden="1">
      <c r="A71" s="88">
        <v>2031</v>
      </c>
    </row>
    <row r="72" spans="1:1" hidden="1">
      <c r="A72" s="88">
        <v>2032</v>
      </c>
    </row>
    <row r="73" spans="1:1" hidden="1">
      <c r="A73" s="88">
        <v>2033</v>
      </c>
    </row>
    <row r="74" spans="1:1" hidden="1">
      <c r="A74" s="88">
        <v>2034</v>
      </c>
    </row>
    <row r="75" spans="1:1" hidden="1">
      <c r="A75" s="88">
        <v>2035</v>
      </c>
    </row>
    <row r="76" spans="1:1" hidden="1">
      <c r="A76" s="88">
        <v>2036</v>
      </c>
    </row>
    <row r="77" spans="1:1" hidden="1">
      <c r="A77" s="88">
        <v>2037</v>
      </c>
    </row>
    <row r="78" spans="1:1" hidden="1">
      <c r="A78" s="88">
        <v>2038</v>
      </c>
    </row>
    <row r="79" spans="1:1" hidden="1">
      <c r="A79" s="88">
        <v>2039</v>
      </c>
    </row>
    <row r="80" spans="1:1" hidden="1">
      <c r="A80" s="88">
        <v>2040</v>
      </c>
    </row>
    <row r="81" spans="1:1" hidden="1">
      <c r="A81" s="87">
        <v>2041</v>
      </c>
    </row>
  </sheetData>
  <sheetProtection algorithmName="SHA-512" hashValue="IOBpw53qT3iTuGfLsyLKhOM4XU6afL1Es2Me4+HIun7Fcmmno5zgUoPQgEuvJ2IHtbyVqLN0uNfKGg99gCB6vg==" saltValue="73YlOBR/09o9hPjWPaRIiA==" spinCount="100000" sheet="1" selectLockedCells="1"/>
  <protectedRanges>
    <protectedRange sqref="C8:O10" name="Range1"/>
    <protectedRange sqref="E12:N16 E19:N19" name="Range3"/>
    <protectedRange sqref="E22:N23" name="Range5"/>
    <protectedRange sqref="I34:I35 I30 I27" name="Range6"/>
  </protectedRanges>
  <mergeCells count="36">
    <mergeCell ref="B40:D40"/>
    <mergeCell ref="I40:N40"/>
    <mergeCell ref="I35:N35"/>
    <mergeCell ref="Q35:U35"/>
    <mergeCell ref="I36:N36"/>
    <mergeCell ref="Q36:U36"/>
    <mergeCell ref="B37:C37"/>
    <mergeCell ref="I37:N37"/>
    <mergeCell ref="Q37:U37"/>
    <mergeCell ref="I34:N34"/>
    <mergeCell ref="Q34:U34"/>
    <mergeCell ref="Q21:W21"/>
    <mergeCell ref="B22:D22"/>
    <mergeCell ref="E22:N22"/>
    <mergeCell ref="E23:N23"/>
    <mergeCell ref="I26:N26"/>
    <mergeCell ref="Q26:U26"/>
    <mergeCell ref="B21:C21"/>
    <mergeCell ref="I27:N27"/>
    <mergeCell ref="B29:C29"/>
    <mergeCell ref="I30:N30"/>
    <mergeCell ref="I31:N31"/>
    <mergeCell ref="Q31:U31"/>
    <mergeCell ref="I32:N32"/>
    <mergeCell ref="I33:N33"/>
    <mergeCell ref="E13:N13"/>
    <mergeCell ref="E14:N14"/>
    <mergeCell ref="E15:N15"/>
    <mergeCell ref="E16:N16"/>
    <mergeCell ref="E19:N19"/>
    <mergeCell ref="E12:N12"/>
    <mergeCell ref="B4:N5"/>
    <mergeCell ref="C8:N8"/>
    <mergeCell ref="Q8:U9"/>
    <mergeCell ref="C9:N9"/>
    <mergeCell ref="B11:C11"/>
  </mergeCells>
  <dataValidations count="1">
    <dataValidation type="list" allowBlank="1" showErrorMessage="1" prompt="Select year" sqref="JE31:JE33 I31 TA31:TA33 ACW31:ACW33 AMS31:AMS33 AWO31:AWO33 BGK31:BGK33 BQG31:BQG33 CAC31:CAC33 CJY31:CJY33 CTU31:CTU33 DDQ31:DDQ33 DNM31:DNM33 DXI31:DXI33 EHE31:EHE33 ERA31:ERA33 FAW31:FAW33 FKS31:FKS33 FUO31:FUO33 GEK31:GEK33 GOG31:GOG33 GYC31:GYC33 HHY31:HHY33 HRU31:HRU33 IBQ31:IBQ33 ILM31:ILM33 IVI31:IVI33 JFE31:JFE33 JPA31:JPA33 JYW31:JYW33 KIS31:KIS33 KSO31:KSO33 LCK31:LCK33 LMG31:LMG33 LWC31:LWC33 MFY31:MFY33 MPU31:MPU33 MZQ31:MZQ33 NJM31:NJM33 NTI31:NTI33 ODE31:ODE33 ONA31:ONA33 OWW31:OWW33 PGS31:PGS33 PQO31:PQO33 QAK31:QAK33 QKG31:QKG33 QUC31:QUC33 RDY31:RDY33 RNU31:RNU33 RXQ31:RXQ33 SHM31:SHM33 SRI31:SRI33 TBE31:TBE33 TLA31:TLA33 TUW31:TUW33 UES31:UES33 UOO31:UOO33 UYK31:UYK33 VIG31:VIG33 VSC31:VSC33 WBY31:WBY33 WLU31:WLU33 WVQ31:WVQ33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xr:uid="{E3E9471A-463A-4430-A418-289FB1FB5B7D}">
      <formula1>$A$48:$A$80</formula1>
    </dataValidation>
  </dataValidations>
  <printOptions horizontalCentered="1"/>
  <pageMargins left="0.74803149606299213" right="0.70866141732283472" top="0.74803149606299213" bottom="0.9055118110236221" header="0.39370078740157483" footer="0.39370078740157483"/>
  <pageSetup paperSize="9" scale="92" orientation="portrait" r:id="rId1"/>
  <headerFooter scaleWithDoc="0" alignWithMargins="0">
    <oddHeader>&amp;L&amp;"Calibri,Regular"&amp;8&amp;F&amp;R&amp;"Calibri,Regular"&amp;8&amp;A
___________________________________________________________________________________________________</oddHeader>
    <oddFooter>&amp;L&amp;"Calibri,Regular"&amp;8______________________________________________________________________________________________
NZ Transport Agency’s Economic evaluation manual 
Effective from Jul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84B0D-A9FF-4F50-8413-5C2FC93AA4BC}">
  <sheetPr codeName="Sheet2">
    <pageSetUpPr fitToPage="1"/>
  </sheetPr>
  <dimension ref="A1:Z105"/>
  <sheetViews>
    <sheetView zoomScaleNormal="100" workbookViewId="0">
      <selection activeCell="Q10" sqref="Q10:S10"/>
    </sheetView>
  </sheetViews>
  <sheetFormatPr defaultColWidth="7.75" defaultRowHeight="13.5"/>
  <cols>
    <col min="1" max="1" width="2.5" style="88" customWidth="1"/>
    <col min="2" max="2" width="7.5" style="88" customWidth="1"/>
    <col min="3" max="3" width="3.5" style="88" customWidth="1"/>
    <col min="4" max="4" width="4" style="88" customWidth="1"/>
    <col min="5" max="7" width="3.5" style="88" customWidth="1"/>
    <col min="8" max="8" width="4" style="88" customWidth="1"/>
    <col min="9" max="10" width="3.5" style="88" customWidth="1"/>
    <col min="11" max="19" width="4.75" style="88" customWidth="1"/>
    <col min="20" max="20" width="3" style="88" customWidth="1"/>
    <col min="21" max="21" width="9.25" style="88" customWidth="1"/>
    <col min="22" max="22" width="26.75" style="88" customWidth="1"/>
    <col min="23" max="26" width="13.58203125" style="88" customWidth="1"/>
    <col min="27" max="256" width="7.75" style="88"/>
    <col min="257" max="257" width="2.5" style="88" customWidth="1"/>
    <col min="258" max="258" width="7.5" style="88" customWidth="1"/>
    <col min="259" max="259" width="3.5" style="88" customWidth="1"/>
    <col min="260" max="260" width="4" style="88" customWidth="1"/>
    <col min="261" max="263" width="3.5" style="88" customWidth="1"/>
    <col min="264" max="264" width="4" style="88" customWidth="1"/>
    <col min="265" max="266" width="3.5" style="88" customWidth="1"/>
    <col min="267" max="275" width="4.75" style="88" customWidth="1"/>
    <col min="276" max="276" width="3" style="88" customWidth="1"/>
    <col min="277" max="277" width="9.25" style="88" customWidth="1"/>
    <col min="278" max="278" width="26.75" style="88" customWidth="1"/>
    <col min="279" max="282" width="13.58203125" style="88" customWidth="1"/>
    <col min="283" max="512" width="7.75" style="88"/>
    <col min="513" max="513" width="2.5" style="88" customWidth="1"/>
    <col min="514" max="514" width="7.5" style="88" customWidth="1"/>
    <col min="515" max="515" width="3.5" style="88" customWidth="1"/>
    <col min="516" max="516" width="4" style="88" customWidth="1"/>
    <col min="517" max="519" width="3.5" style="88" customWidth="1"/>
    <col min="520" max="520" width="4" style="88" customWidth="1"/>
    <col min="521" max="522" width="3.5" style="88" customWidth="1"/>
    <col min="523" max="531" width="4.75" style="88" customWidth="1"/>
    <col min="532" max="532" width="3" style="88" customWidth="1"/>
    <col min="533" max="533" width="9.25" style="88" customWidth="1"/>
    <col min="534" max="534" width="26.75" style="88" customWidth="1"/>
    <col min="535" max="538" width="13.58203125" style="88" customWidth="1"/>
    <col min="539" max="768" width="7.75" style="88"/>
    <col min="769" max="769" width="2.5" style="88" customWidth="1"/>
    <col min="770" max="770" width="7.5" style="88" customWidth="1"/>
    <col min="771" max="771" width="3.5" style="88" customWidth="1"/>
    <col min="772" max="772" width="4" style="88" customWidth="1"/>
    <col min="773" max="775" width="3.5" style="88" customWidth="1"/>
    <col min="776" max="776" width="4" style="88" customWidth="1"/>
    <col min="777" max="778" width="3.5" style="88" customWidth="1"/>
    <col min="779" max="787" width="4.75" style="88" customWidth="1"/>
    <col min="788" max="788" width="3" style="88" customWidth="1"/>
    <col min="789" max="789" width="9.25" style="88" customWidth="1"/>
    <col min="790" max="790" width="26.75" style="88" customWidth="1"/>
    <col min="791" max="794" width="13.58203125" style="88" customWidth="1"/>
    <col min="795" max="1024" width="7.75" style="88"/>
    <col min="1025" max="1025" width="2.5" style="88" customWidth="1"/>
    <col min="1026" max="1026" width="7.5" style="88" customWidth="1"/>
    <col min="1027" max="1027" width="3.5" style="88" customWidth="1"/>
    <col min="1028" max="1028" width="4" style="88" customWidth="1"/>
    <col min="1029" max="1031" width="3.5" style="88" customWidth="1"/>
    <col min="1032" max="1032" width="4" style="88" customWidth="1"/>
    <col min="1033" max="1034" width="3.5" style="88" customWidth="1"/>
    <col min="1035" max="1043" width="4.75" style="88" customWidth="1"/>
    <col min="1044" max="1044" width="3" style="88" customWidth="1"/>
    <col min="1045" max="1045" width="9.25" style="88" customWidth="1"/>
    <col min="1046" max="1046" width="26.75" style="88" customWidth="1"/>
    <col min="1047" max="1050" width="13.58203125" style="88" customWidth="1"/>
    <col min="1051" max="1280" width="7.75" style="88"/>
    <col min="1281" max="1281" width="2.5" style="88" customWidth="1"/>
    <col min="1282" max="1282" width="7.5" style="88" customWidth="1"/>
    <col min="1283" max="1283" width="3.5" style="88" customWidth="1"/>
    <col min="1284" max="1284" width="4" style="88" customWidth="1"/>
    <col min="1285" max="1287" width="3.5" style="88" customWidth="1"/>
    <col min="1288" max="1288" width="4" style="88" customWidth="1"/>
    <col min="1289" max="1290" width="3.5" style="88" customWidth="1"/>
    <col min="1291" max="1299" width="4.75" style="88" customWidth="1"/>
    <col min="1300" max="1300" width="3" style="88" customWidth="1"/>
    <col min="1301" max="1301" width="9.25" style="88" customWidth="1"/>
    <col min="1302" max="1302" width="26.75" style="88" customWidth="1"/>
    <col min="1303" max="1306" width="13.58203125" style="88" customWidth="1"/>
    <col min="1307" max="1536" width="7.75" style="88"/>
    <col min="1537" max="1537" width="2.5" style="88" customWidth="1"/>
    <col min="1538" max="1538" width="7.5" style="88" customWidth="1"/>
    <col min="1539" max="1539" width="3.5" style="88" customWidth="1"/>
    <col min="1540" max="1540" width="4" style="88" customWidth="1"/>
    <col min="1541" max="1543" width="3.5" style="88" customWidth="1"/>
    <col min="1544" max="1544" width="4" style="88" customWidth="1"/>
    <col min="1545" max="1546" width="3.5" style="88" customWidth="1"/>
    <col min="1547" max="1555" width="4.75" style="88" customWidth="1"/>
    <col min="1556" max="1556" width="3" style="88" customWidth="1"/>
    <col min="1557" max="1557" width="9.25" style="88" customWidth="1"/>
    <col min="1558" max="1558" width="26.75" style="88" customWidth="1"/>
    <col min="1559" max="1562" width="13.58203125" style="88" customWidth="1"/>
    <col min="1563" max="1792" width="7.75" style="88"/>
    <col min="1793" max="1793" width="2.5" style="88" customWidth="1"/>
    <col min="1794" max="1794" width="7.5" style="88" customWidth="1"/>
    <col min="1795" max="1795" width="3.5" style="88" customWidth="1"/>
    <col min="1796" max="1796" width="4" style="88" customWidth="1"/>
    <col min="1797" max="1799" width="3.5" style="88" customWidth="1"/>
    <col min="1800" max="1800" width="4" style="88" customWidth="1"/>
    <col min="1801" max="1802" width="3.5" style="88" customWidth="1"/>
    <col min="1803" max="1811" width="4.75" style="88" customWidth="1"/>
    <col min="1812" max="1812" width="3" style="88" customWidth="1"/>
    <col min="1813" max="1813" width="9.25" style="88" customWidth="1"/>
    <col min="1814" max="1814" width="26.75" style="88" customWidth="1"/>
    <col min="1815" max="1818" width="13.58203125" style="88" customWidth="1"/>
    <col min="1819" max="2048" width="7.75" style="88"/>
    <col min="2049" max="2049" width="2.5" style="88" customWidth="1"/>
    <col min="2050" max="2050" width="7.5" style="88" customWidth="1"/>
    <col min="2051" max="2051" width="3.5" style="88" customWidth="1"/>
    <col min="2052" max="2052" width="4" style="88" customWidth="1"/>
    <col min="2053" max="2055" width="3.5" style="88" customWidth="1"/>
    <col min="2056" max="2056" width="4" style="88" customWidth="1"/>
    <col min="2057" max="2058" width="3.5" style="88" customWidth="1"/>
    <col min="2059" max="2067" width="4.75" style="88" customWidth="1"/>
    <col min="2068" max="2068" width="3" style="88" customWidth="1"/>
    <col min="2069" max="2069" width="9.25" style="88" customWidth="1"/>
    <col min="2070" max="2070" width="26.75" style="88" customWidth="1"/>
    <col min="2071" max="2074" width="13.58203125" style="88" customWidth="1"/>
    <col min="2075" max="2304" width="7.75" style="88"/>
    <col min="2305" max="2305" width="2.5" style="88" customWidth="1"/>
    <col min="2306" max="2306" width="7.5" style="88" customWidth="1"/>
    <col min="2307" max="2307" width="3.5" style="88" customWidth="1"/>
    <col min="2308" max="2308" width="4" style="88" customWidth="1"/>
    <col min="2309" max="2311" width="3.5" style="88" customWidth="1"/>
    <col min="2312" max="2312" width="4" style="88" customWidth="1"/>
    <col min="2313" max="2314" width="3.5" style="88" customWidth="1"/>
    <col min="2315" max="2323" width="4.75" style="88" customWidth="1"/>
    <col min="2324" max="2324" width="3" style="88" customWidth="1"/>
    <col min="2325" max="2325" width="9.25" style="88" customWidth="1"/>
    <col min="2326" max="2326" width="26.75" style="88" customWidth="1"/>
    <col min="2327" max="2330" width="13.58203125" style="88" customWidth="1"/>
    <col min="2331" max="2560" width="7.75" style="88"/>
    <col min="2561" max="2561" width="2.5" style="88" customWidth="1"/>
    <col min="2562" max="2562" width="7.5" style="88" customWidth="1"/>
    <col min="2563" max="2563" width="3.5" style="88" customWidth="1"/>
    <col min="2564" max="2564" width="4" style="88" customWidth="1"/>
    <col min="2565" max="2567" width="3.5" style="88" customWidth="1"/>
    <col min="2568" max="2568" width="4" style="88" customWidth="1"/>
    <col min="2569" max="2570" width="3.5" style="88" customWidth="1"/>
    <col min="2571" max="2579" width="4.75" style="88" customWidth="1"/>
    <col min="2580" max="2580" width="3" style="88" customWidth="1"/>
    <col min="2581" max="2581" width="9.25" style="88" customWidth="1"/>
    <col min="2582" max="2582" width="26.75" style="88" customWidth="1"/>
    <col min="2583" max="2586" width="13.58203125" style="88" customWidth="1"/>
    <col min="2587" max="2816" width="7.75" style="88"/>
    <col min="2817" max="2817" width="2.5" style="88" customWidth="1"/>
    <col min="2818" max="2818" width="7.5" style="88" customWidth="1"/>
    <col min="2819" max="2819" width="3.5" style="88" customWidth="1"/>
    <col min="2820" max="2820" width="4" style="88" customWidth="1"/>
    <col min="2821" max="2823" width="3.5" style="88" customWidth="1"/>
    <col min="2824" max="2824" width="4" style="88" customWidth="1"/>
    <col min="2825" max="2826" width="3.5" style="88" customWidth="1"/>
    <col min="2827" max="2835" width="4.75" style="88" customWidth="1"/>
    <col min="2836" max="2836" width="3" style="88" customWidth="1"/>
    <col min="2837" max="2837" width="9.25" style="88" customWidth="1"/>
    <col min="2838" max="2838" width="26.75" style="88" customWidth="1"/>
    <col min="2839" max="2842" width="13.58203125" style="88" customWidth="1"/>
    <col min="2843" max="3072" width="7.75" style="88"/>
    <col min="3073" max="3073" width="2.5" style="88" customWidth="1"/>
    <col min="3074" max="3074" width="7.5" style="88" customWidth="1"/>
    <col min="3075" max="3075" width="3.5" style="88" customWidth="1"/>
    <col min="3076" max="3076" width="4" style="88" customWidth="1"/>
    <col min="3077" max="3079" width="3.5" style="88" customWidth="1"/>
    <col min="3080" max="3080" width="4" style="88" customWidth="1"/>
    <col min="3081" max="3082" width="3.5" style="88" customWidth="1"/>
    <col min="3083" max="3091" width="4.75" style="88" customWidth="1"/>
    <col min="3092" max="3092" width="3" style="88" customWidth="1"/>
    <col min="3093" max="3093" width="9.25" style="88" customWidth="1"/>
    <col min="3094" max="3094" width="26.75" style="88" customWidth="1"/>
    <col min="3095" max="3098" width="13.58203125" style="88" customWidth="1"/>
    <col min="3099" max="3328" width="7.75" style="88"/>
    <col min="3329" max="3329" width="2.5" style="88" customWidth="1"/>
    <col min="3330" max="3330" width="7.5" style="88" customWidth="1"/>
    <col min="3331" max="3331" width="3.5" style="88" customWidth="1"/>
    <col min="3332" max="3332" width="4" style="88" customWidth="1"/>
    <col min="3333" max="3335" width="3.5" style="88" customWidth="1"/>
    <col min="3336" max="3336" width="4" style="88" customWidth="1"/>
    <col min="3337" max="3338" width="3.5" style="88" customWidth="1"/>
    <col min="3339" max="3347" width="4.75" style="88" customWidth="1"/>
    <col min="3348" max="3348" width="3" style="88" customWidth="1"/>
    <col min="3349" max="3349" width="9.25" style="88" customWidth="1"/>
    <col min="3350" max="3350" width="26.75" style="88" customWidth="1"/>
    <col min="3351" max="3354" width="13.58203125" style="88" customWidth="1"/>
    <col min="3355" max="3584" width="7.75" style="88"/>
    <col min="3585" max="3585" width="2.5" style="88" customWidth="1"/>
    <col min="3586" max="3586" width="7.5" style="88" customWidth="1"/>
    <col min="3587" max="3587" width="3.5" style="88" customWidth="1"/>
    <col min="3588" max="3588" width="4" style="88" customWidth="1"/>
    <col min="3589" max="3591" width="3.5" style="88" customWidth="1"/>
    <col min="3592" max="3592" width="4" style="88" customWidth="1"/>
    <col min="3593" max="3594" width="3.5" style="88" customWidth="1"/>
    <col min="3595" max="3603" width="4.75" style="88" customWidth="1"/>
    <col min="3604" max="3604" width="3" style="88" customWidth="1"/>
    <col min="3605" max="3605" width="9.25" style="88" customWidth="1"/>
    <col min="3606" max="3606" width="26.75" style="88" customWidth="1"/>
    <col min="3607" max="3610" width="13.58203125" style="88" customWidth="1"/>
    <col min="3611" max="3840" width="7.75" style="88"/>
    <col min="3841" max="3841" width="2.5" style="88" customWidth="1"/>
    <col min="3842" max="3842" width="7.5" style="88" customWidth="1"/>
    <col min="3843" max="3843" width="3.5" style="88" customWidth="1"/>
    <col min="3844" max="3844" width="4" style="88" customWidth="1"/>
    <col min="3845" max="3847" width="3.5" style="88" customWidth="1"/>
    <col min="3848" max="3848" width="4" style="88" customWidth="1"/>
    <col min="3849" max="3850" width="3.5" style="88" customWidth="1"/>
    <col min="3851" max="3859" width="4.75" style="88" customWidth="1"/>
    <col min="3860" max="3860" width="3" style="88" customWidth="1"/>
    <col min="3861" max="3861" width="9.25" style="88" customWidth="1"/>
    <col min="3862" max="3862" width="26.75" style="88" customWidth="1"/>
    <col min="3863" max="3866" width="13.58203125" style="88" customWidth="1"/>
    <col min="3867" max="4096" width="7.75" style="88"/>
    <col min="4097" max="4097" width="2.5" style="88" customWidth="1"/>
    <col min="4098" max="4098" width="7.5" style="88" customWidth="1"/>
    <col min="4099" max="4099" width="3.5" style="88" customWidth="1"/>
    <col min="4100" max="4100" width="4" style="88" customWidth="1"/>
    <col min="4101" max="4103" width="3.5" style="88" customWidth="1"/>
    <col min="4104" max="4104" width="4" style="88" customWidth="1"/>
    <col min="4105" max="4106" width="3.5" style="88" customWidth="1"/>
    <col min="4107" max="4115" width="4.75" style="88" customWidth="1"/>
    <col min="4116" max="4116" width="3" style="88" customWidth="1"/>
    <col min="4117" max="4117" width="9.25" style="88" customWidth="1"/>
    <col min="4118" max="4118" width="26.75" style="88" customWidth="1"/>
    <col min="4119" max="4122" width="13.58203125" style="88" customWidth="1"/>
    <col min="4123" max="4352" width="7.75" style="88"/>
    <col min="4353" max="4353" width="2.5" style="88" customWidth="1"/>
    <col min="4354" max="4354" width="7.5" style="88" customWidth="1"/>
    <col min="4355" max="4355" width="3.5" style="88" customWidth="1"/>
    <col min="4356" max="4356" width="4" style="88" customWidth="1"/>
    <col min="4357" max="4359" width="3.5" style="88" customWidth="1"/>
    <col min="4360" max="4360" width="4" style="88" customWidth="1"/>
    <col min="4361" max="4362" width="3.5" style="88" customWidth="1"/>
    <col min="4363" max="4371" width="4.75" style="88" customWidth="1"/>
    <col min="4372" max="4372" width="3" style="88" customWidth="1"/>
    <col min="4373" max="4373" width="9.25" style="88" customWidth="1"/>
    <col min="4374" max="4374" width="26.75" style="88" customWidth="1"/>
    <col min="4375" max="4378" width="13.58203125" style="88" customWidth="1"/>
    <col min="4379" max="4608" width="7.75" style="88"/>
    <col min="4609" max="4609" width="2.5" style="88" customWidth="1"/>
    <col min="4610" max="4610" width="7.5" style="88" customWidth="1"/>
    <col min="4611" max="4611" width="3.5" style="88" customWidth="1"/>
    <col min="4612" max="4612" width="4" style="88" customWidth="1"/>
    <col min="4613" max="4615" width="3.5" style="88" customWidth="1"/>
    <col min="4616" max="4616" width="4" style="88" customWidth="1"/>
    <col min="4617" max="4618" width="3.5" style="88" customWidth="1"/>
    <col min="4619" max="4627" width="4.75" style="88" customWidth="1"/>
    <col min="4628" max="4628" width="3" style="88" customWidth="1"/>
    <col min="4629" max="4629" width="9.25" style="88" customWidth="1"/>
    <col min="4630" max="4630" width="26.75" style="88" customWidth="1"/>
    <col min="4631" max="4634" width="13.58203125" style="88" customWidth="1"/>
    <col min="4635" max="4864" width="7.75" style="88"/>
    <col min="4865" max="4865" width="2.5" style="88" customWidth="1"/>
    <col min="4866" max="4866" width="7.5" style="88" customWidth="1"/>
    <col min="4867" max="4867" width="3.5" style="88" customWidth="1"/>
    <col min="4868" max="4868" width="4" style="88" customWidth="1"/>
    <col min="4869" max="4871" width="3.5" style="88" customWidth="1"/>
    <col min="4872" max="4872" width="4" style="88" customWidth="1"/>
    <col min="4873" max="4874" width="3.5" style="88" customWidth="1"/>
    <col min="4875" max="4883" width="4.75" style="88" customWidth="1"/>
    <col min="4884" max="4884" width="3" style="88" customWidth="1"/>
    <col min="4885" max="4885" width="9.25" style="88" customWidth="1"/>
    <col min="4886" max="4886" width="26.75" style="88" customWidth="1"/>
    <col min="4887" max="4890" width="13.58203125" style="88" customWidth="1"/>
    <col min="4891" max="5120" width="7.75" style="88"/>
    <col min="5121" max="5121" width="2.5" style="88" customWidth="1"/>
    <col min="5122" max="5122" width="7.5" style="88" customWidth="1"/>
    <col min="5123" max="5123" width="3.5" style="88" customWidth="1"/>
    <col min="5124" max="5124" width="4" style="88" customWidth="1"/>
    <col min="5125" max="5127" width="3.5" style="88" customWidth="1"/>
    <col min="5128" max="5128" width="4" style="88" customWidth="1"/>
    <col min="5129" max="5130" width="3.5" style="88" customWidth="1"/>
    <col min="5131" max="5139" width="4.75" style="88" customWidth="1"/>
    <col min="5140" max="5140" width="3" style="88" customWidth="1"/>
    <col min="5141" max="5141" width="9.25" style="88" customWidth="1"/>
    <col min="5142" max="5142" width="26.75" style="88" customWidth="1"/>
    <col min="5143" max="5146" width="13.58203125" style="88" customWidth="1"/>
    <col min="5147" max="5376" width="7.75" style="88"/>
    <col min="5377" max="5377" width="2.5" style="88" customWidth="1"/>
    <col min="5378" max="5378" width="7.5" style="88" customWidth="1"/>
    <col min="5379" max="5379" width="3.5" style="88" customWidth="1"/>
    <col min="5380" max="5380" width="4" style="88" customWidth="1"/>
    <col min="5381" max="5383" width="3.5" style="88" customWidth="1"/>
    <col min="5384" max="5384" width="4" style="88" customWidth="1"/>
    <col min="5385" max="5386" width="3.5" style="88" customWidth="1"/>
    <col min="5387" max="5395" width="4.75" style="88" customWidth="1"/>
    <col min="5396" max="5396" width="3" style="88" customWidth="1"/>
    <col min="5397" max="5397" width="9.25" style="88" customWidth="1"/>
    <col min="5398" max="5398" width="26.75" style="88" customWidth="1"/>
    <col min="5399" max="5402" width="13.58203125" style="88" customWidth="1"/>
    <col min="5403" max="5632" width="7.75" style="88"/>
    <col min="5633" max="5633" width="2.5" style="88" customWidth="1"/>
    <col min="5634" max="5634" width="7.5" style="88" customWidth="1"/>
    <col min="5635" max="5635" width="3.5" style="88" customWidth="1"/>
    <col min="5636" max="5636" width="4" style="88" customWidth="1"/>
    <col min="5637" max="5639" width="3.5" style="88" customWidth="1"/>
    <col min="5640" max="5640" width="4" style="88" customWidth="1"/>
    <col min="5641" max="5642" width="3.5" style="88" customWidth="1"/>
    <col min="5643" max="5651" width="4.75" style="88" customWidth="1"/>
    <col min="5652" max="5652" width="3" style="88" customWidth="1"/>
    <col min="5653" max="5653" width="9.25" style="88" customWidth="1"/>
    <col min="5654" max="5654" width="26.75" style="88" customWidth="1"/>
    <col min="5655" max="5658" width="13.58203125" style="88" customWidth="1"/>
    <col min="5659" max="5888" width="7.75" style="88"/>
    <col min="5889" max="5889" width="2.5" style="88" customWidth="1"/>
    <col min="5890" max="5890" width="7.5" style="88" customWidth="1"/>
    <col min="5891" max="5891" width="3.5" style="88" customWidth="1"/>
    <col min="5892" max="5892" width="4" style="88" customWidth="1"/>
    <col min="5893" max="5895" width="3.5" style="88" customWidth="1"/>
    <col min="5896" max="5896" width="4" style="88" customWidth="1"/>
    <col min="5897" max="5898" width="3.5" style="88" customWidth="1"/>
    <col min="5899" max="5907" width="4.75" style="88" customWidth="1"/>
    <col min="5908" max="5908" width="3" style="88" customWidth="1"/>
    <col min="5909" max="5909" width="9.25" style="88" customWidth="1"/>
    <col min="5910" max="5910" width="26.75" style="88" customWidth="1"/>
    <col min="5911" max="5914" width="13.58203125" style="88" customWidth="1"/>
    <col min="5915" max="6144" width="7.75" style="88"/>
    <col min="6145" max="6145" width="2.5" style="88" customWidth="1"/>
    <col min="6146" max="6146" width="7.5" style="88" customWidth="1"/>
    <col min="6147" max="6147" width="3.5" style="88" customWidth="1"/>
    <col min="6148" max="6148" width="4" style="88" customWidth="1"/>
    <col min="6149" max="6151" width="3.5" style="88" customWidth="1"/>
    <col min="6152" max="6152" width="4" style="88" customWidth="1"/>
    <col min="6153" max="6154" width="3.5" style="88" customWidth="1"/>
    <col min="6155" max="6163" width="4.75" style="88" customWidth="1"/>
    <col min="6164" max="6164" width="3" style="88" customWidth="1"/>
    <col min="6165" max="6165" width="9.25" style="88" customWidth="1"/>
    <col min="6166" max="6166" width="26.75" style="88" customWidth="1"/>
    <col min="6167" max="6170" width="13.58203125" style="88" customWidth="1"/>
    <col min="6171" max="6400" width="7.75" style="88"/>
    <col min="6401" max="6401" width="2.5" style="88" customWidth="1"/>
    <col min="6402" max="6402" width="7.5" style="88" customWidth="1"/>
    <col min="6403" max="6403" width="3.5" style="88" customWidth="1"/>
    <col min="6404" max="6404" width="4" style="88" customWidth="1"/>
    <col min="6405" max="6407" width="3.5" style="88" customWidth="1"/>
    <col min="6408" max="6408" width="4" style="88" customWidth="1"/>
    <col min="6409" max="6410" width="3.5" style="88" customWidth="1"/>
    <col min="6411" max="6419" width="4.75" style="88" customWidth="1"/>
    <col min="6420" max="6420" width="3" style="88" customWidth="1"/>
    <col min="6421" max="6421" width="9.25" style="88" customWidth="1"/>
    <col min="6422" max="6422" width="26.75" style="88" customWidth="1"/>
    <col min="6423" max="6426" width="13.58203125" style="88" customWidth="1"/>
    <col min="6427" max="6656" width="7.75" style="88"/>
    <col min="6657" max="6657" width="2.5" style="88" customWidth="1"/>
    <col min="6658" max="6658" width="7.5" style="88" customWidth="1"/>
    <col min="6659" max="6659" width="3.5" style="88" customWidth="1"/>
    <col min="6660" max="6660" width="4" style="88" customWidth="1"/>
    <col min="6661" max="6663" width="3.5" style="88" customWidth="1"/>
    <col min="6664" max="6664" width="4" style="88" customWidth="1"/>
    <col min="6665" max="6666" width="3.5" style="88" customWidth="1"/>
    <col min="6667" max="6675" width="4.75" style="88" customWidth="1"/>
    <col min="6676" max="6676" width="3" style="88" customWidth="1"/>
    <col min="6677" max="6677" width="9.25" style="88" customWidth="1"/>
    <col min="6678" max="6678" width="26.75" style="88" customWidth="1"/>
    <col min="6679" max="6682" width="13.58203125" style="88" customWidth="1"/>
    <col min="6683" max="6912" width="7.75" style="88"/>
    <col min="6913" max="6913" width="2.5" style="88" customWidth="1"/>
    <col min="6914" max="6914" width="7.5" style="88" customWidth="1"/>
    <col min="6915" max="6915" width="3.5" style="88" customWidth="1"/>
    <col min="6916" max="6916" width="4" style="88" customWidth="1"/>
    <col min="6917" max="6919" width="3.5" style="88" customWidth="1"/>
    <col min="6920" max="6920" width="4" style="88" customWidth="1"/>
    <col min="6921" max="6922" width="3.5" style="88" customWidth="1"/>
    <col min="6923" max="6931" width="4.75" style="88" customWidth="1"/>
    <col min="6932" max="6932" width="3" style="88" customWidth="1"/>
    <col min="6933" max="6933" width="9.25" style="88" customWidth="1"/>
    <col min="6934" max="6934" width="26.75" style="88" customWidth="1"/>
    <col min="6935" max="6938" width="13.58203125" style="88" customWidth="1"/>
    <col min="6939" max="7168" width="7.75" style="88"/>
    <col min="7169" max="7169" width="2.5" style="88" customWidth="1"/>
    <col min="7170" max="7170" width="7.5" style="88" customWidth="1"/>
    <col min="7171" max="7171" width="3.5" style="88" customWidth="1"/>
    <col min="7172" max="7172" width="4" style="88" customWidth="1"/>
    <col min="7173" max="7175" width="3.5" style="88" customWidth="1"/>
    <col min="7176" max="7176" width="4" style="88" customWidth="1"/>
    <col min="7177" max="7178" width="3.5" style="88" customWidth="1"/>
    <col min="7179" max="7187" width="4.75" style="88" customWidth="1"/>
    <col min="7188" max="7188" width="3" style="88" customWidth="1"/>
    <col min="7189" max="7189" width="9.25" style="88" customWidth="1"/>
    <col min="7190" max="7190" width="26.75" style="88" customWidth="1"/>
    <col min="7191" max="7194" width="13.58203125" style="88" customWidth="1"/>
    <col min="7195" max="7424" width="7.75" style="88"/>
    <col min="7425" max="7425" width="2.5" style="88" customWidth="1"/>
    <col min="7426" max="7426" width="7.5" style="88" customWidth="1"/>
    <col min="7427" max="7427" width="3.5" style="88" customWidth="1"/>
    <col min="7428" max="7428" width="4" style="88" customWidth="1"/>
    <col min="7429" max="7431" width="3.5" style="88" customWidth="1"/>
    <col min="7432" max="7432" width="4" style="88" customWidth="1"/>
    <col min="7433" max="7434" width="3.5" style="88" customWidth="1"/>
    <col min="7435" max="7443" width="4.75" style="88" customWidth="1"/>
    <col min="7444" max="7444" width="3" style="88" customWidth="1"/>
    <col min="7445" max="7445" width="9.25" style="88" customWidth="1"/>
    <col min="7446" max="7446" width="26.75" style="88" customWidth="1"/>
    <col min="7447" max="7450" width="13.58203125" style="88" customWidth="1"/>
    <col min="7451" max="7680" width="7.75" style="88"/>
    <col min="7681" max="7681" width="2.5" style="88" customWidth="1"/>
    <col min="7682" max="7682" width="7.5" style="88" customWidth="1"/>
    <col min="7683" max="7683" width="3.5" style="88" customWidth="1"/>
    <col min="7684" max="7684" width="4" style="88" customWidth="1"/>
    <col min="7685" max="7687" width="3.5" style="88" customWidth="1"/>
    <col min="7688" max="7688" width="4" style="88" customWidth="1"/>
    <col min="7689" max="7690" width="3.5" style="88" customWidth="1"/>
    <col min="7691" max="7699" width="4.75" style="88" customWidth="1"/>
    <col min="7700" max="7700" width="3" style="88" customWidth="1"/>
    <col min="7701" max="7701" width="9.25" style="88" customWidth="1"/>
    <col min="7702" max="7702" width="26.75" style="88" customWidth="1"/>
    <col min="7703" max="7706" width="13.58203125" style="88" customWidth="1"/>
    <col min="7707" max="7936" width="7.75" style="88"/>
    <col min="7937" max="7937" width="2.5" style="88" customWidth="1"/>
    <col min="7938" max="7938" width="7.5" style="88" customWidth="1"/>
    <col min="7939" max="7939" width="3.5" style="88" customWidth="1"/>
    <col min="7940" max="7940" width="4" style="88" customWidth="1"/>
    <col min="7941" max="7943" width="3.5" style="88" customWidth="1"/>
    <col min="7944" max="7944" width="4" style="88" customWidth="1"/>
    <col min="7945" max="7946" width="3.5" style="88" customWidth="1"/>
    <col min="7947" max="7955" width="4.75" style="88" customWidth="1"/>
    <col min="7956" max="7956" width="3" style="88" customWidth="1"/>
    <col min="7957" max="7957" width="9.25" style="88" customWidth="1"/>
    <col min="7958" max="7958" width="26.75" style="88" customWidth="1"/>
    <col min="7959" max="7962" width="13.58203125" style="88" customWidth="1"/>
    <col min="7963" max="8192" width="7.75" style="88"/>
    <col min="8193" max="8193" width="2.5" style="88" customWidth="1"/>
    <col min="8194" max="8194" width="7.5" style="88" customWidth="1"/>
    <col min="8195" max="8195" width="3.5" style="88" customWidth="1"/>
    <col min="8196" max="8196" width="4" style="88" customWidth="1"/>
    <col min="8197" max="8199" width="3.5" style="88" customWidth="1"/>
    <col min="8200" max="8200" width="4" style="88" customWidth="1"/>
    <col min="8201" max="8202" width="3.5" style="88" customWidth="1"/>
    <col min="8203" max="8211" width="4.75" style="88" customWidth="1"/>
    <col min="8212" max="8212" width="3" style="88" customWidth="1"/>
    <col min="8213" max="8213" width="9.25" style="88" customWidth="1"/>
    <col min="8214" max="8214" width="26.75" style="88" customWidth="1"/>
    <col min="8215" max="8218" width="13.58203125" style="88" customWidth="1"/>
    <col min="8219" max="8448" width="7.75" style="88"/>
    <col min="8449" max="8449" width="2.5" style="88" customWidth="1"/>
    <col min="8450" max="8450" width="7.5" style="88" customWidth="1"/>
    <col min="8451" max="8451" width="3.5" style="88" customWidth="1"/>
    <col min="8452" max="8452" width="4" style="88" customWidth="1"/>
    <col min="8453" max="8455" width="3.5" style="88" customWidth="1"/>
    <col min="8456" max="8456" width="4" style="88" customWidth="1"/>
    <col min="8457" max="8458" width="3.5" style="88" customWidth="1"/>
    <col min="8459" max="8467" width="4.75" style="88" customWidth="1"/>
    <col min="8468" max="8468" width="3" style="88" customWidth="1"/>
    <col min="8469" max="8469" width="9.25" style="88" customWidth="1"/>
    <col min="8470" max="8470" width="26.75" style="88" customWidth="1"/>
    <col min="8471" max="8474" width="13.58203125" style="88" customWidth="1"/>
    <col min="8475" max="8704" width="7.75" style="88"/>
    <col min="8705" max="8705" width="2.5" style="88" customWidth="1"/>
    <col min="8706" max="8706" width="7.5" style="88" customWidth="1"/>
    <col min="8707" max="8707" width="3.5" style="88" customWidth="1"/>
    <col min="8708" max="8708" width="4" style="88" customWidth="1"/>
    <col min="8709" max="8711" width="3.5" style="88" customWidth="1"/>
    <col min="8712" max="8712" width="4" style="88" customWidth="1"/>
    <col min="8713" max="8714" width="3.5" style="88" customWidth="1"/>
    <col min="8715" max="8723" width="4.75" style="88" customWidth="1"/>
    <col min="8724" max="8724" width="3" style="88" customWidth="1"/>
    <col min="8725" max="8725" width="9.25" style="88" customWidth="1"/>
    <col min="8726" max="8726" width="26.75" style="88" customWidth="1"/>
    <col min="8727" max="8730" width="13.58203125" style="88" customWidth="1"/>
    <col min="8731" max="8960" width="7.75" style="88"/>
    <col min="8961" max="8961" width="2.5" style="88" customWidth="1"/>
    <col min="8962" max="8962" width="7.5" style="88" customWidth="1"/>
    <col min="8963" max="8963" width="3.5" style="88" customWidth="1"/>
    <col min="8964" max="8964" width="4" style="88" customWidth="1"/>
    <col min="8965" max="8967" width="3.5" style="88" customWidth="1"/>
    <col min="8968" max="8968" width="4" style="88" customWidth="1"/>
    <col min="8969" max="8970" width="3.5" style="88" customWidth="1"/>
    <col min="8971" max="8979" width="4.75" style="88" customWidth="1"/>
    <col min="8980" max="8980" width="3" style="88" customWidth="1"/>
    <col min="8981" max="8981" width="9.25" style="88" customWidth="1"/>
    <col min="8982" max="8982" width="26.75" style="88" customWidth="1"/>
    <col min="8983" max="8986" width="13.58203125" style="88" customWidth="1"/>
    <col min="8987" max="9216" width="7.75" style="88"/>
    <col min="9217" max="9217" width="2.5" style="88" customWidth="1"/>
    <col min="9218" max="9218" width="7.5" style="88" customWidth="1"/>
    <col min="9219" max="9219" width="3.5" style="88" customWidth="1"/>
    <col min="9220" max="9220" width="4" style="88" customWidth="1"/>
    <col min="9221" max="9223" width="3.5" style="88" customWidth="1"/>
    <col min="9224" max="9224" width="4" style="88" customWidth="1"/>
    <col min="9225" max="9226" width="3.5" style="88" customWidth="1"/>
    <col min="9227" max="9235" width="4.75" style="88" customWidth="1"/>
    <col min="9236" max="9236" width="3" style="88" customWidth="1"/>
    <col min="9237" max="9237" width="9.25" style="88" customWidth="1"/>
    <col min="9238" max="9238" width="26.75" style="88" customWidth="1"/>
    <col min="9239" max="9242" width="13.58203125" style="88" customWidth="1"/>
    <col min="9243" max="9472" width="7.75" style="88"/>
    <col min="9473" max="9473" width="2.5" style="88" customWidth="1"/>
    <col min="9474" max="9474" width="7.5" style="88" customWidth="1"/>
    <col min="9475" max="9475" width="3.5" style="88" customWidth="1"/>
    <col min="9476" max="9476" width="4" style="88" customWidth="1"/>
    <col min="9477" max="9479" width="3.5" style="88" customWidth="1"/>
    <col min="9480" max="9480" width="4" style="88" customWidth="1"/>
    <col min="9481" max="9482" width="3.5" style="88" customWidth="1"/>
    <col min="9483" max="9491" width="4.75" style="88" customWidth="1"/>
    <col min="9492" max="9492" width="3" style="88" customWidth="1"/>
    <col min="9493" max="9493" width="9.25" style="88" customWidth="1"/>
    <col min="9494" max="9494" width="26.75" style="88" customWidth="1"/>
    <col min="9495" max="9498" width="13.58203125" style="88" customWidth="1"/>
    <col min="9499" max="9728" width="7.75" style="88"/>
    <col min="9729" max="9729" width="2.5" style="88" customWidth="1"/>
    <col min="9730" max="9730" width="7.5" style="88" customWidth="1"/>
    <col min="9731" max="9731" width="3.5" style="88" customWidth="1"/>
    <col min="9732" max="9732" width="4" style="88" customWidth="1"/>
    <col min="9733" max="9735" width="3.5" style="88" customWidth="1"/>
    <col min="9736" max="9736" width="4" style="88" customWidth="1"/>
    <col min="9737" max="9738" width="3.5" style="88" customWidth="1"/>
    <col min="9739" max="9747" width="4.75" style="88" customWidth="1"/>
    <col min="9748" max="9748" width="3" style="88" customWidth="1"/>
    <col min="9749" max="9749" width="9.25" style="88" customWidth="1"/>
    <col min="9750" max="9750" width="26.75" style="88" customWidth="1"/>
    <col min="9751" max="9754" width="13.58203125" style="88" customWidth="1"/>
    <col min="9755" max="9984" width="7.75" style="88"/>
    <col min="9985" max="9985" width="2.5" style="88" customWidth="1"/>
    <col min="9986" max="9986" width="7.5" style="88" customWidth="1"/>
    <col min="9987" max="9987" width="3.5" style="88" customWidth="1"/>
    <col min="9988" max="9988" width="4" style="88" customWidth="1"/>
    <col min="9989" max="9991" width="3.5" style="88" customWidth="1"/>
    <col min="9992" max="9992" width="4" style="88" customWidth="1"/>
    <col min="9993" max="9994" width="3.5" style="88" customWidth="1"/>
    <col min="9995" max="10003" width="4.75" style="88" customWidth="1"/>
    <col min="10004" max="10004" width="3" style="88" customWidth="1"/>
    <col min="10005" max="10005" width="9.25" style="88" customWidth="1"/>
    <col min="10006" max="10006" width="26.75" style="88" customWidth="1"/>
    <col min="10007" max="10010" width="13.58203125" style="88" customWidth="1"/>
    <col min="10011" max="10240" width="7.75" style="88"/>
    <col min="10241" max="10241" width="2.5" style="88" customWidth="1"/>
    <col min="10242" max="10242" width="7.5" style="88" customWidth="1"/>
    <col min="10243" max="10243" width="3.5" style="88" customWidth="1"/>
    <col min="10244" max="10244" width="4" style="88" customWidth="1"/>
    <col min="10245" max="10247" width="3.5" style="88" customWidth="1"/>
    <col min="10248" max="10248" width="4" style="88" customWidth="1"/>
    <col min="10249" max="10250" width="3.5" style="88" customWidth="1"/>
    <col min="10251" max="10259" width="4.75" style="88" customWidth="1"/>
    <col min="10260" max="10260" width="3" style="88" customWidth="1"/>
    <col min="10261" max="10261" width="9.25" style="88" customWidth="1"/>
    <col min="10262" max="10262" width="26.75" style="88" customWidth="1"/>
    <col min="10263" max="10266" width="13.58203125" style="88" customWidth="1"/>
    <col min="10267" max="10496" width="7.75" style="88"/>
    <col min="10497" max="10497" width="2.5" style="88" customWidth="1"/>
    <col min="10498" max="10498" width="7.5" style="88" customWidth="1"/>
    <col min="10499" max="10499" width="3.5" style="88" customWidth="1"/>
    <col min="10500" max="10500" width="4" style="88" customWidth="1"/>
    <col min="10501" max="10503" width="3.5" style="88" customWidth="1"/>
    <col min="10504" max="10504" width="4" style="88" customWidth="1"/>
    <col min="10505" max="10506" width="3.5" style="88" customWidth="1"/>
    <col min="10507" max="10515" width="4.75" style="88" customWidth="1"/>
    <col min="10516" max="10516" width="3" style="88" customWidth="1"/>
    <col min="10517" max="10517" width="9.25" style="88" customWidth="1"/>
    <col min="10518" max="10518" width="26.75" style="88" customWidth="1"/>
    <col min="10519" max="10522" width="13.58203125" style="88" customWidth="1"/>
    <col min="10523" max="10752" width="7.75" style="88"/>
    <col min="10753" max="10753" width="2.5" style="88" customWidth="1"/>
    <col min="10754" max="10754" width="7.5" style="88" customWidth="1"/>
    <col min="10755" max="10755" width="3.5" style="88" customWidth="1"/>
    <col min="10756" max="10756" width="4" style="88" customWidth="1"/>
    <col min="10757" max="10759" width="3.5" style="88" customWidth="1"/>
    <col min="10760" max="10760" width="4" style="88" customWidth="1"/>
    <col min="10761" max="10762" width="3.5" style="88" customWidth="1"/>
    <col min="10763" max="10771" width="4.75" style="88" customWidth="1"/>
    <col min="10772" max="10772" width="3" style="88" customWidth="1"/>
    <col min="10773" max="10773" width="9.25" style="88" customWidth="1"/>
    <col min="10774" max="10774" width="26.75" style="88" customWidth="1"/>
    <col min="10775" max="10778" width="13.58203125" style="88" customWidth="1"/>
    <col min="10779" max="11008" width="7.75" style="88"/>
    <col min="11009" max="11009" width="2.5" style="88" customWidth="1"/>
    <col min="11010" max="11010" width="7.5" style="88" customWidth="1"/>
    <col min="11011" max="11011" width="3.5" style="88" customWidth="1"/>
    <col min="11012" max="11012" width="4" style="88" customWidth="1"/>
    <col min="11013" max="11015" width="3.5" style="88" customWidth="1"/>
    <col min="11016" max="11016" width="4" style="88" customWidth="1"/>
    <col min="11017" max="11018" width="3.5" style="88" customWidth="1"/>
    <col min="11019" max="11027" width="4.75" style="88" customWidth="1"/>
    <col min="11028" max="11028" width="3" style="88" customWidth="1"/>
    <col min="11029" max="11029" width="9.25" style="88" customWidth="1"/>
    <col min="11030" max="11030" width="26.75" style="88" customWidth="1"/>
    <col min="11031" max="11034" width="13.58203125" style="88" customWidth="1"/>
    <col min="11035" max="11264" width="7.75" style="88"/>
    <col min="11265" max="11265" width="2.5" style="88" customWidth="1"/>
    <col min="11266" max="11266" width="7.5" style="88" customWidth="1"/>
    <col min="11267" max="11267" width="3.5" style="88" customWidth="1"/>
    <col min="11268" max="11268" width="4" style="88" customWidth="1"/>
    <col min="11269" max="11271" width="3.5" style="88" customWidth="1"/>
    <col min="11272" max="11272" width="4" style="88" customWidth="1"/>
    <col min="11273" max="11274" width="3.5" style="88" customWidth="1"/>
    <col min="11275" max="11283" width="4.75" style="88" customWidth="1"/>
    <col min="11284" max="11284" width="3" style="88" customWidth="1"/>
    <col min="11285" max="11285" width="9.25" style="88" customWidth="1"/>
    <col min="11286" max="11286" width="26.75" style="88" customWidth="1"/>
    <col min="11287" max="11290" width="13.58203125" style="88" customWidth="1"/>
    <col min="11291" max="11520" width="7.75" style="88"/>
    <col min="11521" max="11521" width="2.5" style="88" customWidth="1"/>
    <col min="11522" max="11522" width="7.5" style="88" customWidth="1"/>
    <col min="11523" max="11523" width="3.5" style="88" customWidth="1"/>
    <col min="11524" max="11524" width="4" style="88" customWidth="1"/>
    <col min="11525" max="11527" width="3.5" style="88" customWidth="1"/>
    <col min="11528" max="11528" width="4" style="88" customWidth="1"/>
    <col min="11529" max="11530" width="3.5" style="88" customWidth="1"/>
    <col min="11531" max="11539" width="4.75" style="88" customWidth="1"/>
    <col min="11540" max="11540" width="3" style="88" customWidth="1"/>
    <col min="11541" max="11541" width="9.25" style="88" customWidth="1"/>
    <col min="11542" max="11542" width="26.75" style="88" customWidth="1"/>
    <col min="11543" max="11546" width="13.58203125" style="88" customWidth="1"/>
    <col min="11547" max="11776" width="7.75" style="88"/>
    <col min="11777" max="11777" width="2.5" style="88" customWidth="1"/>
    <col min="11778" max="11778" width="7.5" style="88" customWidth="1"/>
    <col min="11779" max="11779" width="3.5" style="88" customWidth="1"/>
    <col min="11780" max="11780" width="4" style="88" customWidth="1"/>
    <col min="11781" max="11783" width="3.5" style="88" customWidth="1"/>
    <col min="11784" max="11784" width="4" style="88" customWidth="1"/>
    <col min="11785" max="11786" width="3.5" style="88" customWidth="1"/>
    <col min="11787" max="11795" width="4.75" style="88" customWidth="1"/>
    <col min="11796" max="11796" width="3" style="88" customWidth="1"/>
    <col min="11797" max="11797" width="9.25" style="88" customWidth="1"/>
    <col min="11798" max="11798" width="26.75" style="88" customWidth="1"/>
    <col min="11799" max="11802" width="13.58203125" style="88" customWidth="1"/>
    <col min="11803" max="12032" width="7.75" style="88"/>
    <col min="12033" max="12033" width="2.5" style="88" customWidth="1"/>
    <col min="12034" max="12034" width="7.5" style="88" customWidth="1"/>
    <col min="12035" max="12035" width="3.5" style="88" customWidth="1"/>
    <col min="12036" max="12036" width="4" style="88" customWidth="1"/>
    <col min="12037" max="12039" width="3.5" style="88" customWidth="1"/>
    <col min="12040" max="12040" width="4" style="88" customWidth="1"/>
    <col min="12041" max="12042" width="3.5" style="88" customWidth="1"/>
    <col min="12043" max="12051" width="4.75" style="88" customWidth="1"/>
    <col min="12052" max="12052" width="3" style="88" customWidth="1"/>
    <col min="12053" max="12053" width="9.25" style="88" customWidth="1"/>
    <col min="12054" max="12054" width="26.75" style="88" customWidth="1"/>
    <col min="12055" max="12058" width="13.58203125" style="88" customWidth="1"/>
    <col min="12059" max="12288" width="7.75" style="88"/>
    <col min="12289" max="12289" width="2.5" style="88" customWidth="1"/>
    <col min="12290" max="12290" width="7.5" style="88" customWidth="1"/>
    <col min="12291" max="12291" width="3.5" style="88" customWidth="1"/>
    <col min="12292" max="12292" width="4" style="88" customWidth="1"/>
    <col min="12293" max="12295" width="3.5" style="88" customWidth="1"/>
    <col min="12296" max="12296" width="4" style="88" customWidth="1"/>
    <col min="12297" max="12298" width="3.5" style="88" customWidth="1"/>
    <col min="12299" max="12307" width="4.75" style="88" customWidth="1"/>
    <col min="12308" max="12308" width="3" style="88" customWidth="1"/>
    <col min="12309" max="12309" width="9.25" style="88" customWidth="1"/>
    <col min="12310" max="12310" width="26.75" style="88" customWidth="1"/>
    <col min="12311" max="12314" width="13.58203125" style="88" customWidth="1"/>
    <col min="12315" max="12544" width="7.75" style="88"/>
    <col min="12545" max="12545" width="2.5" style="88" customWidth="1"/>
    <col min="12546" max="12546" width="7.5" style="88" customWidth="1"/>
    <col min="12547" max="12547" width="3.5" style="88" customWidth="1"/>
    <col min="12548" max="12548" width="4" style="88" customWidth="1"/>
    <col min="12549" max="12551" width="3.5" style="88" customWidth="1"/>
    <col min="12552" max="12552" width="4" style="88" customWidth="1"/>
    <col min="12553" max="12554" width="3.5" style="88" customWidth="1"/>
    <col min="12555" max="12563" width="4.75" style="88" customWidth="1"/>
    <col min="12564" max="12564" width="3" style="88" customWidth="1"/>
    <col min="12565" max="12565" width="9.25" style="88" customWidth="1"/>
    <col min="12566" max="12566" width="26.75" style="88" customWidth="1"/>
    <col min="12567" max="12570" width="13.58203125" style="88" customWidth="1"/>
    <col min="12571" max="12800" width="7.75" style="88"/>
    <col min="12801" max="12801" width="2.5" style="88" customWidth="1"/>
    <col min="12802" max="12802" width="7.5" style="88" customWidth="1"/>
    <col min="12803" max="12803" width="3.5" style="88" customWidth="1"/>
    <col min="12804" max="12804" width="4" style="88" customWidth="1"/>
    <col min="12805" max="12807" width="3.5" style="88" customWidth="1"/>
    <col min="12808" max="12808" width="4" style="88" customWidth="1"/>
    <col min="12809" max="12810" width="3.5" style="88" customWidth="1"/>
    <col min="12811" max="12819" width="4.75" style="88" customWidth="1"/>
    <col min="12820" max="12820" width="3" style="88" customWidth="1"/>
    <col min="12821" max="12821" width="9.25" style="88" customWidth="1"/>
    <col min="12822" max="12822" width="26.75" style="88" customWidth="1"/>
    <col min="12823" max="12826" width="13.58203125" style="88" customWidth="1"/>
    <col min="12827" max="13056" width="7.75" style="88"/>
    <col min="13057" max="13057" width="2.5" style="88" customWidth="1"/>
    <col min="13058" max="13058" width="7.5" style="88" customWidth="1"/>
    <col min="13059" max="13059" width="3.5" style="88" customWidth="1"/>
    <col min="13060" max="13060" width="4" style="88" customWidth="1"/>
    <col min="13061" max="13063" width="3.5" style="88" customWidth="1"/>
    <col min="13064" max="13064" width="4" style="88" customWidth="1"/>
    <col min="13065" max="13066" width="3.5" style="88" customWidth="1"/>
    <col min="13067" max="13075" width="4.75" style="88" customWidth="1"/>
    <col min="13076" max="13076" width="3" style="88" customWidth="1"/>
    <col min="13077" max="13077" width="9.25" style="88" customWidth="1"/>
    <col min="13078" max="13078" width="26.75" style="88" customWidth="1"/>
    <col min="13079" max="13082" width="13.58203125" style="88" customWidth="1"/>
    <col min="13083" max="13312" width="7.75" style="88"/>
    <col min="13313" max="13313" width="2.5" style="88" customWidth="1"/>
    <col min="13314" max="13314" width="7.5" style="88" customWidth="1"/>
    <col min="13315" max="13315" width="3.5" style="88" customWidth="1"/>
    <col min="13316" max="13316" width="4" style="88" customWidth="1"/>
    <col min="13317" max="13319" width="3.5" style="88" customWidth="1"/>
    <col min="13320" max="13320" width="4" style="88" customWidth="1"/>
    <col min="13321" max="13322" width="3.5" style="88" customWidth="1"/>
    <col min="13323" max="13331" width="4.75" style="88" customWidth="1"/>
    <col min="13332" max="13332" width="3" style="88" customWidth="1"/>
    <col min="13333" max="13333" width="9.25" style="88" customWidth="1"/>
    <col min="13334" max="13334" width="26.75" style="88" customWidth="1"/>
    <col min="13335" max="13338" width="13.58203125" style="88" customWidth="1"/>
    <col min="13339" max="13568" width="7.75" style="88"/>
    <col min="13569" max="13569" width="2.5" style="88" customWidth="1"/>
    <col min="13570" max="13570" width="7.5" style="88" customWidth="1"/>
    <col min="13571" max="13571" width="3.5" style="88" customWidth="1"/>
    <col min="13572" max="13572" width="4" style="88" customWidth="1"/>
    <col min="13573" max="13575" width="3.5" style="88" customWidth="1"/>
    <col min="13576" max="13576" width="4" style="88" customWidth="1"/>
    <col min="13577" max="13578" width="3.5" style="88" customWidth="1"/>
    <col min="13579" max="13587" width="4.75" style="88" customWidth="1"/>
    <col min="13588" max="13588" width="3" style="88" customWidth="1"/>
    <col min="13589" max="13589" width="9.25" style="88" customWidth="1"/>
    <col min="13590" max="13590" width="26.75" style="88" customWidth="1"/>
    <col min="13591" max="13594" width="13.58203125" style="88" customWidth="1"/>
    <col min="13595" max="13824" width="7.75" style="88"/>
    <col min="13825" max="13825" width="2.5" style="88" customWidth="1"/>
    <col min="13826" max="13826" width="7.5" style="88" customWidth="1"/>
    <col min="13827" max="13827" width="3.5" style="88" customWidth="1"/>
    <col min="13828" max="13828" width="4" style="88" customWidth="1"/>
    <col min="13829" max="13831" width="3.5" style="88" customWidth="1"/>
    <col min="13832" max="13832" width="4" style="88" customWidth="1"/>
    <col min="13833" max="13834" width="3.5" style="88" customWidth="1"/>
    <col min="13835" max="13843" width="4.75" style="88" customWidth="1"/>
    <col min="13844" max="13844" width="3" style="88" customWidth="1"/>
    <col min="13845" max="13845" width="9.25" style="88" customWidth="1"/>
    <col min="13846" max="13846" width="26.75" style="88" customWidth="1"/>
    <col min="13847" max="13850" width="13.58203125" style="88" customWidth="1"/>
    <col min="13851" max="14080" width="7.75" style="88"/>
    <col min="14081" max="14081" width="2.5" style="88" customWidth="1"/>
    <col min="14082" max="14082" width="7.5" style="88" customWidth="1"/>
    <col min="14083" max="14083" width="3.5" style="88" customWidth="1"/>
    <col min="14084" max="14084" width="4" style="88" customWidth="1"/>
    <col min="14085" max="14087" width="3.5" style="88" customWidth="1"/>
    <col min="14088" max="14088" width="4" style="88" customWidth="1"/>
    <col min="14089" max="14090" width="3.5" style="88" customWidth="1"/>
    <col min="14091" max="14099" width="4.75" style="88" customWidth="1"/>
    <col min="14100" max="14100" width="3" style="88" customWidth="1"/>
    <col min="14101" max="14101" width="9.25" style="88" customWidth="1"/>
    <col min="14102" max="14102" width="26.75" style="88" customWidth="1"/>
    <col min="14103" max="14106" width="13.58203125" style="88" customWidth="1"/>
    <col min="14107" max="14336" width="7.75" style="88"/>
    <col min="14337" max="14337" width="2.5" style="88" customWidth="1"/>
    <col min="14338" max="14338" width="7.5" style="88" customWidth="1"/>
    <col min="14339" max="14339" width="3.5" style="88" customWidth="1"/>
    <col min="14340" max="14340" width="4" style="88" customWidth="1"/>
    <col min="14341" max="14343" width="3.5" style="88" customWidth="1"/>
    <col min="14344" max="14344" width="4" style="88" customWidth="1"/>
    <col min="14345" max="14346" width="3.5" style="88" customWidth="1"/>
    <col min="14347" max="14355" width="4.75" style="88" customWidth="1"/>
    <col min="14356" max="14356" width="3" style="88" customWidth="1"/>
    <col min="14357" max="14357" width="9.25" style="88" customWidth="1"/>
    <col min="14358" max="14358" width="26.75" style="88" customWidth="1"/>
    <col min="14359" max="14362" width="13.58203125" style="88" customWidth="1"/>
    <col min="14363" max="14592" width="7.75" style="88"/>
    <col min="14593" max="14593" width="2.5" style="88" customWidth="1"/>
    <col min="14594" max="14594" width="7.5" style="88" customWidth="1"/>
    <col min="14595" max="14595" width="3.5" style="88" customWidth="1"/>
    <col min="14596" max="14596" width="4" style="88" customWidth="1"/>
    <col min="14597" max="14599" width="3.5" style="88" customWidth="1"/>
    <col min="14600" max="14600" width="4" style="88" customWidth="1"/>
    <col min="14601" max="14602" width="3.5" style="88" customWidth="1"/>
    <col min="14603" max="14611" width="4.75" style="88" customWidth="1"/>
    <col min="14612" max="14612" width="3" style="88" customWidth="1"/>
    <col min="14613" max="14613" width="9.25" style="88" customWidth="1"/>
    <col min="14614" max="14614" width="26.75" style="88" customWidth="1"/>
    <col min="14615" max="14618" width="13.58203125" style="88" customWidth="1"/>
    <col min="14619" max="14848" width="7.75" style="88"/>
    <col min="14849" max="14849" width="2.5" style="88" customWidth="1"/>
    <col min="14850" max="14850" width="7.5" style="88" customWidth="1"/>
    <col min="14851" max="14851" width="3.5" style="88" customWidth="1"/>
    <col min="14852" max="14852" width="4" style="88" customWidth="1"/>
    <col min="14853" max="14855" width="3.5" style="88" customWidth="1"/>
    <col min="14856" max="14856" width="4" style="88" customWidth="1"/>
    <col min="14857" max="14858" width="3.5" style="88" customWidth="1"/>
    <col min="14859" max="14867" width="4.75" style="88" customWidth="1"/>
    <col min="14868" max="14868" width="3" style="88" customWidth="1"/>
    <col min="14869" max="14869" width="9.25" style="88" customWidth="1"/>
    <col min="14870" max="14870" width="26.75" style="88" customWidth="1"/>
    <col min="14871" max="14874" width="13.58203125" style="88" customWidth="1"/>
    <col min="14875" max="15104" width="7.75" style="88"/>
    <col min="15105" max="15105" width="2.5" style="88" customWidth="1"/>
    <col min="15106" max="15106" width="7.5" style="88" customWidth="1"/>
    <col min="15107" max="15107" width="3.5" style="88" customWidth="1"/>
    <col min="15108" max="15108" width="4" style="88" customWidth="1"/>
    <col min="15109" max="15111" width="3.5" style="88" customWidth="1"/>
    <col min="15112" max="15112" width="4" style="88" customWidth="1"/>
    <col min="15113" max="15114" width="3.5" style="88" customWidth="1"/>
    <col min="15115" max="15123" width="4.75" style="88" customWidth="1"/>
    <col min="15124" max="15124" width="3" style="88" customWidth="1"/>
    <col min="15125" max="15125" width="9.25" style="88" customWidth="1"/>
    <col min="15126" max="15126" width="26.75" style="88" customWidth="1"/>
    <col min="15127" max="15130" width="13.58203125" style="88" customWidth="1"/>
    <col min="15131" max="15360" width="7.75" style="88"/>
    <col min="15361" max="15361" width="2.5" style="88" customWidth="1"/>
    <col min="15362" max="15362" width="7.5" style="88" customWidth="1"/>
    <col min="15363" max="15363" width="3.5" style="88" customWidth="1"/>
    <col min="15364" max="15364" width="4" style="88" customWidth="1"/>
    <col min="15365" max="15367" width="3.5" style="88" customWidth="1"/>
    <col min="15368" max="15368" width="4" style="88" customWidth="1"/>
    <col min="15369" max="15370" width="3.5" style="88" customWidth="1"/>
    <col min="15371" max="15379" width="4.75" style="88" customWidth="1"/>
    <col min="15380" max="15380" width="3" style="88" customWidth="1"/>
    <col min="15381" max="15381" width="9.25" style="88" customWidth="1"/>
    <col min="15382" max="15382" width="26.75" style="88" customWidth="1"/>
    <col min="15383" max="15386" width="13.58203125" style="88" customWidth="1"/>
    <col min="15387" max="15616" width="7.75" style="88"/>
    <col min="15617" max="15617" width="2.5" style="88" customWidth="1"/>
    <col min="15618" max="15618" width="7.5" style="88" customWidth="1"/>
    <col min="15619" max="15619" width="3.5" style="88" customWidth="1"/>
    <col min="15620" max="15620" width="4" style="88" customWidth="1"/>
    <col min="15621" max="15623" width="3.5" style="88" customWidth="1"/>
    <col min="15624" max="15624" width="4" style="88" customWidth="1"/>
    <col min="15625" max="15626" width="3.5" style="88" customWidth="1"/>
    <col min="15627" max="15635" width="4.75" style="88" customWidth="1"/>
    <col min="15636" max="15636" width="3" style="88" customWidth="1"/>
    <col min="15637" max="15637" width="9.25" style="88" customWidth="1"/>
    <col min="15638" max="15638" width="26.75" style="88" customWidth="1"/>
    <col min="15639" max="15642" width="13.58203125" style="88" customWidth="1"/>
    <col min="15643" max="15872" width="7.75" style="88"/>
    <col min="15873" max="15873" width="2.5" style="88" customWidth="1"/>
    <col min="15874" max="15874" width="7.5" style="88" customWidth="1"/>
    <col min="15875" max="15875" width="3.5" style="88" customWidth="1"/>
    <col min="15876" max="15876" width="4" style="88" customWidth="1"/>
    <col min="15877" max="15879" width="3.5" style="88" customWidth="1"/>
    <col min="15880" max="15880" width="4" style="88" customWidth="1"/>
    <col min="15881" max="15882" width="3.5" style="88" customWidth="1"/>
    <col min="15883" max="15891" width="4.75" style="88" customWidth="1"/>
    <col min="15892" max="15892" width="3" style="88" customWidth="1"/>
    <col min="15893" max="15893" width="9.25" style="88" customWidth="1"/>
    <col min="15894" max="15894" width="26.75" style="88" customWidth="1"/>
    <col min="15895" max="15898" width="13.58203125" style="88" customWidth="1"/>
    <col min="15899" max="16128" width="7.75" style="88"/>
    <col min="16129" max="16129" width="2.5" style="88" customWidth="1"/>
    <col min="16130" max="16130" width="7.5" style="88" customWidth="1"/>
    <col min="16131" max="16131" width="3.5" style="88" customWidth="1"/>
    <col min="16132" max="16132" width="4" style="88" customWidth="1"/>
    <col min="16133" max="16135" width="3.5" style="88" customWidth="1"/>
    <col min="16136" max="16136" width="4" style="88" customWidth="1"/>
    <col min="16137" max="16138" width="3.5" style="88" customWidth="1"/>
    <col min="16139" max="16147" width="4.75" style="88" customWidth="1"/>
    <col min="16148" max="16148" width="3" style="88" customWidth="1"/>
    <col min="16149" max="16149" width="9.25" style="88" customWidth="1"/>
    <col min="16150" max="16150" width="26.75" style="88" customWidth="1"/>
    <col min="16151" max="16154" width="13.58203125" style="88" customWidth="1"/>
    <col min="16155" max="16384" width="7.75" style="88"/>
  </cols>
  <sheetData>
    <row r="1" spans="1:26" ht="15" customHeight="1">
      <c r="P1" s="97"/>
      <c r="Q1" s="97"/>
      <c r="R1" s="97"/>
      <c r="S1" s="97"/>
      <c r="T1" s="97"/>
      <c r="V1" s="88" t="s">
        <v>347</v>
      </c>
      <c r="W1" s="97"/>
    </row>
    <row r="2" spans="1:26" ht="15" customHeight="1">
      <c r="A2" s="90" t="s">
        <v>485</v>
      </c>
      <c r="L2" s="171"/>
      <c r="P2" s="97"/>
      <c r="Q2" s="172" t="str">
        <f>'SP1-1'!L2</f>
        <v>Spreadsheet released: 14-Apr-2023</v>
      </c>
      <c r="R2" s="97"/>
      <c r="S2" s="97"/>
      <c r="T2" s="97"/>
      <c r="V2" s="164" t="s">
        <v>348</v>
      </c>
      <c r="W2" s="97"/>
    </row>
    <row r="3" spans="1:26" ht="15" customHeight="1">
      <c r="A3" s="93" t="s">
        <v>486</v>
      </c>
      <c r="B3" s="94"/>
      <c r="C3" s="94"/>
      <c r="D3" s="94"/>
      <c r="E3" s="94"/>
      <c r="F3" s="94"/>
      <c r="G3" s="94"/>
      <c r="H3" s="94"/>
      <c r="I3" s="94"/>
      <c r="J3" s="94"/>
      <c r="K3" s="94"/>
      <c r="L3" s="94"/>
      <c r="M3" s="94"/>
      <c r="N3" s="94"/>
      <c r="P3" s="173"/>
      <c r="Q3" s="173"/>
      <c r="R3" s="173"/>
      <c r="S3" s="173"/>
      <c r="T3" s="173"/>
      <c r="U3" s="173"/>
      <c r="V3" s="173"/>
      <c r="W3" s="173"/>
    </row>
    <row r="4" spans="1:26" s="94" customFormat="1" ht="15" customHeight="1">
      <c r="B4" s="286" t="s">
        <v>487</v>
      </c>
      <c r="C4" s="287"/>
      <c r="D4" s="287"/>
      <c r="E4" s="287"/>
      <c r="F4" s="287"/>
      <c r="G4" s="287"/>
      <c r="H4" s="287"/>
      <c r="I4" s="287"/>
      <c r="J4" s="287"/>
      <c r="K4" s="287"/>
      <c r="L4" s="287"/>
      <c r="M4" s="287"/>
      <c r="N4" s="287"/>
      <c r="O4" s="287"/>
      <c r="P4" s="287"/>
      <c r="Q4" s="287"/>
      <c r="R4" s="287"/>
      <c r="S4" s="288"/>
      <c r="T4" s="173"/>
      <c r="U4" s="173"/>
      <c r="V4" s="221"/>
      <c r="W4" s="173"/>
    </row>
    <row r="5" spans="1:26" s="94" customFormat="1" ht="11.25" customHeight="1">
      <c r="B5" s="289"/>
      <c r="C5" s="290"/>
      <c r="D5" s="290"/>
      <c r="E5" s="290"/>
      <c r="F5" s="290"/>
      <c r="G5" s="290"/>
      <c r="H5" s="290"/>
      <c r="I5" s="290"/>
      <c r="J5" s="290"/>
      <c r="K5" s="290"/>
      <c r="L5" s="290"/>
      <c r="M5" s="290"/>
      <c r="N5" s="290"/>
      <c r="O5" s="290"/>
      <c r="P5" s="290"/>
      <c r="Q5" s="290"/>
      <c r="R5" s="290"/>
      <c r="S5" s="291"/>
      <c r="T5" s="165"/>
      <c r="U5" s="165"/>
      <c r="V5" s="165"/>
      <c r="W5" s="165"/>
    </row>
    <row r="6" spans="1:26" s="94" customFormat="1" ht="11.25" customHeight="1">
      <c r="P6" s="165"/>
      <c r="Q6" s="165"/>
      <c r="R6" s="165"/>
      <c r="S6" s="165"/>
      <c r="T6" s="165"/>
      <c r="U6" s="165"/>
      <c r="V6" s="165"/>
      <c r="W6" s="165"/>
    </row>
    <row r="7" spans="1:26" s="94" customFormat="1" ht="3.75" customHeight="1">
      <c r="A7" s="211"/>
      <c r="B7" s="211"/>
      <c r="C7" s="211"/>
      <c r="D7" s="211"/>
      <c r="E7" s="211"/>
      <c r="F7" s="211"/>
      <c r="G7" s="211"/>
      <c r="H7" s="211"/>
      <c r="I7" s="211"/>
      <c r="J7" s="211"/>
      <c r="K7" s="211"/>
      <c r="L7" s="211"/>
      <c r="M7" s="211"/>
      <c r="N7" s="211"/>
      <c r="O7" s="211"/>
      <c r="P7" s="211"/>
      <c r="Q7" s="211"/>
      <c r="R7" s="211"/>
      <c r="S7" s="211"/>
      <c r="T7" s="211"/>
      <c r="U7" s="97"/>
      <c r="V7" s="97"/>
      <c r="W7" s="97"/>
    </row>
    <row r="8" spans="1:26" s="94" customFormat="1" ht="19.5" customHeight="1">
      <c r="A8" s="189">
        <v>1</v>
      </c>
      <c r="B8" s="323" t="s">
        <v>488</v>
      </c>
      <c r="C8" s="323"/>
      <c r="D8" s="323"/>
      <c r="E8" s="323"/>
      <c r="F8" s="323"/>
      <c r="G8" s="323"/>
      <c r="H8" s="323"/>
      <c r="I8" s="323"/>
      <c r="J8" s="323"/>
      <c r="K8" s="323"/>
      <c r="L8" s="323"/>
      <c r="M8" s="323"/>
      <c r="N8" s="323"/>
      <c r="O8" s="323"/>
      <c r="P8" s="187"/>
      <c r="Q8" s="187"/>
      <c r="R8" s="187"/>
      <c r="S8" s="187"/>
      <c r="T8" s="187"/>
    </row>
    <row r="9" spans="1:26" s="94" customFormat="1" ht="19.5" customHeight="1">
      <c r="A9" s="185"/>
      <c r="B9" s="187" t="s">
        <v>489</v>
      </c>
      <c r="C9" s="185"/>
      <c r="D9" s="185"/>
      <c r="E9" s="185"/>
      <c r="F9" s="185"/>
      <c r="G9" s="185"/>
      <c r="H9" s="185"/>
      <c r="I9" s="185"/>
      <c r="J9" s="185"/>
      <c r="K9" s="185"/>
      <c r="L9" s="185"/>
      <c r="M9" s="185"/>
      <c r="N9" s="185"/>
      <c r="O9" s="185"/>
      <c r="P9" s="185"/>
      <c r="Q9" s="185"/>
      <c r="R9" s="185"/>
      <c r="S9" s="185"/>
      <c r="T9" s="185"/>
    </row>
    <row r="10" spans="1:26" s="94" customFormat="1" ht="19.5" customHeight="1">
      <c r="A10" s="189"/>
      <c r="B10" s="187" t="s">
        <v>490</v>
      </c>
      <c r="C10" s="186"/>
      <c r="D10" s="339">
        <f>'SP1-1'!I26-3</f>
        <v>-3</v>
      </c>
      <c r="E10" s="337"/>
      <c r="F10" s="337"/>
      <c r="G10" s="186"/>
      <c r="H10" s="186"/>
      <c r="I10" s="186"/>
      <c r="J10" s="187"/>
      <c r="K10" s="187"/>
      <c r="L10" s="187"/>
      <c r="M10" s="187"/>
      <c r="N10" s="187"/>
      <c r="O10" s="187"/>
      <c r="P10" s="188" t="s">
        <v>254</v>
      </c>
      <c r="Q10" s="338"/>
      <c r="R10" s="338"/>
      <c r="S10" s="338"/>
      <c r="T10" s="187"/>
      <c r="V10" s="286" t="s">
        <v>491</v>
      </c>
      <c r="W10" s="287"/>
      <c r="X10" s="287"/>
      <c r="Y10" s="287"/>
      <c r="Z10" s="288"/>
    </row>
    <row r="11" spans="1:26" s="94" customFormat="1" ht="19.5" customHeight="1">
      <c r="A11" s="185"/>
      <c r="B11" s="187" t="s">
        <v>492</v>
      </c>
      <c r="C11" s="187"/>
      <c r="D11" s="337">
        <f>'SP1-1'!I26-2</f>
        <v>-2</v>
      </c>
      <c r="E11" s="337"/>
      <c r="F11" s="337"/>
      <c r="G11" s="187"/>
      <c r="H11" s="187"/>
      <c r="I11" s="187"/>
      <c r="J11" s="187"/>
      <c r="K11" s="187"/>
      <c r="L11" s="187"/>
      <c r="M11" s="187"/>
      <c r="N11" s="187"/>
      <c r="O11" s="187"/>
      <c r="P11" s="188" t="s">
        <v>254</v>
      </c>
      <c r="Q11" s="338"/>
      <c r="R11" s="338"/>
      <c r="S11" s="338"/>
      <c r="T11" s="187"/>
      <c r="V11" s="334"/>
      <c r="W11" s="335"/>
      <c r="X11" s="335"/>
      <c r="Y11" s="335"/>
      <c r="Z11" s="336"/>
    </row>
    <row r="12" spans="1:26" s="94" customFormat="1" ht="19.5" customHeight="1">
      <c r="A12" s="185"/>
      <c r="B12" s="187" t="s">
        <v>493</v>
      </c>
      <c r="C12" s="187"/>
      <c r="D12" s="339">
        <f>'SP1-1'!I26-1</f>
        <v>-1</v>
      </c>
      <c r="E12" s="337"/>
      <c r="F12" s="337"/>
      <c r="G12" s="187"/>
      <c r="H12" s="187"/>
      <c r="I12" s="187"/>
      <c r="J12" s="187"/>
      <c r="K12" s="187"/>
      <c r="L12" s="187"/>
      <c r="M12" s="187"/>
      <c r="N12" s="187"/>
      <c r="O12" s="187"/>
      <c r="P12" s="188" t="s">
        <v>254</v>
      </c>
      <c r="Q12" s="338"/>
      <c r="R12" s="338"/>
      <c r="S12" s="338"/>
      <c r="T12" s="187"/>
      <c r="V12" s="289"/>
      <c r="W12" s="290"/>
      <c r="X12" s="290"/>
      <c r="Y12" s="290"/>
      <c r="Z12" s="291"/>
    </row>
    <row r="13" spans="1:26" s="94" customFormat="1" ht="19.5" customHeight="1">
      <c r="A13" s="185"/>
      <c r="B13" s="187" t="s">
        <v>494</v>
      </c>
      <c r="C13" s="187"/>
      <c r="D13" s="187"/>
      <c r="E13" s="187"/>
      <c r="F13" s="187"/>
      <c r="G13" s="187"/>
      <c r="H13" s="187"/>
      <c r="I13" s="187"/>
      <c r="J13" s="340">
        <f>'SP1-1'!I26</f>
        <v>0</v>
      </c>
      <c r="K13" s="341"/>
      <c r="L13" s="341"/>
      <c r="M13" s="187"/>
      <c r="N13" s="187"/>
      <c r="O13" s="187"/>
      <c r="P13" s="188" t="s">
        <v>254</v>
      </c>
      <c r="Q13" s="338"/>
      <c r="R13" s="338"/>
      <c r="S13" s="338"/>
      <c r="T13" s="187"/>
    </row>
    <row r="14" spans="1:26" s="94" customFormat="1" ht="19.5" customHeight="1">
      <c r="A14" s="185"/>
      <c r="B14" s="187" t="s">
        <v>495</v>
      </c>
      <c r="C14" s="187"/>
      <c r="D14" s="187"/>
      <c r="E14" s="187"/>
      <c r="F14" s="187"/>
      <c r="G14" s="187"/>
      <c r="H14" s="187"/>
      <c r="I14" s="187"/>
      <c r="J14" s="187"/>
      <c r="K14" s="187"/>
      <c r="L14" s="187"/>
      <c r="M14" s="187"/>
      <c r="N14" s="187"/>
      <c r="O14" s="187"/>
      <c r="P14" s="188" t="s">
        <v>254</v>
      </c>
      <c r="Q14" s="338"/>
      <c r="R14" s="338"/>
      <c r="S14" s="338"/>
      <c r="T14" s="187"/>
      <c r="V14" s="292" t="s">
        <v>537</v>
      </c>
      <c r="W14" s="292"/>
      <c r="X14" s="292"/>
      <c r="Y14" s="292"/>
      <c r="Z14" s="292"/>
    </row>
    <row r="15" spans="1:26" s="94" customFormat="1" ht="3" customHeight="1">
      <c r="A15" s="209"/>
      <c r="B15" s="193"/>
      <c r="C15" s="193"/>
      <c r="D15" s="193"/>
      <c r="E15" s="193"/>
      <c r="F15" s="193"/>
      <c r="G15" s="193"/>
      <c r="H15" s="193"/>
      <c r="I15" s="193"/>
      <c r="J15" s="193"/>
      <c r="K15" s="193"/>
      <c r="L15" s="193"/>
      <c r="M15" s="193"/>
      <c r="N15" s="193"/>
      <c r="O15" s="193"/>
      <c r="P15" s="194"/>
      <c r="Q15" s="193"/>
      <c r="R15" s="193"/>
      <c r="S15" s="193"/>
      <c r="T15" s="193"/>
    </row>
    <row r="16" spans="1:26" s="94" customFormat="1" ht="19.5" customHeight="1">
      <c r="A16" s="189">
        <v>2</v>
      </c>
      <c r="B16" s="293" t="s">
        <v>496</v>
      </c>
      <c r="C16" s="293"/>
      <c r="D16" s="293"/>
      <c r="E16" s="293"/>
      <c r="F16" s="293"/>
      <c r="G16" s="293"/>
      <c r="H16" s="293"/>
      <c r="I16" s="293"/>
      <c r="J16" s="293"/>
      <c r="K16" s="293"/>
      <c r="L16" s="293"/>
      <c r="M16" s="187"/>
      <c r="N16" s="187"/>
      <c r="O16" s="187"/>
      <c r="P16" s="187"/>
      <c r="Q16" s="187"/>
      <c r="R16" s="187"/>
      <c r="S16" s="187"/>
      <c r="T16" s="187"/>
    </row>
    <row r="17" spans="1:26" s="94" customFormat="1" ht="19.5" customHeight="1">
      <c r="A17" s="185"/>
      <c r="B17" s="187"/>
      <c r="C17" s="187"/>
      <c r="D17" s="187"/>
      <c r="E17" s="187"/>
      <c r="F17" s="187"/>
      <c r="G17" s="187"/>
      <c r="H17" s="187"/>
      <c r="I17" s="187"/>
      <c r="J17" s="188" t="s">
        <v>497</v>
      </c>
      <c r="K17" s="338"/>
      <c r="L17" s="338"/>
      <c r="M17" s="338"/>
      <c r="N17" s="187" t="s">
        <v>367</v>
      </c>
      <c r="O17" s="210">
        <f>'Tables (2)'!K2</f>
        <v>20.186</v>
      </c>
      <c r="P17" s="188" t="s">
        <v>498</v>
      </c>
      <c r="Q17" s="344">
        <f>K17*O17</f>
        <v>0</v>
      </c>
      <c r="R17" s="344"/>
      <c r="S17" s="344"/>
      <c r="T17" s="189" t="s">
        <v>368</v>
      </c>
    </row>
    <row r="18" spans="1:26" s="94" customFormat="1" ht="3" customHeight="1">
      <c r="A18" s="209"/>
      <c r="B18" s="193"/>
      <c r="C18" s="193"/>
      <c r="D18" s="193"/>
      <c r="E18" s="193"/>
      <c r="F18" s="193"/>
      <c r="G18" s="193"/>
      <c r="H18" s="193"/>
      <c r="I18" s="193"/>
      <c r="J18" s="193"/>
      <c r="K18" s="193"/>
      <c r="L18" s="193"/>
      <c r="M18" s="193"/>
      <c r="N18" s="193"/>
      <c r="O18" s="193"/>
      <c r="P18" s="193"/>
      <c r="Q18" s="193"/>
      <c r="R18" s="193"/>
      <c r="S18" s="193"/>
      <c r="T18" s="193"/>
    </row>
    <row r="19" spans="1:26" s="94" customFormat="1" ht="19.5" customHeight="1">
      <c r="A19" s="189">
        <v>3</v>
      </c>
      <c r="B19" s="293" t="s">
        <v>378</v>
      </c>
      <c r="C19" s="293"/>
      <c r="D19" s="293"/>
      <c r="E19" s="293"/>
      <c r="F19" s="293"/>
      <c r="G19" s="293"/>
      <c r="H19" s="293"/>
      <c r="I19" s="293"/>
      <c r="J19" s="187"/>
      <c r="K19" s="187"/>
      <c r="L19" s="187"/>
      <c r="M19" s="187"/>
      <c r="N19" s="187"/>
      <c r="O19" s="187"/>
      <c r="P19" s="187"/>
      <c r="Q19" s="187"/>
      <c r="R19" s="187"/>
      <c r="S19" s="187"/>
      <c r="T19" s="187"/>
    </row>
    <row r="20" spans="1:26" s="94" customFormat="1" ht="19.5" customHeight="1">
      <c r="A20" s="185"/>
      <c r="B20" s="187" t="s">
        <v>369</v>
      </c>
      <c r="C20" s="187"/>
      <c r="D20" s="187"/>
      <c r="E20" s="187"/>
      <c r="F20" s="187"/>
      <c r="G20" s="187"/>
      <c r="H20" s="187"/>
      <c r="I20" s="187"/>
      <c r="J20" s="187"/>
      <c r="K20" s="187"/>
      <c r="L20" s="187"/>
      <c r="M20" s="187"/>
      <c r="N20" s="187"/>
      <c r="O20" s="187"/>
      <c r="P20" s="188" t="s">
        <v>370</v>
      </c>
      <c r="Q20" s="342"/>
      <c r="R20" s="342"/>
      <c r="S20" s="342"/>
      <c r="T20" s="187"/>
    </row>
    <row r="21" spans="1:26" s="94" customFormat="1" ht="3" customHeight="1">
      <c r="A21" s="185"/>
      <c r="B21" s="187"/>
      <c r="C21" s="187"/>
      <c r="D21" s="187"/>
      <c r="E21" s="187"/>
      <c r="F21" s="187"/>
      <c r="G21" s="187"/>
      <c r="H21" s="187"/>
      <c r="I21" s="187"/>
      <c r="J21" s="187"/>
      <c r="K21" s="187"/>
      <c r="L21" s="187"/>
      <c r="M21" s="187"/>
      <c r="N21" s="187"/>
      <c r="O21" s="187"/>
      <c r="P21" s="187"/>
      <c r="Q21" s="187"/>
      <c r="R21" s="187"/>
      <c r="S21" s="187"/>
      <c r="T21" s="187"/>
    </row>
    <row r="22" spans="1:26" s="94" customFormat="1" ht="19.5" customHeight="1">
      <c r="A22" s="185"/>
      <c r="B22" s="212" t="s">
        <v>371</v>
      </c>
      <c r="C22" s="343" t="s">
        <v>372</v>
      </c>
      <c r="D22" s="343"/>
      <c r="E22" s="343"/>
      <c r="F22" s="343"/>
      <c r="G22" s="343"/>
      <c r="H22" s="343"/>
      <c r="I22" s="343"/>
      <c r="J22" s="343"/>
      <c r="K22" s="343" t="s">
        <v>373</v>
      </c>
      <c r="L22" s="343"/>
      <c r="M22" s="343"/>
      <c r="N22" s="343" t="s">
        <v>374</v>
      </c>
      <c r="O22" s="343"/>
      <c r="P22" s="343"/>
      <c r="Q22" s="343" t="s">
        <v>499</v>
      </c>
      <c r="R22" s="343"/>
      <c r="S22" s="343"/>
      <c r="T22" s="187"/>
    </row>
    <row r="23" spans="1:26" s="94" customFormat="1" ht="19.5" customHeight="1">
      <c r="A23" s="185"/>
      <c r="B23" s="213"/>
      <c r="C23" s="345"/>
      <c r="D23" s="345"/>
      <c r="E23" s="345"/>
      <c r="F23" s="345"/>
      <c r="G23" s="345"/>
      <c r="H23" s="345"/>
      <c r="I23" s="345"/>
      <c r="J23" s="345"/>
      <c r="K23" s="338"/>
      <c r="L23" s="338"/>
      <c r="M23" s="338"/>
      <c r="N23" s="346" t="str">
        <f>'Tables (2)'!H5</f>
        <v/>
      </c>
      <c r="O23" s="346"/>
      <c r="P23" s="346"/>
      <c r="Q23" s="347" t="str">
        <f>IF(N23="","",K23*N23)</f>
        <v/>
      </c>
      <c r="R23" s="347"/>
      <c r="S23" s="347"/>
      <c r="T23" s="187"/>
      <c r="V23" s="292" t="s">
        <v>538</v>
      </c>
      <c r="W23" s="292"/>
      <c r="X23" s="292"/>
      <c r="Y23" s="292"/>
      <c r="Z23" s="292"/>
    </row>
    <row r="24" spans="1:26" s="94" customFormat="1" ht="19.5" customHeight="1">
      <c r="A24" s="185"/>
      <c r="B24" s="213"/>
      <c r="C24" s="345"/>
      <c r="D24" s="345"/>
      <c r="E24" s="345"/>
      <c r="F24" s="345"/>
      <c r="G24" s="345"/>
      <c r="H24" s="345"/>
      <c r="I24" s="345"/>
      <c r="J24" s="345"/>
      <c r="K24" s="338"/>
      <c r="L24" s="338"/>
      <c r="M24" s="338"/>
      <c r="N24" s="346" t="str">
        <f>'Tables (2)'!H6</f>
        <v/>
      </c>
      <c r="O24" s="346"/>
      <c r="P24" s="346"/>
      <c r="Q24" s="347" t="str">
        <f t="shared" ref="Q24:Q31" si="0">IF(N24="","",K24*N24)</f>
        <v/>
      </c>
      <c r="R24" s="347"/>
      <c r="S24" s="347"/>
      <c r="T24" s="187"/>
      <c r="V24" s="292"/>
      <c r="W24" s="292"/>
      <c r="X24" s="292"/>
      <c r="Y24" s="292"/>
      <c r="Z24" s="292"/>
    </row>
    <row r="25" spans="1:26" s="94" customFormat="1" ht="19.5" customHeight="1">
      <c r="A25" s="185"/>
      <c r="B25" s="213"/>
      <c r="C25" s="345"/>
      <c r="D25" s="345"/>
      <c r="E25" s="345"/>
      <c r="F25" s="345"/>
      <c r="G25" s="345"/>
      <c r="H25" s="345"/>
      <c r="I25" s="345"/>
      <c r="J25" s="345"/>
      <c r="K25" s="338"/>
      <c r="L25" s="338"/>
      <c r="M25" s="338"/>
      <c r="N25" s="346" t="str">
        <f>'Tables (2)'!H7</f>
        <v/>
      </c>
      <c r="O25" s="346"/>
      <c r="P25" s="346"/>
      <c r="Q25" s="347" t="str">
        <f t="shared" si="0"/>
        <v/>
      </c>
      <c r="R25" s="347"/>
      <c r="S25" s="347"/>
      <c r="T25" s="187"/>
      <c r="V25" s="292"/>
      <c r="W25" s="292"/>
      <c r="X25" s="292"/>
      <c r="Y25" s="292"/>
      <c r="Z25" s="292"/>
    </row>
    <row r="26" spans="1:26" s="94" customFormat="1" ht="19.5" customHeight="1">
      <c r="A26" s="185"/>
      <c r="B26" s="213"/>
      <c r="C26" s="345"/>
      <c r="D26" s="345"/>
      <c r="E26" s="345"/>
      <c r="F26" s="345"/>
      <c r="G26" s="345"/>
      <c r="H26" s="345"/>
      <c r="I26" s="345"/>
      <c r="J26" s="345"/>
      <c r="K26" s="338"/>
      <c r="L26" s="338"/>
      <c r="M26" s="338"/>
      <c r="N26" s="346" t="str">
        <f>'Tables (2)'!H8</f>
        <v/>
      </c>
      <c r="O26" s="346"/>
      <c r="P26" s="346"/>
      <c r="Q26" s="347" t="str">
        <f t="shared" si="0"/>
        <v/>
      </c>
      <c r="R26" s="347"/>
      <c r="S26" s="347"/>
      <c r="T26" s="187"/>
      <c r="V26" s="292"/>
      <c r="W26" s="292"/>
      <c r="X26" s="292"/>
      <c r="Y26" s="292"/>
      <c r="Z26" s="292"/>
    </row>
    <row r="27" spans="1:26" s="94" customFormat="1" ht="19.5" customHeight="1">
      <c r="A27" s="185"/>
      <c r="B27" s="213"/>
      <c r="C27" s="345"/>
      <c r="D27" s="345"/>
      <c r="E27" s="345"/>
      <c r="F27" s="345"/>
      <c r="G27" s="345"/>
      <c r="H27" s="345"/>
      <c r="I27" s="345"/>
      <c r="J27" s="345"/>
      <c r="K27" s="338"/>
      <c r="L27" s="338"/>
      <c r="M27" s="338"/>
      <c r="N27" s="346" t="str">
        <f>'Tables (2)'!H9</f>
        <v/>
      </c>
      <c r="O27" s="346"/>
      <c r="P27" s="346"/>
      <c r="Q27" s="347" t="str">
        <f t="shared" si="0"/>
        <v/>
      </c>
      <c r="R27" s="347"/>
      <c r="S27" s="347"/>
      <c r="T27" s="187"/>
      <c r="V27" s="292"/>
      <c r="W27" s="292"/>
      <c r="X27" s="292"/>
      <c r="Y27" s="292"/>
      <c r="Z27" s="292"/>
    </row>
    <row r="28" spans="1:26" s="94" customFormat="1" ht="19.5" customHeight="1">
      <c r="A28" s="185"/>
      <c r="B28" s="213"/>
      <c r="C28" s="345"/>
      <c r="D28" s="345"/>
      <c r="E28" s="345"/>
      <c r="F28" s="345"/>
      <c r="G28" s="345"/>
      <c r="H28" s="345"/>
      <c r="I28" s="345"/>
      <c r="J28" s="345"/>
      <c r="K28" s="338"/>
      <c r="L28" s="338"/>
      <c r="M28" s="338"/>
      <c r="N28" s="346" t="str">
        <f>'Tables (2)'!H10</f>
        <v/>
      </c>
      <c r="O28" s="346"/>
      <c r="P28" s="346"/>
      <c r="Q28" s="347" t="str">
        <f t="shared" si="0"/>
        <v/>
      </c>
      <c r="R28" s="347"/>
      <c r="S28" s="347"/>
      <c r="T28" s="187"/>
      <c r="V28" s="292"/>
      <c r="W28" s="292"/>
      <c r="X28" s="292"/>
      <c r="Y28" s="292"/>
      <c r="Z28" s="292"/>
    </row>
    <row r="29" spans="1:26" s="94" customFormat="1" ht="19.5" customHeight="1">
      <c r="A29" s="185"/>
      <c r="B29" s="213"/>
      <c r="C29" s="345"/>
      <c r="D29" s="345"/>
      <c r="E29" s="345"/>
      <c r="F29" s="345"/>
      <c r="G29" s="345"/>
      <c r="H29" s="345"/>
      <c r="I29" s="345"/>
      <c r="J29" s="345"/>
      <c r="K29" s="338"/>
      <c r="L29" s="338"/>
      <c r="M29" s="338"/>
      <c r="N29" s="346" t="str">
        <f>'Tables (2)'!H11</f>
        <v/>
      </c>
      <c r="O29" s="346"/>
      <c r="P29" s="346"/>
      <c r="Q29" s="347" t="str">
        <f t="shared" si="0"/>
        <v/>
      </c>
      <c r="R29" s="347"/>
      <c r="S29" s="347"/>
      <c r="T29" s="187"/>
      <c r="V29" s="292"/>
      <c r="W29" s="292"/>
      <c r="X29" s="292"/>
      <c r="Y29" s="292"/>
      <c r="Z29" s="292"/>
    </row>
    <row r="30" spans="1:26" s="94" customFormat="1" ht="19.5" customHeight="1">
      <c r="A30" s="185"/>
      <c r="B30" s="213"/>
      <c r="C30" s="345"/>
      <c r="D30" s="345"/>
      <c r="E30" s="345"/>
      <c r="F30" s="345"/>
      <c r="G30" s="345"/>
      <c r="H30" s="345"/>
      <c r="I30" s="345"/>
      <c r="J30" s="345"/>
      <c r="K30" s="338"/>
      <c r="L30" s="338"/>
      <c r="M30" s="338"/>
      <c r="N30" s="346" t="str">
        <f>'Tables (2)'!H12</f>
        <v/>
      </c>
      <c r="O30" s="346"/>
      <c r="P30" s="346"/>
      <c r="Q30" s="347" t="str">
        <f t="shared" si="0"/>
        <v/>
      </c>
      <c r="R30" s="347"/>
      <c r="S30" s="347"/>
      <c r="T30" s="187"/>
      <c r="V30" s="292"/>
      <c r="W30" s="292"/>
      <c r="X30" s="292"/>
      <c r="Y30" s="292"/>
      <c r="Z30" s="292"/>
    </row>
    <row r="31" spans="1:26" s="94" customFormat="1" ht="19.5" customHeight="1">
      <c r="A31" s="185"/>
      <c r="B31" s="213"/>
      <c r="C31" s="345"/>
      <c r="D31" s="345"/>
      <c r="E31" s="345"/>
      <c r="F31" s="345"/>
      <c r="G31" s="345"/>
      <c r="H31" s="345"/>
      <c r="I31" s="345"/>
      <c r="J31" s="345"/>
      <c r="K31" s="338"/>
      <c r="L31" s="338"/>
      <c r="M31" s="338"/>
      <c r="N31" s="346" t="str">
        <f>'Tables (2)'!H13</f>
        <v/>
      </c>
      <c r="O31" s="346"/>
      <c r="P31" s="346"/>
      <c r="Q31" s="347" t="str">
        <f t="shared" si="0"/>
        <v/>
      </c>
      <c r="R31" s="347"/>
      <c r="S31" s="347"/>
      <c r="T31" s="187"/>
      <c r="V31" s="292"/>
      <c r="W31" s="292"/>
      <c r="X31" s="292"/>
      <c r="Y31" s="292"/>
      <c r="Z31" s="292"/>
    </row>
    <row r="32" spans="1:26" s="94" customFormat="1" ht="19.5" customHeight="1">
      <c r="A32" s="185"/>
      <c r="B32" s="187"/>
      <c r="C32" s="187"/>
      <c r="D32" s="187"/>
      <c r="E32" s="187"/>
      <c r="F32" s="187"/>
      <c r="G32" s="187"/>
      <c r="H32" s="187"/>
      <c r="I32" s="187"/>
      <c r="J32" s="187"/>
      <c r="K32" s="187"/>
      <c r="L32" s="187"/>
      <c r="M32" s="187"/>
      <c r="N32" s="187"/>
      <c r="O32" s="187"/>
      <c r="P32" s="188" t="s">
        <v>444</v>
      </c>
      <c r="Q32" s="347">
        <f>SUM(Q23:S31)</f>
        <v>0</v>
      </c>
      <c r="R32" s="347"/>
      <c r="S32" s="347"/>
      <c r="T32" s="189" t="s">
        <v>375</v>
      </c>
    </row>
    <row r="33" spans="1:26" s="94" customFormat="1" ht="3" customHeight="1">
      <c r="A33" s="209"/>
      <c r="B33" s="193"/>
      <c r="C33" s="193"/>
      <c r="D33" s="193"/>
      <c r="E33" s="193"/>
      <c r="F33" s="193"/>
      <c r="G33" s="193"/>
      <c r="H33" s="193"/>
      <c r="I33" s="193"/>
      <c r="J33" s="193"/>
      <c r="K33" s="193"/>
      <c r="L33" s="193"/>
      <c r="M33" s="193"/>
      <c r="N33" s="193"/>
      <c r="O33" s="193"/>
      <c r="P33" s="193"/>
      <c r="Q33" s="193"/>
      <c r="R33" s="193"/>
      <c r="S33" s="193"/>
      <c r="T33" s="193"/>
    </row>
    <row r="34" spans="1:26" s="94" customFormat="1" ht="19.5" customHeight="1">
      <c r="A34" s="189">
        <v>4</v>
      </c>
      <c r="B34" s="348" t="s">
        <v>500</v>
      </c>
      <c r="C34" s="348"/>
      <c r="D34" s="348"/>
      <c r="E34" s="348"/>
      <c r="F34" s="348"/>
      <c r="G34" s="348"/>
      <c r="H34" s="348"/>
      <c r="I34" s="348"/>
      <c r="J34" s="187"/>
      <c r="K34" s="187"/>
      <c r="L34" s="187"/>
      <c r="M34" s="187"/>
      <c r="N34" s="187"/>
      <c r="O34" s="187"/>
      <c r="P34" s="187"/>
      <c r="Q34" s="187"/>
      <c r="R34" s="187"/>
      <c r="S34" s="187"/>
      <c r="T34" s="188"/>
    </row>
    <row r="35" spans="1:26" s="94" customFormat="1" ht="19.5" customHeight="1">
      <c r="A35" s="185"/>
      <c r="B35" s="187"/>
      <c r="C35" s="187"/>
      <c r="D35" s="187"/>
      <c r="E35" s="187"/>
      <c r="F35" s="187"/>
      <c r="G35" s="187"/>
      <c r="H35" s="187"/>
      <c r="I35" s="187"/>
      <c r="J35" s="187"/>
      <c r="K35" s="187"/>
      <c r="L35" s="187"/>
      <c r="M35" s="187"/>
      <c r="N35" s="187"/>
      <c r="O35" s="187"/>
      <c r="P35" s="190" t="s">
        <v>501</v>
      </c>
      <c r="Q35" s="344">
        <f>Q17+Q32</f>
        <v>0</v>
      </c>
      <c r="R35" s="344"/>
      <c r="S35" s="344"/>
      <c r="T35" s="189" t="s">
        <v>365</v>
      </c>
      <c r="V35" s="292" t="s">
        <v>502</v>
      </c>
      <c r="W35" s="292"/>
      <c r="X35" s="292"/>
      <c r="Y35" s="292"/>
      <c r="Z35" s="292"/>
    </row>
    <row r="36" spans="1:26" s="94" customFormat="1" ht="19.5" customHeight="1">
      <c r="A36" s="185"/>
      <c r="B36" s="187"/>
      <c r="C36" s="187"/>
      <c r="D36" s="187"/>
      <c r="E36" s="187"/>
      <c r="F36" s="187"/>
      <c r="G36" s="187"/>
      <c r="H36" s="187"/>
      <c r="I36" s="187"/>
      <c r="J36" s="187"/>
      <c r="K36" s="187"/>
      <c r="L36" s="187"/>
      <c r="M36" s="187"/>
      <c r="N36" s="187"/>
      <c r="O36" s="187"/>
      <c r="P36" s="187"/>
      <c r="Q36" s="187"/>
      <c r="R36" s="187"/>
      <c r="S36" s="187"/>
      <c r="T36" s="187"/>
    </row>
    <row r="37" spans="1:26" s="94" customFormat="1" ht="14.25" customHeight="1">
      <c r="A37" s="99"/>
    </row>
    <row r="38" spans="1:26" s="94" customFormat="1" ht="14.25" customHeight="1">
      <c r="A38" s="99"/>
    </row>
    <row r="39" spans="1:26" s="94" customFormat="1" ht="14.25" customHeight="1">
      <c r="A39" s="99"/>
    </row>
    <row r="40" spans="1:26" s="94" customFormat="1" ht="14.25" customHeight="1">
      <c r="A40" s="99"/>
    </row>
    <row r="41" spans="1:26" s="94" customFormat="1" ht="14.25" customHeight="1">
      <c r="A41" s="99"/>
    </row>
    <row r="42" spans="1:26" s="94" customFormat="1" ht="14.25" customHeight="1">
      <c r="A42" s="99"/>
    </row>
    <row r="43" spans="1:26" s="94" customFormat="1" ht="14.25" customHeight="1">
      <c r="A43" s="99"/>
    </row>
    <row r="44" spans="1:26" s="94" customFormat="1" ht="14.25" customHeight="1"/>
    <row r="45" spans="1:26" s="94" customFormat="1" ht="14.25" customHeight="1">
      <c r="A45" s="99"/>
    </row>
    <row r="46" spans="1:26" s="94" customFormat="1" ht="14.25" customHeight="1">
      <c r="A46" s="99"/>
    </row>
    <row r="52" spans="1:2" ht="12.65" customHeight="1"/>
    <row r="54" spans="1:2" ht="16.5" hidden="1" customHeight="1"/>
    <row r="55" spans="1:2" hidden="1">
      <c r="A55" s="88">
        <v>0</v>
      </c>
      <c r="B55" s="88" t="s">
        <v>503</v>
      </c>
    </row>
    <row r="56" spans="1:2" hidden="1">
      <c r="A56" s="88">
        <v>1</v>
      </c>
      <c r="B56" s="88" t="s">
        <v>384</v>
      </c>
    </row>
    <row r="57" spans="1:2" hidden="1">
      <c r="A57" s="88">
        <v>2</v>
      </c>
      <c r="B57" s="88" t="s">
        <v>385</v>
      </c>
    </row>
    <row r="58" spans="1:2" hidden="1">
      <c r="A58" s="88">
        <v>3</v>
      </c>
      <c r="B58" s="88" t="s">
        <v>386</v>
      </c>
    </row>
    <row r="59" spans="1:2" hidden="1">
      <c r="A59" s="88">
        <v>4</v>
      </c>
      <c r="B59" s="88" t="s">
        <v>387</v>
      </c>
    </row>
    <row r="60" spans="1:2" hidden="1">
      <c r="A60" s="88">
        <v>5</v>
      </c>
      <c r="B60" s="88" t="s">
        <v>388</v>
      </c>
    </row>
    <row r="61" spans="1:2" hidden="1">
      <c r="A61" s="88">
        <v>6</v>
      </c>
      <c r="B61" s="88" t="s">
        <v>389</v>
      </c>
    </row>
    <row r="62" spans="1:2" hidden="1">
      <c r="A62" s="88">
        <v>7</v>
      </c>
      <c r="B62" s="88" t="s">
        <v>390</v>
      </c>
    </row>
    <row r="63" spans="1:2" hidden="1">
      <c r="A63" s="88">
        <v>8</v>
      </c>
      <c r="B63" s="88" t="s">
        <v>391</v>
      </c>
    </row>
    <row r="64" spans="1:2" hidden="1">
      <c r="A64" s="88">
        <v>9</v>
      </c>
      <c r="B64" s="88" t="s">
        <v>392</v>
      </c>
    </row>
    <row r="65" spans="1:2" hidden="1">
      <c r="A65" s="88">
        <v>10</v>
      </c>
      <c r="B65" s="88" t="s">
        <v>393</v>
      </c>
    </row>
    <row r="66" spans="1:2" hidden="1">
      <c r="A66" s="88">
        <v>11</v>
      </c>
      <c r="B66" s="88" t="s">
        <v>394</v>
      </c>
    </row>
    <row r="67" spans="1:2" hidden="1">
      <c r="A67" s="88">
        <v>12</v>
      </c>
      <c r="B67" s="88" t="s">
        <v>395</v>
      </c>
    </row>
    <row r="68" spans="1:2" hidden="1">
      <c r="A68" s="88">
        <v>13</v>
      </c>
      <c r="B68" s="88" t="s">
        <v>396</v>
      </c>
    </row>
    <row r="69" spans="1:2" hidden="1">
      <c r="A69" s="88">
        <v>14</v>
      </c>
      <c r="B69" s="88" t="s">
        <v>397</v>
      </c>
    </row>
    <row r="70" spans="1:2" hidden="1">
      <c r="A70" s="88">
        <v>15</v>
      </c>
      <c r="B70" s="88" t="s">
        <v>398</v>
      </c>
    </row>
    <row r="71" spans="1:2" hidden="1">
      <c r="A71" s="88">
        <v>16</v>
      </c>
      <c r="B71" s="88" t="s">
        <v>399</v>
      </c>
    </row>
    <row r="72" spans="1:2" hidden="1">
      <c r="A72" s="88">
        <v>17</v>
      </c>
      <c r="B72" s="88" t="s">
        <v>400</v>
      </c>
    </row>
    <row r="73" spans="1:2" hidden="1">
      <c r="A73" s="88">
        <v>18</v>
      </c>
      <c r="B73" s="88" t="s">
        <v>401</v>
      </c>
    </row>
    <row r="74" spans="1:2" hidden="1">
      <c r="A74" s="88">
        <v>19</v>
      </c>
      <c r="B74" s="88" t="s">
        <v>402</v>
      </c>
    </row>
    <row r="75" spans="1:2" hidden="1">
      <c r="A75" s="88">
        <v>20</v>
      </c>
      <c r="B75" s="88" t="s">
        <v>403</v>
      </c>
    </row>
    <row r="76" spans="1:2" hidden="1">
      <c r="A76" s="88">
        <v>21</v>
      </c>
      <c r="B76" s="88" t="s">
        <v>404</v>
      </c>
    </row>
    <row r="77" spans="1:2" hidden="1">
      <c r="A77" s="88">
        <v>22</v>
      </c>
      <c r="B77" s="88" t="s">
        <v>405</v>
      </c>
    </row>
    <row r="78" spans="1:2" hidden="1">
      <c r="A78" s="88">
        <v>23</v>
      </c>
      <c r="B78" s="88" t="s">
        <v>406</v>
      </c>
    </row>
    <row r="79" spans="1:2" hidden="1">
      <c r="A79" s="88">
        <v>24</v>
      </c>
      <c r="B79" s="88" t="s">
        <v>407</v>
      </c>
    </row>
    <row r="80" spans="1:2" hidden="1">
      <c r="A80" s="88">
        <v>25</v>
      </c>
      <c r="B80" s="88" t="s">
        <v>408</v>
      </c>
    </row>
    <row r="81" spans="1:2" hidden="1">
      <c r="A81" s="88">
        <v>26</v>
      </c>
      <c r="B81" s="88" t="s">
        <v>409</v>
      </c>
    </row>
    <row r="82" spans="1:2" hidden="1">
      <c r="A82" s="88">
        <v>27</v>
      </c>
      <c r="B82" s="88" t="s">
        <v>410</v>
      </c>
    </row>
    <row r="83" spans="1:2" hidden="1">
      <c r="A83" s="88">
        <v>28</v>
      </c>
      <c r="B83" s="88" t="s">
        <v>411</v>
      </c>
    </row>
    <row r="84" spans="1:2" hidden="1">
      <c r="A84" s="88">
        <v>29</v>
      </c>
      <c r="B84" s="88" t="s">
        <v>412</v>
      </c>
    </row>
    <row r="85" spans="1:2" hidden="1">
      <c r="A85" s="88">
        <v>30</v>
      </c>
      <c r="B85" s="88" t="s">
        <v>413</v>
      </c>
    </row>
    <row r="86" spans="1:2" hidden="1">
      <c r="A86" s="88">
        <v>31</v>
      </c>
      <c r="B86" s="88" t="s">
        <v>414</v>
      </c>
    </row>
    <row r="87" spans="1:2" hidden="1">
      <c r="A87" s="88">
        <v>32</v>
      </c>
      <c r="B87" s="88" t="s">
        <v>415</v>
      </c>
    </row>
    <row r="88" spans="1:2" hidden="1">
      <c r="A88" s="88">
        <v>33</v>
      </c>
      <c r="B88" s="175" t="s">
        <v>416</v>
      </c>
    </row>
    <row r="89" spans="1:2" hidden="1">
      <c r="A89" s="88">
        <v>34</v>
      </c>
      <c r="B89" s="175" t="s">
        <v>417</v>
      </c>
    </row>
    <row r="90" spans="1:2" hidden="1">
      <c r="A90" s="88">
        <v>35</v>
      </c>
      <c r="B90" s="175" t="s">
        <v>418</v>
      </c>
    </row>
    <row r="91" spans="1:2" hidden="1">
      <c r="A91" s="88">
        <v>36</v>
      </c>
      <c r="B91" s="175" t="s">
        <v>419</v>
      </c>
    </row>
    <row r="92" spans="1:2" hidden="1">
      <c r="A92" s="88">
        <v>37</v>
      </c>
      <c r="B92" s="175" t="s">
        <v>420</v>
      </c>
    </row>
    <row r="93" spans="1:2" hidden="1">
      <c r="A93" s="88">
        <v>38</v>
      </c>
      <c r="B93" s="175" t="s">
        <v>421</v>
      </c>
    </row>
    <row r="94" spans="1:2" hidden="1">
      <c r="A94" s="88">
        <v>39</v>
      </c>
      <c r="B94" s="175" t="s">
        <v>422</v>
      </c>
    </row>
    <row r="95" spans="1:2" hidden="1">
      <c r="A95" s="88">
        <v>40</v>
      </c>
      <c r="B95" s="175" t="s">
        <v>423</v>
      </c>
    </row>
    <row r="96" spans="1:2" hidden="1">
      <c r="A96" s="88">
        <v>41</v>
      </c>
      <c r="B96" s="175" t="s">
        <v>424</v>
      </c>
    </row>
    <row r="97" spans="1:2" hidden="1">
      <c r="A97" s="88">
        <v>42</v>
      </c>
      <c r="B97" s="175" t="s">
        <v>425</v>
      </c>
    </row>
    <row r="98" spans="1:2" hidden="1">
      <c r="A98" s="88">
        <v>43</v>
      </c>
      <c r="B98" s="175" t="s">
        <v>426</v>
      </c>
    </row>
    <row r="99" spans="1:2" hidden="1">
      <c r="A99" s="88">
        <v>44</v>
      </c>
      <c r="B99" s="175" t="s">
        <v>427</v>
      </c>
    </row>
    <row r="100" spans="1:2" hidden="1">
      <c r="A100" s="88">
        <v>45</v>
      </c>
      <c r="B100" s="175" t="s">
        <v>428</v>
      </c>
    </row>
    <row r="101" spans="1:2" hidden="1">
      <c r="A101" s="88">
        <v>46</v>
      </c>
      <c r="B101" s="175" t="s">
        <v>429</v>
      </c>
    </row>
    <row r="102" spans="1:2" hidden="1">
      <c r="A102" s="88">
        <v>47</v>
      </c>
      <c r="B102" s="175" t="s">
        <v>430</v>
      </c>
    </row>
    <row r="103" spans="1:2" hidden="1">
      <c r="A103" s="88">
        <v>48</v>
      </c>
      <c r="B103" s="175" t="s">
        <v>431</v>
      </c>
    </row>
    <row r="104" spans="1:2" hidden="1">
      <c r="A104" s="88">
        <v>49</v>
      </c>
      <c r="B104" s="175" t="s">
        <v>432</v>
      </c>
    </row>
    <row r="105" spans="1:2" hidden="1">
      <c r="A105" s="88">
        <v>50</v>
      </c>
      <c r="B105" s="175" t="s">
        <v>433</v>
      </c>
    </row>
  </sheetData>
  <sheetProtection algorithmName="SHA-512" hashValue="5XaTwsOgGHURg2ZfONhwULIdeM+ax+qngBvQuP3yqTtSzrKbERN9+txLwFj0QIqyo7gnxy1GmNue/0kpmhdEGA==" saltValue="jIU2Rjv0dnxEaXhHacweLA==" spinCount="100000" sheet="1" selectLockedCells="1"/>
  <protectedRanges>
    <protectedRange sqref="Q20:T20 C8:T8 F20:O20" name="Range1"/>
    <protectedRange sqref="O16:T16 P13:P15 T17 T11:T13 N11:N17 H11:I17 J11:M16" name="Range2"/>
    <protectedRange sqref="H18:T19" name="Range3"/>
    <protectedRange sqref="T22:T24 P32:S32 H22:S31" name="Range5"/>
    <protectedRange sqref="K32" name="Range9"/>
    <protectedRange sqref="G34:I43" name="Range10"/>
    <protectedRange sqref="R34:S35" name="Range11"/>
  </protectedRanges>
  <mergeCells count="63">
    <mergeCell ref="V35:Z35"/>
    <mergeCell ref="C31:J31"/>
    <mergeCell ref="K31:M31"/>
    <mergeCell ref="N31:P31"/>
    <mergeCell ref="Q31:S31"/>
    <mergeCell ref="Q32:S32"/>
    <mergeCell ref="B34:I34"/>
    <mergeCell ref="C30:J30"/>
    <mergeCell ref="K30:M30"/>
    <mergeCell ref="N30:P30"/>
    <mergeCell ref="Q30:S30"/>
    <mergeCell ref="Q35:S35"/>
    <mergeCell ref="C28:J28"/>
    <mergeCell ref="K28:M28"/>
    <mergeCell ref="N28:P28"/>
    <mergeCell ref="Q28:S28"/>
    <mergeCell ref="C29:J29"/>
    <mergeCell ref="K29:M29"/>
    <mergeCell ref="N29:P29"/>
    <mergeCell ref="Q29:S29"/>
    <mergeCell ref="Q26:S26"/>
    <mergeCell ref="C27:J27"/>
    <mergeCell ref="K27:M27"/>
    <mergeCell ref="N27:P27"/>
    <mergeCell ref="Q27:S27"/>
    <mergeCell ref="C23:J23"/>
    <mergeCell ref="K23:M23"/>
    <mergeCell ref="N23:P23"/>
    <mergeCell ref="Q23:S23"/>
    <mergeCell ref="V23:Z31"/>
    <mergeCell ref="C24:J24"/>
    <mergeCell ref="K24:M24"/>
    <mergeCell ref="N24:P24"/>
    <mergeCell ref="Q24:S24"/>
    <mergeCell ref="C25:J25"/>
    <mergeCell ref="K25:M25"/>
    <mergeCell ref="N25:P25"/>
    <mergeCell ref="Q25:S25"/>
    <mergeCell ref="C26:J26"/>
    <mergeCell ref="K26:M26"/>
    <mergeCell ref="N26:P26"/>
    <mergeCell ref="V14:Z14"/>
    <mergeCell ref="B16:L16"/>
    <mergeCell ref="B19:I19"/>
    <mergeCell ref="Q20:S20"/>
    <mergeCell ref="C22:J22"/>
    <mergeCell ref="K22:M22"/>
    <mergeCell ref="N22:P22"/>
    <mergeCell ref="Q22:S22"/>
    <mergeCell ref="K17:M17"/>
    <mergeCell ref="Q17:S17"/>
    <mergeCell ref="Q14:S14"/>
    <mergeCell ref="B4:S5"/>
    <mergeCell ref="B8:O8"/>
    <mergeCell ref="D10:F10"/>
    <mergeCell ref="Q10:S10"/>
    <mergeCell ref="J13:L13"/>
    <mergeCell ref="Q13:S13"/>
    <mergeCell ref="V10:Z12"/>
    <mergeCell ref="D11:F11"/>
    <mergeCell ref="Q11:S11"/>
    <mergeCell ref="D12:F12"/>
    <mergeCell ref="Q12:S12"/>
  </mergeCells>
  <dataValidations count="2">
    <dataValidation type="list" allowBlank="1" showErrorMessage="1" errorTitle="Input not valid" error="Please select the year by pushing the drop-down arrow and clicking the correct year" prompt="Select the year" sqref="B23:B31 IX23:IX31 ST23:ST31 ACP23:ACP31 AML23:AML31 AWH23:AWH31 BGD23:BGD31 BPZ23:BPZ31 BZV23:BZV31 CJR23:CJR31 CTN23:CTN31 DDJ23:DDJ31 DNF23:DNF31 DXB23:DXB31 EGX23:EGX31 EQT23:EQT31 FAP23:FAP31 FKL23:FKL31 FUH23:FUH31 GED23:GED31 GNZ23:GNZ31 GXV23:GXV31 HHR23:HHR31 HRN23:HRN31 IBJ23:IBJ31 ILF23:ILF31 IVB23:IVB31 JEX23:JEX31 JOT23:JOT31 JYP23:JYP31 KIL23:KIL31 KSH23:KSH31 LCD23:LCD31 LLZ23:LLZ31 LVV23:LVV31 MFR23:MFR31 MPN23:MPN31 MZJ23:MZJ31 NJF23:NJF31 NTB23:NTB31 OCX23:OCX31 OMT23:OMT31 OWP23:OWP31 PGL23:PGL31 PQH23:PQH31 QAD23:QAD31 QJZ23:QJZ31 QTV23:QTV31 RDR23:RDR31 RNN23:RNN31 RXJ23:RXJ31 SHF23:SHF31 SRB23:SRB31 TAX23:TAX31 TKT23:TKT31 TUP23:TUP31 UEL23:UEL31 UOH23:UOH31 UYD23:UYD31 VHZ23:VHZ31 VRV23:VRV31 WBR23:WBR31 WLN23:WLN31 WVJ23:WVJ31 B65559:B65567 IX65559:IX65567 ST65559:ST65567 ACP65559:ACP65567 AML65559:AML65567 AWH65559:AWH65567 BGD65559:BGD65567 BPZ65559:BPZ65567 BZV65559:BZV65567 CJR65559:CJR65567 CTN65559:CTN65567 DDJ65559:DDJ65567 DNF65559:DNF65567 DXB65559:DXB65567 EGX65559:EGX65567 EQT65559:EQT65567 FAP65559:FAP65567 FKL65559:FKL65567 FUH65559:FUH65567 GED65559:GED65567 GNZ65559:GNZ65567 GXV65559:GXV65567 HHR65559:HHR65567 HRN65559:HRN65567 IBJ65559:IBJ65567 ILF65559:ILF65567 IVB65559:IVB65567 JEX65559:JEX65567 JOT65559:JOT65567 JYP65559:JYP65567 KIL65559:KIL65567 KSH65559:KSH65567 LCD65559:LCD65567 LLZ65559:LLZ65567 LVV65559:LVV65567 MFR65559:MFR65567 MPN65559:MPN65567 MZJ65559:MZJ65567 NJF65559:NJF65567 NTB65559:NTB65567 OCX65559:OCX65567 OMT65559:OMT65567 OWP65559:OWP65567 PGL65559:PGL65567 PQH65559:PQH65567 QAD65559:QAD65567 QJZ65559:QJZ65567 QTV65559:QTV65567 RDR65559:RDR65567 RNN65559:RNN65567 RXJ65559:RXJ65567 SHF65559:SHF65567 SRB65559:SRB65567 TAX65559:TAX65567 TKT65559:TKT65567 TUP65559:TUP65567 UEL65559:UEL65567 UOH65559:UOH65567 UYD65559:UYD65567 VHZ65559:VHZ65567 VRV65559:VRV65567 WBR65559:WBR65567 WLN65559:WLN65567 WVJ65559:WVJ65567 B131095:B131103 IX131095:IX131103 ST131095:ST131103 ACP131095:ACP131103 AML131095:AML131103 AWH131095:AWH131103 BGD131095:BGD131103 BPZ131095:BPZ131103 BZV131095:BZV131103 CJR131095:CJR131103 CTN131095:CTN131103 DDJ131095:DDJ131103 DNF131095:DNF131103 DXB131095:DXB131103 EGX131095:EGX131103 EQT131095:EQT131103 FAP131095:FAP131103 FKL131095:FKL131103 FUH131095:FUH131103 GED131095:GED131103 GNZ131095:GNZ131103 GXV131095:GXV131103 HHR131095:HHR131103 HRN131095:HRN131103 IBJ131095:IBJ131103 ILF131095:ILF131103 IVB131095:IVB131103 JEX131095:JEX131103 JOT131095:JOT131103 JYP131095:JYP131103 KIL131095:KIL131103 KSH131095:KSH131103 LCD131095:LCD131103 LLZ131095:LLZ131103 LVV131095:LVV131103 MFR131095:MFR131103 MPN131095:MPN131103 MZJ131095:MZJ131103 NJF131095:NJF131103 NTB131095:NTB131103 OCX131095:OCX131103 OMT131095:OMT131103 OWP131095:OWP131103 PGL131095:PGL131103 PQH131095:PQH131103 QAD131095:QAD131103 QJZ131095:QJZ131103 QTV131095:QTV131103 RDR131095:RDR131103 RNN131095:RNN131103 RXJ131095:RXJ131103 SHF131095:SHF131103 SRB131095:SRB131103 TAX131095:TAX131103 TKT131095:TKT131103 TUP131095:TUP131103 UEL131095:UEL131103 UOH131095:UOH131103 UYD131095:UYD131103 VHZ131095:VHZ131103 VRV131095:VRV131103 WBR131095:WBR131103 WLN131095:WLN131103 WVJ131095:WVJ131103 B196631:B196639 IX196631:IX196639 ST196631:ST196639 ACP196631:ACP196639 AML196631:AML196639 AWH196631:AWH196639 BGD196631:BGD196639 BPZ196631:BPZ196639 BZV196631:BZV196639 CJR196631:CJR196639 CTN196631:CTN196639 DDJ196631:DDJ196639 DNF196631:DNF196639 DXB196631:DXB196639 EGX196631:EGX196639 EQT196631:EQT196639 FAP196631:FAP196639 FKL196631:FKL196639 FUH196631:FUH196639 GED196631:GED196639 GNZ196631:GNZ196639 GXV196631:GXV196639 HHR196631:HHR196639 HRN196631:HRN196639 IBJ196631:IBJ196639 ILF196631:ILF196639 IVB196631:IVB196639 JEX196631:JEX196639 JOT196631:JOT196639 JYP196631:JYP196639 KIL196631:KIL196639 KSH196631:KSH196639 LCD196631:LCD196639 LLZ196631:LLZ196639 LVV196631:LVV196639 MFR196631:MFR196639 MPN196631:MPN196639 MZJ196631:MZJ196639 NJF196631:NJF196639 NTB196631:NTB196639 OCX196631:OCX196639 OMT196631:OMT196639 OWP196631:OWP196639 PGL196631:PGL196639 PQH196631:PQH196639 QAD196631:QAD196639 QJZ196631:QJZ196639 QTV196631:QTV196639 RDR196631:RDR196639 RNN196631:RNN196639 RXJ196631:RXJ196639 SHF196631:SHF196639 SRB196631:SRB196639 TAX196631:TAX196639 TKT196631:TKT196639 TUP196631:TUP196639 UEL196631:UEL196639 UOH196631:UOH196639 UYD196631:UYD196639 VHZ196631:VHZ196639 VRV196631:VRV196639 WBR196631:WBR196639 WLN196631:WLN196639 WVJ196631:WVJ196639 B262167:B262175 IX262167:IX262175 ST262167:ST262175 ACP262167:ACP262175 AML262167:AML262175 AWH262167:AWH262175 BGD262167:BGD262175 BPZ262167:BPZ262175 BZV262167:BZV262175 CJR262167:CJR262175 CTN262167:CTN262175 DDJ262167:DDJ262175 DNF262167:DNF262175 DXB262167:DXB262175 EGX262167:EGX262175 EQT262167:EQT262175 FAP262167:FAP262175 FKL262167:FKL262175 FUH262167:FUH262175 GED262167:GED262175 GNZ262167:GNZ262175 GXV262167:GXV262175 HHR262167:HHR262175 HRN262167:HRN262175 IBJ262167:IBJ262175 ILF262167:ILF262175 IVB262167:IVB262175 JEX262167:JEX262175 JOT262167:JOT262175 JYP262167:JYP262175 KIL262167:KIL262175 KSH262167:KSH262175 LCD262167:LCD262175 LLZ262167:LLZ262175 LVV262167:LVV262175 MFR262167:MFR262175 MPN262167:MPN262175 MZJ262167:MZJ262175 NJF262167:NJF262175 NTB262167:NTB262175 OCX262167:OCX262175 OMT262167:OMT262175 OWP262167:OWP262175 PGL262167:PGL262175 PQH262167:PQH262175 QAD262167:QAD262175 QJZ262167:QJZ262175 QTV262167:QTV262175 RDR262167:RDR262175 RNN262167:RNN262175 RXJ262167:RXJ262175 SHF262167:SHF262175 SRB262167:SRB262175 TAX262167:TAX262175 TKT262167:TKT262175 TUP262167:TUP262175 UEL262167:UEL262175 UOH262167:UOH262175 UYD262167:UYD262175 VHZ262167:VHZ262175 VRV262167:VRV262175 WBR262167:WBR262175 WLN262167:WLN262175 WVJ262167:WVJ262175 B327703:B327711 IX327703:IX327711 ST327703:ST327711 ACP327703:ACP327711 AML327703:AML327711 AWH327703:AWH327711 BGD327703:BGD327711 BPZ327703:BPZ327711 BZV327703:BZV327711 CJR327703:CJR327711 CTN327703:CTN327711 DDJ327703:DDJ327711 DNF327703:DNF327711 DXB327703:DXB327711 EGX327703:EGX327711 EQT327703:EQT327711 FAP327703:FAP327711 FKL327703:FKL327711 FUH327703:FUH327711 GED327703:GED327711 GNZ327703:GNZ327711 GXV327703:GXV327711 HHR327703:HHR327711 HRN327703:HRN327711 IBJ327703:IBJ327711 ILF327703:ILF327711 IVB327703:IVB327711 JEX327703:JEX327711 JOT327703:JOT327711 JYP327703:JYP327711 KIL327703:KIL327711 KSH327703:KSH327711 LCD327703:LCD327711 LLZ327703:LLZ327711 LVV327703:LVV327711 MFR327703:MFR327711 MPN327703:MPN327711 MZJ327703:MZJ327711 NJF327703:NJF327711 NTB327703:NTB327711 OCX327703:OCX327711 OMT327703:OMT327711 OWP327703:OWP327711 PGL327703:PGL327711 PQH327703:PQH327711 QAD327703:QAD327711 QJZ327703:QJZ327711 QTV327703:QTV327711 RDR327703:RDR327711 RNN327703:RNN327711 RXJ327703:RXJ327711 SHF327703:SHF327711 SRB327703:SRB327711 TAX327703:TAX327711 TKT327703:TKT327711 TUP327703:TUP327711 UEL327703:UEL327711 UOH327703:UOH327711 UYD327703:UYD327711 VHZ327703:VHZ327711 VRV327703:VRV327711 WBR327703:WBR327711 WLN327703:WLN327711 WVJ327703:WVJ327711 B393239:B393247 IX393239:IX393247 ST393239:ST393247 ACP393239:ACP393247 AML393239:AML393247 AWH393239:AWH393247 BGD393239:BGD393247 BPZ393239:BPZ393247 BZV393239:BZV393247 CJR393239:CJR393247 CTN393239:CTN393247 DDJ393239:DDJ393247 DNF393239:DNF393247 DXB393239:DXB393247 EGX393239:EGX393247 EQT393239:EQT393247 FAP393239:FAP393247 FKL393239:FKL393247 FUH393239:FUH393247 GED393239:GED393247 GNZ393239:GNZ393247 GXV393239:GXV393247 HHR393239:HHR393247 HRN393239:HRN393247 IBJ393239:IBJ393247 ILF393239:ILF393247 IVB393239:IVB393247 JEX393239:JEX393247 JOT393239:JOT393247 JYP393239:JYP393247 KIL393239:KIL393247 KSH393239:KSH393247 LCD393239:LCD393247 LLZ393239:LLZ393247 LVV393239:LVV393247 MFR393239:MFR393247 MPN393239:MPN393247 MZJ393239:MZJ393247 NJF393239:NJF393247 NTB393239:NTB393247 OCX393239:OCX393247 OMT393239:OMT393247 OWP393239:OWP393247 PGL393239:PGL393247 PQH393239:PQH393247 QAD393239:QAD393247 QJZ393239:QJZ393247 QTV393239:QTV393247 RDR393239:RDR393247 RNN393239:RNN393247 RXJ393239:RXJ393247 SHF393239:SHF393247 SRB393239:SRB393247 TAX393239:TAX393247 TKT393239:TKT393247 TUP393239:TUP393247 UEL393239:UEL393247 UOH393239:UOH393247 UYD393239:UYD393247 VHZ393239:VHZ393247 VRV393239:VRV393247 WBR393239:WBR393247 WLN393239:WLN393247 WVJ393239:WVJ393247 B458775:B458783 IX458775:IX458783 ST458775:ST458783 ACP458775:ACP458783 AML458775:AML458783 AWH458775:AWH458783 BGD458775:BGD458783 BPZ458775:BPZ458783 BZV458775:BZV458783 CJR458775:CJR458783 CTN458775:CTN458783 DDJ458775:DDJ458783 DNF458775:DNF458783 DXB458775:DXB458783 EGX458775:EGX458783 EQT458775:EQT458783 FAP458775:FAP458783 FKL458775:FKL458783 FUH458775:FUH458783 GED458775:GED458783 GNZ458775:GNZ458783 GXV458775:GXV458783 HHR458775:HHR458783 HRN458775:HRN458783 IBJ458775:IBJ458783 ILF458775:ILF458783 IVB458775:IVB458783 JEX458775:JEX458783 JOT458775:JOT458783 JYP458775:JYP458783 KIL458775:KIL458783 KSH458775:KSH458783 LCD458775:LCD458783 LLZ458775:LLZ458783 LVV458775:LVV458783 MFR458775:MFR458783 MPN458775:MPN458783 MZJ458775:MZJ458783 NJF458775:NJF458783 NTB458775:NTB458783 OCX458775:OCX458783 OMT458775:OMT458783 OWP458775:OWP458783 PGL458775:PGL458783 PQH458775:PQH458783 QAD458775:QAD458783 QJZ458775:QJZ458783 QTV458775:QTV458783 RDR458775:RDR458783 RNN458775:RNN458783 RXJ458775:RXJ458783 SHF458775:SHF458783 SRB458775:SRB458783 TAX458775:TAX458783 TKT458775:TKT458783 TUP458775:TUP458783 UEL458775:UEL458783 UOH458775:UOH458783 UYD458775:UYD458783 VHZ458775:VHZ458783 VRV458775:VRV458783 WBR458775:WBR458783 WLN458775:WLN458783 WVJ458775:WVJ458783 B524311:B524319 IX524311:IX524319 ST524311:ST524319 ACP524311:ACP524319 AML524311:AML524319 AWH524311:AWH524319 BGD524311:BGD524319 BPZ524311:BPZ524319 BZV524311:BZV524319 CJR524311:CJR524319 CTN524311:CTN524319 DDJ524311:DDJ524319 DNF524311:DNF524319 DXB524311:DXB524319 EGX524311:EGX524319 EQT524311:EQT524319 FAP524311:FAP524319 FKL524311:FKL524319 FUH524311:FUH524319 GED524311:GED524319 GNZ524311:GNZ524319 GXV524311:GXV524319 HHR524311:HHR524319 HRN524311:HRN524319 IBJ524311:IBJ524319 ILF524311:ILF524319 IVB524311:IVB524319 JEX524311:JEX524319 JOT524311:JOT524319 JYP524311:JYP524319 KIL524311:KIL524319 KSH524311:KSH524319 LCD524311:LCD524319 LLZ524311:LLZ524319 LVV524311:LVV524319 MFR524311:MFR524319 MPN524311:MPN524319 MZJ524311:MZJ524319 NJF524311:NJF524319 NTB524311:NTB524319 OCX524311:OCX524319 OMT524311:OMT524319 OWP524311:OWP524319 PGL524311:PGL524319 PQH524311:PQH524319 QAD524311:QAD524319 QJZ524311:QJZ524319 QTV524311:QTV524319 RDR524311:RDR524319 RNN524311:RNN524319 RXJ524311:RXJ524319 SHF524311:SHF524319 SRB524311:SRB524319 TAX524311:TAX524319 TKT524311:TKT524319 TUP524311:TUP524319 UEL524311:UEL524319 UOH524311:UOH524319 UYD524311:UYD524319 VHZ524311:VHZ524319 VRV524311:VRV524319 WBR524311:WBR524319 WLN524311:WLN524319 WVJ524311:WVJ524319 B589847:B589855 IX589847:IX589855 ST589847:ST589855 ACP589847:ACP589855 AML589847:AML589855 AWH589847:AWH589855 BGD589847:BGD589855 BPZ589847:BPZ589855 BZV589847:BZV589855 CJR589847:CJR589855 CTN589847:CTN589855 DDJ589847:DDJ589855 DNF589847:DNF589855 DXB589847:DXB589855 EGX589847:EGX589855 EQT589847:EQT589855 FAP589847:FAP589855 FKL589847:FKL589855 FUH589847:FUH589855 GED589847:GED589855 GNZ589847:GNZ589855 GXV589847:GXV589855 HHR589847:HHR589855 HRN589847:HRN589855 IBJ589847:IBJ589855 ILF589847:ILF589855 IVB589847:IVB589855 JEX589847:JEX589855 JOT589847:JOT589855 JYP589847:JYP589855 KIL589847:KIL589855 KSH589847:KSH589855 LCD589847:LCD589855 LLZ589847:LLZ589855 LVV589847:LVV589855 MFR589847:MFR589855 MPN589847:MPN589855 MZJ589847:MZJ589855 NJF589847:NJF589855 NTB589847:NTB589855 OCX589847:OCX589855 OMT589847:OMT589855 OWP589847:OWP589855 PGL589847:PGL589855 PQH589847:PQH589855 QAD589847:QAD589855 QJZ589847:QJZ589855 QTV589847:QTV589855 RDR589847:RDR589855 RNN589847:RNN589855 RXJ589847:RXJ589855 SHF589847:SHF589855 SRB589847:SRB589855 TAX589847:TAX589855 TKT589847:TKT589855 TUP589847:TUP589855 UEL589847:UEL589855 UOH589847:UOH589855 UYD589847:UYD589855 VHZ589847:VHZ589855 VRV589847:VRV589855 WBR589847:WBR589855 WLN589847:WLN589855 WVJ589847:WVJ589855 B655383:B655391 IX655383:IX655391 ST655383:ST655391 ACP655383:ACP655391 AML655383:AML655391 AWH655383:AWH655391 BGD655383:BGD655391 BPZ655383:BPZ655391 BZV655383:BZV655391 CJR655383:CJR655391 CTN655383:CTN655391 DDJ655383:DDJ655391 DNF655383:DNF655391 DXB655383:DXB655391 EGX655383:EGX655391 EQT655383:EQT655391 FAP655383:FAP655391 FKL655383:FKL655391 FUH655383:FUH655391 GED655383:GED655391 GNZ655383:GNZ655391 GXV655383:GXV655391 HHR655383:HHR655391 HRN655383:HRN655391 IBJ655383:IBJ655391 ILF655383:ILF655391 IVB655383:IVB655391 JEX655383:JEX655391 JOT655383:JOT655391 JYP655383:JYP655391 KIL655383:KIL655391 KSH655383:KSH655391 LCD655383:LCD655391 LLZ655383:LLZ655391 LVV655383:LVV655391 MFR655383:MFR655391 MPN655383:MPN655391 MZJ655383:MZJ655391 NJF655383:NJF655391 NTB655383:NTB655391 OCX655383:OCX655391 OMT655383:OMT655391 OWP655383:OWP655391 PGL655383:PGL655391 PQH655383:PQH655391 QAD655383:QAD655391 QJZ655383:QJZ655391 QTV655383:QTV655391 RDR655383:RDR655391 RNN655383:RNN655391 RXJ655383:RXJ655391 SHF655383:SHF655391 SRB655383:SRB655391 TAX655383:TAX655391 TKT655383:TKT655391 TUP655383:TUP655391 UEL655383:UEL655391 UOH655383:UOH655391 UYD655383:UYD655391 VHZ655383:VHZ655391 VRV655383:VRV655391 WBR655383:WBR655391 WLN655383:WLN655391 WVJ655383:WVJ655391 B720919:B720927 IX720919:IX720927 ST720919:ST720927 ACP720919:ACP720927 AML720919:AML720927 AWH720919:AWH720927 BGD720919:BGD720927 BPZ720919:BPZ720927 BZV720919:BZV720927 CJR720919:CJR720927 CTN720919:CTN720927 DDJ720919:DDJ720927 DNF720919:DNF720927 DXB720919:DXB720927 EGX720919:EGX720927 EQT720919:EQT720927 FAP720919:FAP720927 FKL720919:FKL720927 FUH720919:FUH720927 GED720919:GED720927 GNZ720919:GNZ720927 GXV720919:GXV720927 HHR720919:HHR720927 HRN720919:HRN720927 IBJ720919:IBJ720927 ILF720919:ILF720927 IVB720919:IVB720927 JEX720919:JEX720927 JOT720919:JOT720927 JYP720919:JYP720927 KIL720919:KIL720927 KSH720919:KSH720927 LCD720919:LCD720927 LLZ720919:LLZ720927 LVV720919:LVV720927 MFR720919:MFR720927 MPN720919:MPN720927 MZJ720919:MZJ720927 NJF720919:NJF720927 NTB720919:NTB720927 OCX720919:OCX720927 OMT720919:OMT720927 OWP720919:OWP720927 PGL720919:PGL720927 PQH720919:PQH720927 QAD720919:QAD720927 QJZ720919:QJZ720927 QTV720919:QTV720927 RDR720919:RDR720927 RNN720919:RNN720927 RXJ720919:RXJ720927 SHF720919:SHF720927 SRB720919:SRB720927 TAX720919:TAX720927 TKT720919:TKT720927 TUP720919:TUP720927 UEL720919:UEL720927 UOH720919:UOH720927 UYD720919:UYD720927 VHZ720919:VHZ720927 VRV720919:VRV720927 WBR720919:WBR720927 WLN720919:WLN720927 WVJ720919:WVJ720927 B786455:B786463 IX786455:IX786463 ST786455:ST786463 ACP786455:ACP786463 AML786455:AML786463 AWH786455:AWH786463 BGD786455:BGD786463 BPZ786455:BPZ786463 BZV786455:BZV786463 CJR786455:CJR786463 CTN786455:CTN786463 DDJ786455:DDJ786463 DNF786455:DNF786463 DXB786455:DXB786463 EGX786455:EGX786463 EQT786455:EQT786463 FAP786455:FAP786463 FKL786455:FKL786463 FUH786455:FUH786463 GED786455:GED786463 GNZ786455:GNZ786463 GXV786455:GXV786463 HHR786455:HHR786463 HRN786455:HRN786463 IBJ786455:IBJ786463 ILF786455:ILF786463 IVB786455:IVB786463 JEX786455:JEX786463 JOT786455:JOT786463 JYP786455:JYP786463 KIL786455:KIL786463 KSH786455:KSH786463 LCD786455:LCD786463 LLZ786455:LLZ786463 LVV786455:LVV786463 MFR786455:MFR786463 MPN786455:MPN786463 MZJ786455:MZJ786463 NJF786455:NJF786463 NTB786455:NTB786463 OCX786455:OCX786463 OMT786455:OMT786463 OWP786455:OWP786463 PGL786455:PGL786463 PQH786455:PQH786463 QAD786455:QAD786463 QJZ786455:QJZ786463 QTV786455:QTV786463 RDR786455:RDR786463 RNN786455:RNN786463 RXJ786455:RXJ786463 SHF786455:SHF786463 SRB786455:SRB786463 TAX786455:TAX786463 TKT786455:TKT786463 TUP786455:TUP786463 UEL786455:UEL786463 UOH786455:UOH786463 UYD786455:UYD786463 VHZ786455:VHZ786463 VRV786455:VRV786463 WBR786455:WBR786463 WLN786455:WLN786463 WVJ786455:WVJ786463 B851991:B851999 IX851991:IX851999 ST851991:ST851999 ACP851991:ACP851999 AML851991:AML851999 AWH851991:AWH851999 BGD851991:BGD851999 BPZ851991:BPZ851999 BZV851991:BZV851999 CJR851991:CJR851999 CTN851991:CTN851999 DDJ851991:DDJ851999 DNF851991:DNF851999 DXB851991:DXB851999 EGX851991:EGX851999 EQT851991:EQT851999 FAP851991:FAP851999 FKL851991:FKL851999 FUH851991:FUH851999 GED851991:GED851999 GNZ851991:GNZ851999 GXV851991:GXV851999 HHR851991:HHR851999 HRN851991:HRN851999 IBJ851991:IBJ851999 ILF851991:ILF851999 IVB851991:IVB851999 JEX851991:JEX851999 JOT851991:JOT851999 JYP851991:JYP851999 KIL851991:KIL851999 KSH851991:KSH851999 LCD851991:LCD851999 LLZ851991:LLZ851999 LVV851991:LVV851999 MFR851991:MFR851999 MPN851991:MPN851999 MZJ851991:MZJ851999 NJF851991:NJF851999 NTB851991:NTB851999 OCX851991:OCX851999 OMT851991:OMT851999 OWP851991:OWP851999 PGL851991:PGL851999 PQH851991:PQH851999 QAD851991:QAD851999 QJZ851991:QJZ851999 QTV851991:QTV851999 RDR851991:RDR851999 RNN851991:RNN851999 RXJ851991:RXJ851999 SHF851991:SHF851999 SRB851991:SRB851999 TAX851991:TAX851999 TKT851991:TKT851999 TUP851991:TUP851999 UEL851991:UEL851999 UOH851991:UOH851999 UYD851991:UYD851999 VHZ851991:VHZ851999 VRV851991:VRV851999 WBR851991:WBR851999 WLN851991:WLN851999 WVJ851991:WVJ851999 B917527:B917535 IX917527:IX917535 ST917527:ST917535 ACP917527:ACP917535 AML917527:AML917535 AWH917527:AWH917535 BGD917527:BGD917535 BPZ917527:BPZ917535 BZV917527:BZV917535 CJR917527:CJR917535 CTN917527:CTN917535 DDJ917527:DDJ917535 DNF917527:DNF917535 DXB917527:DXB917535 EGX917527:EGX917535 EQT917527:EQT917535 FAP917527:FAP917535 FKL917527:FKL917535 FUH917527:FUH917535 GED917527:GED917535 GNZ917527:GNZ917535 GXV917527:GXV917535 HHR917527:HHR917535 HRN917527:HRN917535 IBJ917527:IBJ917535 ILF917527:ILF917535 IVB917527:IVB917535 JEX917527:JEX917535 JOT917527:JOT917535 JYP917527:JYP917535 KIL917527:KIL917535 KSH917527:KSH917535 LCD917527:LCD917535 LLZ917527:LLZ917535 LVV917527:LVV917535 MFR917527:MFR917535 MPN917527:MPN917535 MZJ917527:MZJ917535 NJF917527:NJF917535 NTB917527:NTB917535 OCX917527:OCX917535 OMT917527:OMT917535 OWP917527:OWP917535 PGL917527:PGL917535 PQH917527:PQH917535 QAD917527:QAD917535 QJZ917527:QJZ917535 QTV917527:QTV917535 RDR917527:RDR917535 RNN917527:RNN917535 RXJ917527:RXJ917535 SHF917527:SHF917535 SRB917527:SRB917535 TAX917527:TAX917535 TKT917527:TKT917535 TUP917527:TUP917535 UEL917527:UEL917535 UOH917527:UOH917535 UYD917527:UYD917535 VHZ917527:VHZ917535 VRV917527:VRV917535 WBR917527:WBR917535 WLN917527:WLN917535 WVJ917527:WVJ917535 B983063:B983071 IX983063:IX983071 ST983063:ST983071 ACP983063:ACP983071 AML983063:AML983071 AWH983063:AWH983071 BGD983063:BGD983071 BPZ983063:BPZ983071 BZV983063:BZV983071 CJR983063:CJR983071 CTN983063:CTN983071 DDJ983063:DDJ983071 DNF983063:DNF983071 DXB983063:DXB983071 EGX983063:EGX983071 EQT983063:EQT983071 FAP983063:FAP983071 FKL983063:FKL983071 FUH983063:FUH983071 GED983063:GED983071 GNZ983063:GNZ983071 GXV983063:GXV983071 HHR983063:HHR983071 HRN983063:HRN983071 IBJ983063:IBJ983071 ILF983063:ILF983071 IVB983063:IVB983071 JEX983063:JEX983071 JOT983063:JOT983071 JYP983063:JYP983071 KIL983063:KIL983071 KSH983063:KSH983071 LCD983063:LCD983071 LLZ983063:LLZ983071 LVV983063:LVV983071 MFR983063:MFR983071 MPN983063:MPN983071 MZJ983063:MZJ983071 NJF983063:NJF983071 NTB983063:NTB983071 OCX983063:OCX983071 OMT983063:OMT983071 OWP983063:OWP983071 PGL983063:PGL983071 PQH983063:PQH983071 QAD983063:QAD983071 QJZ983063:QJZ983071 QTV983063:QTV983071 RDR983063:RDR983071 RNN983063:RNN983071 RXJ983063:RXJ983071 SHF983063:SHF983071 SRB983063:SRB983071 TAX983063:TAX983071 TKT983063:TKT983071 TUP983063:TUP983071 UEL983063:UEL983071 UOH983063:UOH983071 UYD983063:UYD983071 VHZ983063:VHZ983071 VRV983063:VRV983071 WBR983063:WBR983071 WLN983063:WLN983071 WVJ983063:WVJ983071" xr:uid="{9B9E8DFE-06DE-402E-9DF1-947C8F1A0073}">
      <formula1>$A$55:$A$95</formula1>
    </dataValidation>
    <dataValidation type="list" allowBlank="1" showErrorMessage="1" errorTitle="Incorrect input" error="Please select the year by pushing the drop-dpwn arrow and clicking the correct year" prompt="Select the current year" sqref="Q20:S20 JM20:JO20 TI20:TK20 ADE20:ADG20 ANA20:ANC20 AWW20:AWY20 BGS20:BGU20 BQO20:BQQ20 CAK20:CAM20 CKG20:CKI20 CUC20:CUE20 DDY20:DEA20 DNU20:DNW20 DXQ20:DXS20 EHM20:EHO20 ERI20:ERK20 FBE20:FBG20 FLA20:FLC20 FUW20:FUY20 GES20:GEU20 GOO20:GOQ20 GYK20:GYM20 HIG20:HII20 HSC20:HSE20 IBY20:ICA20 ILU20:ILW20 IVQ20:IVS20 JFM20:JFO20 JPI20:JPK20 JZE20:JZG20 KJA20:KJC20 KSW20:KSY20 LCS20:LCU20 LMO20:LMQ20 LWK20:LWM20 MGG20:MGI20 MQC20:MQE20 MZY20:NAA20 NJU20:NJW20 NTQ20:NTS20 ODM20:ODO20 ONI20:ONK20 OXE20:OXG20 PHA20:PHC20 PQW20:PQY20 QAS20:QAU20 QKO20:QKQ20 QUK20:QUM20 REG20:REI20 ROC20:ROE20 RXY20:RYA20 SHU20:SHW20 SRQ20:SRS20 TBM20:TBO20 TLI20:TLK20 TVE20:TVG20 UFA20:UFC20 UOW20:UOY20 UYS20:UYU20 VIO20:VIQ20 VSK20:VSM20 WCG20:WCI20 WMC20:WME20 WVY20:WWA20 Q65556:S65556 JM65556:JO65556 TI65556:TK65556 ADE65556:ADG65556 ANA65556:ANC65556 AWW65556:AWY65556 BGS65556:BGU65556 BQO65556:BQQ65556 CAK65556:CAM65556 CKG65556:CKI65556 CUC65556:CUE65556 DDY65556:DEA65556 DNU65556:DNW65556 DXQ65556:DXS65556 EHM65556:EHO65556 ERI65556:ERK65556 FBE65556:FBG65556 FLA65556:FLC65556 FUW65556:FUY65556 GES65556:GEU65556 GOO65556:GOQ65556 GYK65556:GYM65556 HIG65556:HII65556 HSC65556:HSE65556 IBY65556:ICA65556 ILU65556:ILW65556 IVQ65556:IVS65556 JFM65556:JFO65556 JPI65556:JPK65556 JZE65556:JZG65556 KJA65556:KJC65556 KSW65556:KSY65556 LCS65556:LCU65556 LMO65556:LMQ65556 LWK65556:LWM65556 MGG65556:MGI65556 MQC65556:MQE65556 MZY65556:NAA65556 NJU65556:NJW65556 NTQ65556:NTS65556 ODM65556:ODO65556 ONI65556:ONK65556 OXE65556:OXG65556 PHA65556:PHC65556 PQW65556:PQY65556 QAS65556:QAU65556 QKO65556:QKQ65556 QUK65556:QUM65556 REG65556:REI65556 ROC65556:ROE65556 RXY65556:RYA65556 SHU65556:SHW65556 SRQ65556:SRS65556 TBM65556:TBO65556 TLI65556:TLK65556 TVE65556:TVG65556 UFA65556:UFC65556 UOW65556:UOY65556 UYS65556:UYU65556 VIO65556:VIQ65556 VSK65556:VSM65556 WCG65556:WCI65556 WMC65556:WME65556 WVY65556:WWA65556 Q131092:S131092 JM131092:JO131092 TI131092:TK131092 ADE131092:ADG131092 ANA131092:ANC131092 AWW131092:AWY131092 BGS131092:BGU131092 BQO131092:BQQ131092 CAK131092:CAM131092 CKG131092:CKI131092 CUC131092:CUE131092 DDY131092:DEA131092 DNU131092:DNW131092 DXQ131092:DXS131092 EHM131092:EHO131092 ERI131092:ERK131092 FBE131092:FBG131092 FLA131092:FLC131092 FUW131092:FUY131092 GES131092:GEU131092 GOO131092:GOQ131092 GYK131092:GYM131092 HIG131092:HII131092 HSC131092:HSE131092 IBY131092:ICA131092 ILU131092:ILW131092 IVQ131092:IVS131092 JFM131092:JFO131092 JPI131092:JPK131092 JZE131092:JZG131092 KJA131092:KJC131092 KSW131092:KSY131092 LCS131092:LCU131092 LMO131092:LMQ131092 LWK131092:LWM131092 MGG131092:MGI131092 MQC131092:MQE131092 MZY131092:NAA131092 NJU131092:NJW131092 NTQ131092:NTS131092 ODM131092:ODO131092 ONI131092:ONK131092 OXE131092:OXG131092 PHA131092:PHC131092 PQW131092:PQY131092 QAS131092:QAU131092 QKO131092:QKQ131092 QUK131092:QUM131092 REG131092:REI131092 ROC131092:ROE131092 RXY131092:RYA131092 SHU131092:SHW131092 SRQ131092:SRS131092 TBM131092:TBO131092 TLI131092:TLK131092 TVE131092:TVG131092 UFA131092:UFC131092 UOW131092:UOY131092 UYS131092:UYU131092 VIO131092:VIQ131092 VSK131092:VSM131092 WCG131092:WCI131092 WMC131092:WME131092 WVY131092:WWA131092 Q196628:S196628 JM196628:JO196628 TI196628:TK196628 ADE196628:ADG196628 ANA196628:ANC196628 AWW196628:AWY196628 BGS196628:BGU196628 BQO196628:BQQ196628 CAK196628:CAM196628 CKG196628:CKI196628 CUC196628:CUE196628 DDY196628:DEA196628 DNU196628:DNW196628 DXQ196628:DXS196628 EHM196628:EHO196628 ERI196628:ERK196628 FBE196628:FBG196628 FLA196628:FLC196628 FUW196628:FUY196628 GES196628:GEU196628 GOO196628:GOQ196628 GYK196628:GYM196628 HIG196628:HII196628 HSC196628:HSE196628 IBY196628:ICA196628 ILU196628:ILW196628 IVQ196628:IVS196628 JFM196628:JFO196628 JPI196628:JPK196628 JZE196628:JZG196628 KJA196628:KJC196628 KSW196628:KSY196628 LCS196628:LCU196628 LMO196628:LMQ196628 LWK196628:LWM196628 MGG196628:MGI196628 MQC196628:MQE196628 MZY196628:NAA196628 NJU196628:NJW196628 NTQ196628:NTS196628 ODM196628:ODO196628 ONI196628:ONK196628 OXE196628:OXG196628 PHA196628:PHC196628 PQW196628:PQY196628 QAS196628:QAU196628 QKO196628:QKQ196628 QUK196628:QUM196628 REG196628:REI196628 ROC196628:ROE196628 RXY196628:RYA196628 SHU196628:SHW196628 SRQ196628:SRS196628 TBM196628:TBO196628 TLI196628:TLK196628 TVE196628:TVG196628 UFA196628:UFC196628 UOW196628:UOY196628 UYS196628:UYU196628 VIO196628:VIQ196628 VSK196628:VSM196628 WCG196628:WCI196628 WMC196628:WME196628 WVY196628:WWA196628 Q262164:S262164 JM262164:JO262164 TI262164:TK262164 ADE262164:ADG262164 ANA262164:ANC262164 AWW262164:AWY262164 BGS262164:BGU262164 BQO262164:BQQ262164 CAK262164:CAM262164 CKG262164:CKI262164 CUC262164:CUE262164 DDY262164:DEA262164 DNU262164:DNW262164 DXQ262164:DXS262164 EHM262164:EHO262164 ERI262164:ERK262164 FBE262164:FBG262164 FLA262164:FLC262164 FUW262164:FUY262164 GES262164:GEU262164 GOO262164:GOQ262164 GYK262164:GYM262164 HIG262164:HII262164 HSC262164:HSE262164 IBY262164:ICA262164 ILU262164:ILW262164 IVQ262164:IVS262164 JFM262164:JFO262164 JPI262164:JPK262164 JZE262164:JZG262164 KJA262164:KJC262164 KSW262164:KSY262164 LCS262164:LCU262164 LMO262164:LMQ262164 LWK262164:LWM262164 MGG262164:MGI262164 MQC262164:MQE262164 MZY262164:NAA262164 NJU262164:NJW262164 NTQ262164:NTS262164 ODM262164:ODO262164 ONI262164:ONK262164 OXE262164:OXG262164 PHA262164:PHC262164 PQW262164:PQY262164 QAS262164:QAU262164 QKO262164:QKQ262164 QUK262164:QUM262164 REG262164:REI262164 ROC262164:ROE262164 RXY262164:RYA262164 SHU262164:SHW262164 SRQ262164:SRS262164 TBM262164:TBO262164 TLI262164:TLK262164 TVE262164:TVG262164 UFA262164:UFC262164 UOW262164:UOY262164 UYS262164:UYU262164 VIO262164:VIQ262164 VSK262164:VSM262164 WCG262164:WCI262164 WMC262164:WME262164 WVY262164:WWA262164 Q327700:S327700 JM327700:JO327700 TI327700:TK327700 ADE327700:ADG327700 ANA327700:ANC327700 AWW327700:AWY327700 BGS327700:BGU327700 BQO327700:BQQ327700 CAK327700:CAM327700 CKG327700:CKI327700 CUC327700:CUE327700 DDY327700:DEA327700 DNU327700:DNW327700 DXQ327700:DXS327700 EHM327700:EHO327700 ERI327700:ERK327700 FBE327700:FBG327700 FLA327700:FLC327700 FUW327700:FUY327700 GES327700:GEU327700 GOO327700:GOQ327700 GYK327700:GYM327700 HIG327700:HII327700 HSC327700:HSE327700 IBY327700:ICA327700 ILU327700:ILW327700 IVQ327700:IVS327700 JFM327700:JFO327700 JPI327700:JPK327700 JZE327700:JZG327700 KJA327700:KJC327700 KSW327700:KSY327700 LCS327700:LCU327700 LMO327700:LMQ327700 LWK327700:LWM327700 MGG327700:MGI327700 MQC327700:MQE327700 MZY327700:NAA327700 NJU327700:NJW327700 NTQ327700:NTS327700 ODM327700:ODO327700 ONI327700:ONK327700 OXE327700:OXG327700 PHA327700:PHC327700 PQW327700:PQY327700 QAS327700:QAU327700 QKO327700:QKQ327700 QUK327700:QUM327700 REG327700:REI327700 ROC327700:ROE327700 RXY327700:RYA327700 SHU327700:SHW327700 SRQ327700:SRS327700 TBM327700:TBO327700 TLI327700:TLK327700 TVE327700:TVG327700 UFA327700:UFC327700 UOW327700:UOY327700 UYS327700:UYU327700 VIO327700:VIQ327700 VSK327700:VSM327700 WCG327700:WCI327700 WMC327700:WME327700 WVY327700:WWA327700 Q393236:S393236 JM393236:JO393236 TI393236:TK393236 ADE393236:ADG393236 ANA393236:ANC393236 AWW393236:AWY393236 BGS393236:BGU393236 BQO393236:BQQ393236 CAK393236:CAM393236 CKG393236:CKI393236 CUC393236:CUE393236 DDY393236:DEA393236 DNU393236:DNW393236 DXQ393236:DXS393236 EHM393236:EHO393236 ERI393236:ERK393236 FBE393236:FBG393236 FLA393236:FLC393236 FUW393236:FUY393236 GES393236:GEU393236 GOO393236:GOQ393236 GYK393236:GYM393236 HIG393236:HII393236 HSC393236:HSE393236 IBY393236:ICA393236 ILU393236:ILW393236 IVQ393236:IVS393236 JFM393236:JFO393236 JPI393236:JPK393236 JZE393236:JZG393236 KJA393236:KJC393236 KSW393236:KSY393236 LCS393236:LCU393236 LMO393236:LMQ393236 LWK393236:LWM393236 MGG393236:MGI393236 MQC393236:MQE393236 MZY393236:NAA393236 NJU393236:NJW393236 NTQ393236:NTS393236 ODM393236:ODO393236 ONI393236:ONK393236 OXE393236:OXG393236 PHA393236:PHC393236 PQW393236:PQY393236 QAS393236:QAU393236 QKO393236:QKQ393236 QUK393236:QUM393236 REG393236:REI393236 ROC393236:ROE393236 RXY393236:RYA393236 SHU393236:SHW393236 SRQ393236:SRS393236 TBM393236:TBO393236 TLI393236:TLK393236 TVE393236:TVG393236 UFA393236:UFC393236 UOW393236:UOY393236 UYS393236:UYU393236 VIO393236:VIQ393236 VSK393236:VSM393236 WCG393236:WCI393236 WMC393236:WME393236 WVY393236:WWA393236 Q458772:S458772 JM458772:JO458772 TI458772:TK458772 ADE458772:ADG458772 ANA458772:ANC458772 AWW458772:AWY458772 BGS458772:BGU458772 BQO458772:BQQ458772 CAK458772:CAM458772 CKG458772:CKI458772 CUC458772:CUE458772 DDY458772:DEA458772 DNU458772:DNW458772 DXQ458772:DXS458772 EHM458772:EHO458772 ERI458772:ERK458772 FBE458772:FBG458772 FLA458772:FLC458772 FUW458772:FUY458772 GES458772:GEU458772 GOO458772:GOQ458772 GYK458772:GYM458772 HIG458772:HII458772 HSC458772:HSE458772 IBY458772:ICA458772 ILU458772:ILW458772 IVQ458772:IVS458772 JFM458772:JFO458772 JPI458772:JPK458772 JZE458772:JZG458772 KJA458772:KJC458772 KSW458772:KSY458772 LCS458772:LCU458772 LMO458772:LMQ458772 LWK458772:LWM458772 MGG458772:MGI458772 MQC458772:MQE458772 MZY458772:NAA458772 NJU458772:NJW458772 NTQ458772:NTS458772 ODM458772:ODO458772 ONI458772:ONK458772 OXE458772:OXG458772 PHA458772:PHC458772 PQW458772:PQY458772 QAS458772:QAU458772 QKO458772:QKQ458772 QUK458772:QUM458772 REG458772:REI458772 ROC458772:ROE458772 RXY458772:RYA458772 SHU458772:SHW458772 SRQ458772:SRS458772 TBM458772:TBO458772 TLI458772:TLK458772 TVE458772:TVG458772 UFA458772:UFC458772 UOW458772:UOY458772 UYS458772:UYU458772 VIO458772:VIQ458772 VSK458772:VSM458772 WCG458772:WCI458772 WMC458772:WME458772 WVY458772:WWA458772 Q524308:S524308 JM524308:JO524308 TI524308:TK524308 ADE524308:ADG524308 ANA524308:ANC524308 AWW524308:AWY524308 BGS524308:BGU524308 BQO524308:BQQ524308 CAK524308:CAM524308 CKG524308:CKI524308 CUC524308:CUE524308 DDY524308:DEA524308 DNU524308:DNW524308 DXQ524308:DXS524308 EHM524308:EHO524308 ERI524308:ERK524308 FBE524308:FBG524308 FLA524308:FLC524308 FUW524308:FUY524308 GES524308:GEU524308 GOO524308:GOQ524308 GYK524308:GYM524308 HIG524308:HII524308 HSC524308:HSE524308 IBY524308:ICA524308 ILU524308:ILW524308 IVQ524308:IVS524308 JFM524308:JFO524308 JPI524308:JPK524308 JZE524308:JZG524308 KJA524308:KJC524308 KSW524308:KSY524308 LCS524308:LCU524308 LMO524308:LMQ524308 LWK524308:LWM524308 MGG524308:MGI524308 MQC524308:MQE524308 MZY524308:NAA524308 NJU524308:NJW524308 NTQ524308:NTS524308 ODM524308:ODO524308 ONI524308:ONK524308 OXE524308:OXG524308 PHA524308:PHC524308 PQW524308:PQY524308 QAS524308:QAU524308 QKO524308:QKQ524308 QUK524308:QUM524308 REG524308:REI524308 ROC524308:ROE524308 RXY524308:RYA524308 SHU524308:SHW524308 SRQ524308:SRS524308 TBM524308:TBO524308 TLI524308:TLK524308 TVE524308:TVG524308 UFA524308:UFC524308 UOW524308:UOY524308 UYS524308:UYU524308 VIO524308:VIQ524308 VSK524308:VSM524308 WCG524308:WCI524308 WMC524308:WME524308 WVY524308:WWA524308 Q589844:S589844 JM589844:JO589844 TI589844:TK589844 ADE589844:ADG589844 ANA589844:ANC589844 AWW589844:AWY589844 BGS589844:BGU589844 BQO589844:BQQ589844 CAK589844:CAM589844 CKG589844:CKI589844 CUC589844:CUE589844 DDY589844:DEA589844 DNU589844:DNW589844 DXQ589844:DXS589844 EHM589844:EHO589844 ERI589844:ERK589844 FBE589844:FBG589844 FLA589844:FLC589844 FUW589844:FUY589844 GES589844:GEU589844 GOO589844:GOQ589844 GYK589844:GYM589844 HIG589844:HII589844 HSC589844:HSE589844 IBY589844:ICA589844 ILU589844:ILW589844 IVQ589844:IVS589844 JFM589844:JFO589844 JPI589844:JPK589844 JZE589844:JZG589844 KJA589844:KJC589844 KSW589844:KSY589844 LCS589844:LCU589844 LMO589844:LMQ589844 LWK589844:LWM589844 MGG589844:MGI589844 MQC589844:MQE589844 MZY589844:NAA589844 NJU589844:NJW589844 NTQ589844:NTS589844 ODM589844:ODO589844 ONI589844:ONK589844 OXE589844:OXG589844 PHA589844:PHC589844 PQW589844:PQY589844 QAS589844:QAU589844 QKO589844:QKQ589844 QUK589844:QUM589844 REG589844:REI589844 ROC589844:ROE589844 RXY589844:RYA589844 SHU589844:SHW589844 SRQ589844:SRS589844 TBM589844:TBO589844 TLI589844:TLK589844 TVE589844:TVG589844 UFA589844:UFC589844 UOW589844:UOY589844 UYS589844:UYU589844 VIO589844:VIQ589844 VSK589844:VSM589844 WCG589844:WCI589844 WMC589844:WME589844 WVY589844:WWA589844 Q655380:S655380 JM655380:JO655380 TI655380:TK655380 ADE655380:ADG655380 ANA655380:ANC655380 AWW655380:AWY655380 BGS655380:BGU655380 BQO655380:BQQ655380 CAK655380:CAM655380 CKG655380:CKI655380 CUC655380:CUE655380 DDY655380:DEA655380 DNU655380:DNW655380 DXQ655380:DXS655380 EHM655380:EHO655380 ERI655380:ERK655380 FBE655380:FBG655380 FLA655380:FLC655380 FUW655380:FUY655380 GES655380:GEU655380 GOO655380:GOQ655380 GYK655380:GYM655380 HIG655380:HII655380 HSC655380:HSE655380 IBY655380:ICA655380 ILU655380:ILW655380 IVQ655380:IVS655380 JFM655380:JFO655380 JPI655380:JPK655380 JZE655380:JZG655380 KJA655380:KJC655380 KSW655380:KSY655380 LCS655380:LCU655380 LMO655380:LMQ655380 LWK655380:LWM655380 MGG655380:MGI655380 MQC655380:MQE655380 MZY655380:NAA655380 NJU655380:NJW655380 NTQ655380:NTS655380 ODM655380:ODO655380 ONI655380:ONK655380 OXE655380:OXG655380 PHA655380:PHC655380 PQW655380:PQY655380 QAS655380:QAU655380 QKO655380:QKQ655380 QUK655380:QUM655380 REG655380:REI655380 ROC655380:ROE655380 RXY655380:RYA655380 SHU655380:SHW655380 SRQ655380:SRS655380 TBM655380:TBO655380 TLI655380:TLK655380 TVE655380:TVG655380 UFA655380:UFC655380 UOW655380:UOY655380 UYS655380:UYU655380 VIO655380:VIQ655380 VSK655380:VSM655380 WCG655380:WCI655380 WMC655380:WME655380 WVY655380:WWA655380 Q720916:S720916 JM720916:JO720916 TI720916:TK720916 ADE720916:ADG720916 ANA720916:ANC720916 AWW720916:AWY720916 BGS720916:BGU720916 BQO720916:BQQ720916 CAK720916:CAM720916 CKG720916:CKI720916 CUC720916:CUE720916 DDY720916:DEA720916 DNU720916:DNW720916 DXQ720916:DXS720916 EHM720916:EHO720916 ERI720916:ERK720916 FBE720916:FBG720916 FLA720916:FLC720916 FUW720916:FUY720916 GES720916:GEU720916 GOO720916:GOQ720916 GYK720916:GYM720916 HIG720916:HII720916 HSC720916:HSE720916 IBY720916:ICA720916 ILU720916:ILW720916 IVQ720916:IVS720916 JFM720916:JFO720916 JPI720916:JPK720916 JZE720916:JZG720916 KJA720916:KJC720916 KSW720916:KSY720916 LCS720916:LCU720916 LMO720916:LMQ720916 LWK720916:LWM720916 MGG720916:MGI720916 MQC720916:MQE720916 MZY720916:NAA720916 NJU720916:NJW720916 NTQ720916:NTS720916 ODM720916:ODO720916 ONI720916:ONK720916 OXE720916:OXG720916 PHA720916:PHC720916 PQW720916:PQY720916 QAS720916:QAU720916 QKO720916:QKQ720916 QUK720916:QUM720916 REG720916:REI720916 ROC720916:ROE720916 RXY720916:RYA720916 SHU720916:SHW720916 SRQ720916:SRS720916 TBM720916:TBO720916 TLI720916:TLK720916 TVE720916:TVG720916 UFA720916:UFC720916 UOW720916:UOY720916 UYS720916:UYU720916 VIO720916:VIQ720916 VSK720916:VSM720916 WCG720916:WCI720916 WMC720916:WME720916 WVY720916:WWA720916 Q786452:S786452 JM786452:JO786452 TI786452:TK786452 ADE786452:ADG786452 ANA786452:ANC786452 AWW786452:AWY786452 BGS786452:BGU786452 BQO786452:BQQ786452 CAK786452:CAM786452 CKG786452:CKI786452 CUC786452:CUE786452 DDY786452:DEA786452 DNU786452:DNW786452 DXQ786452:DXS786452 EHM786452:EHO786452 ERI786452:ERK786452 FBE786452:FBG786452 FLA786452:FLC786452 FUW786452:FUY786452 GES786452:GEU786452 GOO786452:GOQ786452 GYK786452:GYM786452 HIG786452:HII786452 HSC786452:HSE786452 IBY786452:ICA786452 ILU786452:ILW786452 IVQ786452:IVS786452 JFM786452:JFO786452 JPI786452:JPK786452 JZE786452:JZG786452 KJA786452:KJC786452 KSW786452:KSY786452 LCS786452:LCU786452 LMO786452:LMQ786452 LWK786452:LWM786452 MGG786452:MGI786452 MQC786452:MQE786452 MZY786452:NAA786452 NJU786452:NJW786452 NTQ786452:NTS786452 ODM786452:ODO786452 ONI786452:ONK786452 OXE786452:OXG786452 PHA786452:PHC786452 PQW786452:PQY786452 QAS786452:QAU786452 QKO786452:QKQ786452 QUK786452:QUM786452 REG786452:REI786452 ROC786452:ROE786452 RXY786452:RYA786452 SHU786452:SHW786452 SRQ786452:SRS786452 TBM786452:TBO786452 TLI786452:TLK786452 TVE786452:TVG786452 UFA786452:UFC786452 UOW786452:UOY786452 UYS786452:UYU786452 VIO786452:VIQ786452 VSK786452:VSM786452 WCG786452:WCI786452 WMC786452:WME786452 WVY786452:WWA786452 Q851988:S851988 JM851988:JO851988 TI851988:TK851988 ADE851988:ADG851988 ANA851988:ANC851988 AWW851988:AWY851988 BGS851988:BGU851988 BQO851988:BQQ851988 CAK851988:CAM851988 CKG851988:CKI851988 CUC851988:CUE851988 DDY851988:DEA851988 DNU851988:DNW851988 DXQ851988:DXS851988 EHM851988:EHO851988 ERI851988:ERK851988 FBE851988:FBG851988 FLA851988:FLC851988 FUW851988:FUY851988 GES851988:GEU851988 GOO851988:GOQ851988 GYK851988:GYM851988 HIG851988:HII851988 HSC851988:HSE851988 IBY851988:ICA851988 ILU851988:ILW851988 IVQ851988:IVS851988 JFM851988:JFO851988 JPI851988:JPK851988 JZE851988:JZG851988 KJA851988:KJC851988 KSW851988:KSY851988 LCS851988:LCU851988 LMO851988:LMQ851988 LWK851988:LWM851988 MGG851988:MGI851988 MQC851988:MQE851988 MZY851988:NAA851988 NJU851988:NJW851988 NTQ851988:NTS851988 ODM851988:ODO851988 ONI851988:ONK851988 OXE851988:OXG851988 PHA851988:PHC851988 PQW851988:PQY851988 QAS851988:QAU851988 QKO851988:QKQ851988 QUK851988:QUM851988 REG851988:REI851988 ROC851988:ROE851988 RXY851988:RYA851988 SHU851988:SHW851988 SRQ851988:SRS851988 TBM851988:TBO851988 TLI851988:TLK851988 TVE851988:TVG851988 UFA851988:UFC851988 UOW851988:UOY851988 UYS851988:UYU851988 VIO851988:VIQ851988 VSK851988:VSM851988 WCG851988:WCI851988 WMC851988:WME851988 WVY851988:WWA851988 Q917524:S917524 JM917524:JO917524 TI917524:TK917524 ADE917524:ADG917524 ANA917524:ANC917524 AWW917524:AWY917524 BGS917524:BGU917524 BQO917524:BQQ917524 CAK917524:CAM917524 CKG917524:CKI917524 CUC917524:CUE917524 DDY917524:DEA917524 DNU917524:DNW917524 DXQ917524:DXS917524 EHM917524:EHO917524 ERI917524:ERK917524 FBE917524:FBG917524 FLA917524:FLC917524 FUW917524:FUY917524 GES917524:GEU917524 GOO917524:GOQ917524 GYK917524:GYM917524 HIG917524:HII917524 HSC917524:HSE917524 IBY917524:ICA917524 ILU917524:ILW917524 IVQ917524:IVS917524 JFM917524:JFO917524 JPI917524:JPK917524 JZE917524:JZG917524 KJA917524:KJC917524 KSW917524:KSY917524 LCS917524:LCU917524 LMO917524:LMQ917524 LWK917524:LWM917524 MGG917524:MGI917524 MQC917524:MQE917524 MZY917524:NAA917524 NJU917524:NJW917524 NTQ917524:NTS917524 ODM917524:ODO917524 ONI917524:ONK917524 OXE917524:OXG917524 PHA917524:PHC917524 PQW917524:PQY917524 QAS917524:QAU917524 QKO917524:QKQ917524 QUK917524:QUM917524 REG917524:REI917524 ROC917524:ROE917524 RXY917524:RYA917524 SHU917524:SHW917524 SRQ917524:SRS917524 TBM917524:TBO917524 TLI917524:TLK917524 TVE917524:TVG917524 UFA917524:UFC917524 UOW917524:UOY917524 UYS917524:UYU917524 VIO917524:VIQ917524 VSK917524:VSM917524 WCG917524:WCI917524 WMC917524:WME917524 WVY917524:WWA917524 Q983060:S983060 JM983060:JO983060 TI983060:TK983060 ADE983060:ADG983060 ANA983060:ANC983060 AWW983060:AWY983060 BGS983060:BGU983060 BQO983060:BQQ983060 CAK983060:CAM983060 CKG983060:CKI983060 CUC983060:CUE983060 DDY983060:DEA983060 DNU983060:DNW983060 DXQ983060:DXS983060 EHM983060:EHO983060 ERI983060:ERK983060 FBE983060:FBG983060 FLA983060:FLC983060 FUW983060:FUY983060 GES983060:GEU983060 GOO983060:GOQ983060 GYK983060:GYM983060 HIG983060:HII983060 HSC983060:HSE983060 IBY983060:ICA983060 ILU983060:ILW983060 IVQ983060:IVS983060 JFM983060:JFO983060 JPI983060:JPK983060 JZE983060:JZG983060 KJA983060:KJC983060 KSW983060:KSY983060 LCS983060:LCU983060 LMO983060:LMQ983060 LWK983060:LWM983060 MGG983060:MGI983060 MQC983060:MQE983060 MZY983060:NAA983060 NJU983060:NJW983060 NTQ983060:NTS983060 ODM983060:ODO983060 ONI983060:ONK983060 OXE983060:OXG983060 PHA983060:PHC983060 PQW983060:PQY983060 QAS983060:QAU983060 QKO983060:QKQ983060 QUK983060:QUM983060 REG983060:REI983060 ROC983060:ROE983060 RXY983060:RYA983060 SHU983060:SHW983060 SRQ983060:SRS983060 TBM983060:TBO983060 TLI983060:TLK983060 TVE983060:TVG983060 UFA983060:UFC983060 UOW983060:UOY983060 UYS983060:UYU983060 VIO983060:VIQ983060 VSK983060:VSM983060 WCG983060:WCI983060 WMC983060:WME983060 WVY983060:WWA983060" xr:uid="{A8FA12EB-AC5E-4B12-AEF3-237410603CAC}">
      <formula1>$B$55:$B$105</formula1>
    </dataValidation>
  </dataValidations>
  <printOptions horizontalCentered="1"/>
  <pageMargins left="0.74803149606299213" right="0.70866141732283472" top="0.74803149606299213" bottom="0.9055118110236221" header="0.39370078740157483" footer="0.39370078740157483"/>
  <pageSetup paperSize="9" scale="92" orientation="portrait" r:id="rId1"/>
  <headerFooter scaleWithDoc="0" alignWithMargins="0">
    <oddHeader>&amp;L&amp;8&amp;F&amp;R&amp;8&amp;A
_____________________________________________________________________________________________________</oddHeader>
    <oddFooter>&amp;L&amp;8______________________________________________________________________________________________
NZ Transport Agency’s Economic evaluation manual 
Effective from Jul 2013</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DD6F3-C7A8-44DE-B540-985718677D26}">
  <sheetPr codeName="Sheet3">
    <pageSetUpPr fitToPage="1"/>
  </sheetPr>
  <dimension ref="A1:Z107"/>
  <sheetViews>
    <sheetView zoomScaleNormal="100" workbookViewId="0">
      <selection activeCell="K18" sqref="K18:M18"/>
    </sheetView>
  </sheetViews>
  <sheetFormatPr defaultColWidth="7.75" defaultRowHeight="13.5"/>
  <cols>
    <col min="1" max="1" width="2.5" style="88" customWidth="1"/>
    <col min="2" max="2" width="7.5" style="88" customWidth="1"/>
    <col min="3" max="10" width="3.5" style="88" customWidth="1"/>
    <col min="11" max="19" width="4.75" style="88" customWidth="1"/>
    <col min="20" max="20" width="3" style="87" customWidth="1"/>
    <col min="21" max="21" width="9.25" style="88" customWidth="1"/>
    <col min="22" max="22" width="26.75" style="88" customWidth="1"/>
    <col min="23" max="26" width="9.25" style="88" customWidth="1"/>
    <col min="27" max="256" width="7.75" style="88"/>
    <col min="257" max="257" width="2.5" style="88" customWidth="1"/>
    <col min="258" max="258" width="7.5" style="88" customWidth="1"/>
    <col min="259" max="266" width="3.5" style="88" customWidth="1"/>
    <col min="267" max="275" width="4.75" style="88" customWidth="1"/>
    <col min="276" max="276" width="3" style="88" customWidth="1"/>
    <col min="277" max="277" width="9.25" style="88" customWidth="1"/>
    <col min="278" max="278" width="26.75" style="88" customWidth="1"/>
    <col min="279" max="282" width="9.25" style="88" customWidth="1"/>
    <col min="283" max="512" width="7.75" style="88"/>
    <col min="513" max="513" width="2.5" style="88" customWidth="1"/>
    <col min="514" max="514" width="7.5" style="88" customWidth="1"/>
    <col min="515" max="522" width="3.5" style="88" customWidth="1"/>
    <col min="523" max="531" width="4.75" style="88" customWidth="1"/>
    <col min="532" max="532" width="3" style="88" customWidth="1"/>
    <col min="533" max="533" width="9.25" style="88" customWidth="1"/>
    <col min="534" max="534" width="26.75" style="88" customWidth="1"/>
    <col min="535" max="538" width="9.25" style="88" customWidth="1"/>
    <col min="539" max="768" width="7.75" style="88"/>
    <col min="769" max="769" width="2.5" style="88" customWidth="1"/>
    <col min="770" max="770" width="7.5" style="88" customWidth="1"/>
    <col min="771" max="778" width="3.5" style="88" customWidth="1"/>
    <col min="779" max="787" width="4.75" style="88" customWidth="1"/>
    <col min="788" max="788" width="3" style="88" customWidth="1"/>
    <col min="789" max="789" width="9.25" style="88" customWidth="1"/>
    <col min="790" max="790" width="26.75" style="88" customWidth="1"/>
    <col min="791" max="794" width="9.25" style="88" customWidth="1"/>
    <col min="795" max="1024" width="7.75" style="88"/>
    <col min="1025" max="1025" width="2.5" style="88" customWidth="1"/>
    <col min="1026" max="1026" width="7.5" style="88" customWidth="1"/>
    <col min="1027" max="1034" width="3.5" style="88" customWidth="1"/>
    <col min="1035" max="1043" width="4.75" style="88" customWidth="1"/>
    <col min="1044" max="1044" width="3" style="88" customWidth="1"/>
    <col min="1045" max="1045" width="9.25" style="88" customWidth="1"/>
    <col min="1046" max="1046" width="26.75" style="88" customWidth="1"/>
    <col min="1047" max="1050" width="9.25" style="88" customWidth="1"/>
    <col min="1051" max="1280" width="7.75" style="88"/>
    <col min="1281" max="1281" width="2.5" style="88" customWidth="1"/>
    <col min="1282" max="1282" width="7.5" style="88" customWidth="1"/>
    <col min="1283" max="1290" width="3.5" style="88" customWidth="1"/>
    <col min="1291" max="1299" width="4.75" style="88" customWidth="1"/>
    <col min="1300" max="1300" width="3" style="88" customWidth="1"/>
    <col min="1301" max="1301" width="9.25" style="88" customWidth="1"/>
    <col min="1302" max="1302" width="26.75" style="88" customWidth="1"/>
    <col min="1303" max="1306" width="9.25" style="88" customWidth="1"/>
    <col min="1307" max="1536" width="7.75" style="88"/>
    <col min="1537" max="1537" width="2.5" style="88" customWidth="1"/>
    <col min="1538" max="1538" width="7.5" style="88" customWidth="1"/>
    <col min="1539" max="1546" width="3.5" style="88" customWidth="1"/>
    <col min="1547" max="1555" width="4.75" style="88" customWidth="1"/>
    <col min="1556" max="1556" width="3" style="88" customWidth="1"/>
    <col min="1557" max="1557" width="9.25" style="88" customWidth="1"/>
    <col min="1558" max="1558" width="26.75" style="88" customWidth="1"/>
    <col min="1559" max="1562" width="9.25" style="88" customWidth="1"/>
    <col min="1563" max="1792" width="7.75" style="88"/>
    <col min="1793" max="1793" width="2.5" style="88" customWidth="1"/>
    <col min="1794" max="1794" width="7.5" style="88" customWidth="1"/>
    <col min="1795" max="1802" width="3.5" style="88" customWidth="1"/>
    <col min="1803" max="1811" width="4.75" style="88" customWidth="1"/>
    <col min="1812" max="1812" width="3" style="88" customWidth="1"/>
    <col min="1813" max="1813" width="9.25" style="88" customWidth="1"/>
    <col min="1814" max="1814" width="26.75" style="88" customWidth="1"/>
    <col min="1815" max="1818" width="9.25" style="88" customWidth="1"/>
    <col min="1819" max="2048" width="7.75" style="88"/>
    <col min="2049" max="2049" width="2.5" style="88" customWidth="1"/>
    <col min="2050" max="2050" width="7.5" style="88" customWidth="1"/>
    <col min="2051" max="2058" width="3.5" style="88" customWidth="1"/>
    <col min="2059" max="2067" width="4.75" style="88" customWidth="1"/>
    <col min="2068" max="2068" width="3" style="88" customWidth="1"/>
    <col min="2069" max="2069" width="9.25" style="88" customWidth="1"/>
    <col min="2070" max="2070" width="26.75" style="88" customWidth="1"/>
    <col min="2071" max="2074" width="9.25" style="88" customWidth="1"/>
    <col min="2075" max="2304" width="7.75" style="88"/>
    <col min="2305" max="2305" width="2.5" style="88" customWidth="1"/>
    <col min="2306" max="2306" width="7.5" style="88" customWidth="1"/>
    <col min="2307" max="2314" width="3.5" style="88" customWidth="1"/>
    <col min="2315" max="2323" width="4.75" style="88" customWidth="1"/>
    <col min="2324" max="2324" width="3" style="88" customWidth="1"/>
    <col min="2325" max="2325" width="9.25" style="88" customWidth="1"/>
    <col min="2326" max="2326" width="26.75" style="88" customWidth="1"/>
    <col min="2327" max="2330" width="9.25" style="88" customWidth="1"/>
    <col min="2331" max="2560" width="7.75" style="88"/>
    <col min="2561" max="2561" width="2.5" style="88" customWidth="1"/>
    <col min="2562" max="2562" width="7.5" style="88" customWidth="1"/>
    <col min="2563" max="2570" width="3.5" style="88" customWidth="1"/>
    <col min="2571" max="2579" width="4.75" style="88" customWidth="1"/>
    <col min="2580" max="2580" width="3" style="88" customWidth="1"/>
    <col min="2581" max="2581" width="9.25" style="88" customWidth="1"/>
    <col min="2582" max="2582" width="26.75" style="88" customWidth="1"/>
    <col min="2583" max="2586" width="9.25" style="88" customWidth="1"/>
    <col min="2587" max="2816" width="7.75" style="88"/>
    <col min="2817" max="2817" width="2.5" style="88" customWidth="1"/>
    <col min="2818" max="2818" width="7.5" style="88" customWidth="1"/>
    <col min="2819" max="2826" width="3.5" style="88" customWidth="1"/>
    <col min="2827" max="2835" width="4.75" style="88" customWidth="1"/>
    <col min="2836" max="2836" width="3" style="88" customWidth="1"/>
    <col min="2837" max="2837" width="9.25" style="88" customWidth="1"/>
    <col min="2838" max="2838" width="26.75" style="88" customWidth="1"/>
    <col min="2839" max="2842" width="9.25" style="88" customWidth="1"/>
    <col min="2843" max="3072" width="7.75" style="88"/>
    <col min="3073" max="3073" width="2.5" style="88" customWidth="1"/>
    <col min="3074" max="3074" width="7.5" style="88" customWidth="1"/>
    <col min="3075" max="3082" width="3.5" style="88" customWidth="1"/>
    <col min="3083" max="3091" width="4.75" style="88" customWidth="1"/>
    <col min="3092" max="3092" width="3" style="88" customWidth="1"/>
    <col min="3093" max="3093" width="9.25" style="88" customWidth="1"/>
    <col min="3094" max="3094" width="26.75" style="88" customWidth="1"/>
    <col min="3095" max="3098" width="9.25" style="88" customWidth="1"/>
    <col min="3099" max="3328" width="7.75" style="88"/>
    <col min="3329" max="3329" width="2.5" style="88" customWidth="1"/>
    <col min="3330" max="3330" width="7.5" style="88" customWidth="1"/>
    <col min="3331" max="3338" width="3.5" style="88" customWidth="1"/>
    <col min="3339" max="3347" width="4.75" style="88" customWidth="1"/>
    <col min="3348" max="3348" width="3" style="88" customWidth="1"/>
    <col min="3349" max="3349" width="9.25" style="88" customWidth="1"/>
    <col min="3350" max="3350" width="26.75" style="88" customWidth="1"/>
    <col min="3351" max="3354" width="9.25" style="88" customWidth="1"/>
    <col min="3355" max="3584" width="7.75" style="88"/>
    <col min="3585" max="3585" width="2.5" style="88" customWidth="1"/>
    <col min="3586" max="3586" width="7.5" style="88" customWidth="1"/>
    <col min="3587" max="3594" width="3.5" style="88" customWidth="1"/>
    <col min="3595" max="3603" width="4.75" style="88" customWidth="1"/>
    <col min="3604" max="3604" width="3" style="88" customWidth="1"/>
    <col min="3605" max="3605" width="9.25" style="88" customWidth="1"/>
    <col min="3606" max="3606" width="26.75" style="88" customWidth="1"/>
    <col min="3607" max="3610" width="9.25" style="88" customWidth="1"/>
    <col min="3611" max="3840" width="7.75" style="88"/>
    <col min="3841" max="3841" width="2.5" style="88" customWidth="1"/>
    <col min="3842" max="3842" width="7.5" style="88" customWidth="1"/>
    <col min="3843" max="3850" width="3.5" style="88" customWidth="1"/>
    <col min="3851" max="3859" width="4.75" style="88" customWidth="1"/>
    <col min="3860" max="3860" width="3" style="88" customWidth="1"/>
    <col min="3861" max="3861" width="9.25" style="88" customWidth="1"/>
    <col min="3862" max="3862" width="26.75" style="88" customWidth="1"/>
    <col min="3863" max="3866" width="9.25" style="88" customWidth="1"/>
    <col min="3867" max="4096" width="7.75" style="88"/>
    <col min="4097" max="4097" width="2.5" style="88" customWidth="1"/>
    <col min="4098" max="4098" width="7.5" style="88" customWidth="1"/>
    <col min="4099" max="4106" width="3.5" style="88" customWidth="1"/>
    <col min="4107" max="4115" width="4.75" style="88" customWidth="1"/>
    <col min="4116" max="4116" width="3" style="88" customWidth="1"/>
    <col min="4117" max="4117" width="9.25" style="88" customWidth="1"/>
    <col min="4118" max="4118" width="26.75" style="88" customWidth="1"/>
    <col min="4119" max="4122" width="9.25" style="88" customWidth="1"/>
    <col min="4123" max="4352" width="7.75" style="88"/>
    <col min="4353" max="4353" width="2.5" style="88" customWidth="1"/>
    <col min="4354" max="4354" width="7.5" style="88" customWidth="1"/>
    <col min="4355" max="4362" width="3.5" style="88" customWidth="1"/>
    <col min="4363" max="4371" width="4.75" style="88" customWidth="1"/>
    <col min="4372" max="4372" width="3" style="88" customWidth="1"/>
    <col min="4373" max="4373" width="9.25" style="88" customWidth="1"/>
    <col min="4374" max="4374" width="26.75" style="88" customWidth="1"/>
    <col min="4375" max="4378" width="9.25" style="88" customWidth="1"/>
    <col min="4379" max="4608" width="7.75" style="88"/>
    <col min="4609" max="4609" width="2.5" style="88" customWidth="1"/>
    <col min="4610" max="4610" width="7.5" style="88" customWidth="1"/>
    <col min="4611" max="4618" width="3.5" style="88" customWidth="1"/>
    <col min="4619" max="4627" width="4.75" style="88" customWidth="1"/>
    <col min="4628" max="4628" width="3" style="88" customWidth="1"/>
    <col min="4629" max="4629" width="9.25" style="88" customWidth="1"/>
    <col min="4630" max="4630" width="26.75" style="88" customWidth="1"/>
    <col min="4631" max="4634" width="9.25" style="88" customWidth="1"/>
    <col min="4635" max="4864" width="7.75" style="88"/>
    <col min="4865" max="4865" width="2.5" style="88" customWidth="1"/>
    <col min="4866" max="4866" width="7.5" style="88" customWidth="1"/>
    <col min="4867" max="4874" width="3.5" style="88" customWidth="1"/>
    <col min="4875" max="4883" width="4.75" style="88" customWidth="1"/>
    <col min="4884" max="4884" width="3" style="88" customWidth="1"/>
    <col min="4885" max="4885" width="9.25" style="88" customWidth="1"/>
    <col min="4886" max="4886" width="26.75" style="88" customWidth="1"/>
    <col min="4887" max="4890" width="9.25" style="88" customWidth="1"/>
    <col min="4891" max="5120" width="7.75" style="88"/>
    <col min="5121" max="5121" width="2.5" style="88" customWidth="1"/>
    <col min="5122" max="5122" width="7.5" style="88" customWidth="1"/>
    <col min="5123" max="5130" width="3.5" style="88" customWidth="1"/>
    <col min="5131" max="5139" width="4.75" style="88" customWidth="1"/>
    <col min="5140" max="5140" width="3" style="88" customWidth="1"/>
    <col min="5141" max="5141" width="9.25" style="88" customWidth="1"/>
    <col min="5142" max="5142" width="26.75" style="88" customWidth="1"/>
    <col min="5143" max="5146" width="9.25" style="88" customWidth="1"/>
    <col min="5147" max="5376" width="7.75" style="88"/>
    <col min="5377" max="5377" width="2.5" style="88" customWidth="1"/>
    <col min="5378" max="5378" width="7.5" style="88" customWidth="1"/>
    <col min="5379" max="5386" width="3.5" style="88" customWidth="1"/>
    <col min="5387" max="5395" width="4.75" style="88" customWidth="1"/>
    <col min="5396" max="5396" width="3" style="88" customWidth="1"/>
    <col min="5397" max="5397" width="9.25" style="88" customWidth="1"/>
    <col min="5398" max="5398" width="26.75" style="88" customWidth="1"/>
    <col min="5399" max="5402" width="9.25" style="88" customWidth="1"/>
    <col min="5403" max="5632" width="7.75" style="88"/>
    <col min="5633" max="5633" width="2.5" style="88" customWidth="1"/>
    <col min="5634" max="5634" width="7.5" style="88" customWidth="1"/>
    <col min="5635" max="5642" width="3.5" style="88" customWidth="1"/>
    <col min="5643" max="5651" width="4.75" style="88" customWidth="1"/>
    <col min="5652" max="5652" width="3" style="88" customWidth="1"/>
    <col min="5653" max="5653" width="9.25" style="88" customWidth="1"/>
    <col min="5654" max="5654" width="26.75" style="88" customWidth="1"/>
    <col min="5655" max="5658" width="9.25" style="88" customWidth="1"/>
    <col min="5659" max="5888" width="7.75" style="88"/>
    <col min="5889" max="5889" width="2.5" style="88" customWidth="1"/>
    <col min="5890" max="5890" width="7.5" style="88" customWidth="1"/>
    <col min="5891" max="5898" width="3.5" style="88" customWidth="1"/>
    <col min="5899" max="5907" width="4.75" style="88" customWidth="1"/>
    <col min="5908" max="5908" width="3" style="88" customWidth="1"/>
    <col min="5909" max="5909" width="9.25" style="88" customWidth="1"/>
    <col min="5910" max="5910" width="26.75" style="88" customWidth="1"/>
    <col min="5911" max="5914" width="9.25" style="88" customWidth="1"/>
    <col min="5915" max="6144" width="7.75" style="88"/>
    <col min="6145" max="6145" width="2.5" style="88" customWidth="1"/>
    <col min="6146" max="6146" width="7.5" style="88" customWidth="1"/>
    <col min="6147" max="6154" width="3.5" style="88" customWidth="1"/>
    <col min="6155" max="6163" width="4.75" style="88" customWidth="1"/>
    <col min="6164" max="6164" width="3" style="88" customWidth="1"/>
    <col min="6165" max="6165" width="9.25" style="88" customWidth="1"/>
    <col min="6166" max="6166" width="26.75" style="88" customWidth="1"/>
    <col min="6167" max="6170" width="9.25" style="88" customWidth="1"/>
    <col min="6171" max="6400" width="7.75" style="88"/>
    <col min="6401" max="6401" width="2.5" style="88" customWidth="1"/>
    <col min="6402" max="6402" width="7.5" style="88" customWidth="1"/>
    <col min="6403" max="6410" width="3.5" style="88" customWidth="1"/>
    <col min="6411" max="6419" width="4.75" style="88" customWidth="1"/>
    <col min="6420" max="6420" width="3" style="88" customWidth="1"/>
    <col min="6421" max="6421" width="9.25" style="88" customWidth="1"/>
    <col min="6422" max="6422" width="26.75" style="88" customWidth="1"/>
    <col min="6423" max="6426" width="9.25" style="88" customWidth="1"/>
    <col min="6427" max="6656" width="7.75" style="88"/>
    <col min="6657" max="6657" width="2.5" style="88" customWidth="1"/>
    <col min="6658" max="6658" width="7.5" style="88" customWidth="1"/>
    <col min="6659" max="6666" width="3.5" style="88" customWidth="1"/>
    <col min="6667" max="6675" width="4.75" style="88" customWidth="1"/>
    <col min="6676" max="6676" width="3" style="88" customWidth="1"/>
    <col min="6677" max="6677" width="9.25" style="88" customWidth="1"/>
    <col min="6678" max="6678" width="26.75" style="88" customWidth="1"/>
    <col min="6679" max="6682" width="9.25" style="88" customWidth="1"/>
    <col min="6683" max="6912" width="7.75" style="88"/>
    <col min="6913" max="6913" width="2.5" style="88" customWidth="1"/>
    <col min="6914" max="6914" width="7.5" style="88" customWidth="1"/>
    <col min="6915" max="6922" width="3.5" style="88" customWidth="1"/>
    <col min="6923" max="6931" width="4.75" style="88" customWidth="1"/>
    <col min="6932" max="6932" width="3" style="88" customWidth="1"/>
    <col min="6933" max="6933" width="9.25" style="88" customWidth="1"/>
    <col min="6934" max="6934" width="26.75" style="88" customWidth="1"/>
    <col min="6935" max="6938" width="9.25" style="88" customWidth="1"/>
    <col min="6939" max="7168" width="7.75" style="88"/>
    <col min="7169" max="7169" width="2.5" style="88" customWidth="1"/>
    <col min="7170" max="7170" width="7.5" style="88" customWidth="1"/>
    <col min="7171" max="7178" width="3.5" style="88" customWidth="1"/>
    <col min="7179" max="7187" width="4.75" style="88" customWidth="1"/>
    <col min="7188" max="7188" width="3" style="88" customWidth="1"/>
    <col min="7189" max="7189" width="9.25" style="88" customWidth="1"/>
    <col min="7190" max="7190" width="26.75" style="88" customWidth="1"/>
    <col min="7191" max="7194" width="9.25" style="88" customWidth="1"/>
    <col min="7195" max="7424" width="7.75" style="88"/>
    <col min="7425" max="7425" width="2.5" style="88" customWidth="1"/>
    <col min="7426" max="7426" width="7.5" style="88" customWidth="1"/>
    <col min="7427" max="7434" width="3.5" style="88" customWidth="1"/>
    <col min="7435" max="7443" width="4.75" style="88" customWidth="1"/>
    <col min="7444" max="7444" width="3" style="88" customWidth="1"/>
    <col min="7445" max="7445" width="9.25" style="88" customWidth="1"/>
    <col min="7446" max="7446" width="26.75" style="88" customWidth="1"/>
    <col min="7447" max="7450" width="9.25" style="88" customWidth="1"/>
    <col min="7451" max="7680" width="7.75" style="88"/>
    <col min="7681" max="7681" width="2.5" style="88" customWidth="1"/>
    <col min="7682" max="7682" width="7.5" style="88" customWidth="1"/>
    <col min="7683" max="7690" width="3.5" style="88" customWidth="1"/>
    <col min="7691" max="7699" width="4.75" style="88" customWidth="1"/>
    <col min="7700" max="7700" width="3" style="88" customWidth="1"/>
    <col min="7701" max="7701" width="9.25" style="88" customWidth="1"/>
    <col min="7702" max="7702" width="26.75" style="88" customWidth="1"/>
    <col min="7703" max="7706" width="9.25" style="88" customWidth="1"/>
    <col min="7707" max="7936" width="7.75" style="88"/>
    <col min="7937" max="7937" width="2.5" style="88" customWidth="1"/>
    <col min="7938" max="7938" width="7.5" style="88" customWidth="1"/>
    <col min="7939" max="7946" width="3.5" style="88" customWidth="1"/>
    <col min="7947" max="7955" width="4.75" style="88" customWidth="1"/>
    <col min="7956" max="7956" width="3" style="88" customWidth="1"/>
    <col min="7957" max="7957" width="9.25" style="88" customWidth="1"/>
    <col min="7958" max="7958" width="26.75" style="88" customWidth="1"/>
    <col min="7959" max="7962" width="9.25" style="88" customWidth="1"/>
    <col min="7963" max="8192" width="7.75" style="88"/>
    <col min="8193" max="8193" width="2.5" style="88" customWidth="1"/>
    <col min="8194" max="8194" width="7.5" style="88" customWidth="1"/>
    <col min="8195" max="8202" width="3.5" style="88" customWidth="1"/>
    <col min="8203" max="8211" width="4.75" style="88" customWidth="1"/>
    <col min="8212" max="8212" width="3" style="88" customWidth="1"/>
    <col min="8213" max="8213" width="9.25" style="88" customWidth="1"/>
    <col min="8214" max="8214" width="26.75" style="88" customWidth="1"/>
    <col min="8215" max="8218" width="9.25" style="88" customWidth="1"/>
    <col min="8219" max="8448" width="7.75" style="88"/>
    <col min="8449" max="8449" width="2.5" style="88" customWidth="1"/>
    <col min="8450" max="8450" width="7.5" style="88" customWidth="1"/>
    <col min="8451" max="8458" width="3.5" style="88" customWidth="1"/>
    <col min="8459" max="8467" width="4.75" style="88" customWidth="1"/>
    <col min="8468" max="8468" width="3" style="88" customWidth="1"/>
    <col min="8469" max="8469" width="9.25" style="88" customWidth="1"/>
    <col min="8470" max="8470" width="26.75" style="88" customWidth="1"/>
    <col min="8471" max="8474" width="9.25" style="88" customWidth="1"/>
    <col min="8475" max="8704" width="7.75" style="88"/>
    <col min="8705" max="8705" width="2.5" style="88" customWidth="1"/>
    <col min="8706" max="8706" width="7.5" style="88" customWidth="1"/>
    <col min="8707" max="8714" width="3.5" style="88" customWidth="1"/>
    <col min="8715" max="8723" width="4.75" style="88" customWidth="1"/>
    <col min="8724" max="8724" width="3" style="88" customWidth="1"/>
    <col min="8725" max="8725" width="9.25" style="88" customWidth="1"/>
    <col min="8726" max="8726" width="26.75" style="88" customWidth="1"/>
    <col min="8727" max="8730" width="9.25" style="88" customWidth="1"/>
    <col min="8731" max="8960" width="7.75" style="88"/>
    <col min="8961" max="8961" width="2.5" style="88" customWidth="1"/>
    <col min="8962" max="8962" width="7.5" style="88" customWidth="1"/>
    <col min="8963" max="8970" width="3.5" style="88" customWidth="1"/>
    <col min="8971" max="8979" width="4.75" style="88" customWidth="1"/>
    <col min="8980" max="8980" width="3" style="88" customWidth="1"/>
    <col min="8981" max="8981" width="9.25" style="88" customWidth="1"/>
    <col min="8982" max="8982" width="26.75" style="88" customWidth="1"/>
    <col min="8983" max="8986" width="9.25" style="88" customWidth="1"/>
    <col min="8987" max="9216" width="7.75" style="88"/>
    <col min="9217" max="9217" width="2.5" style="88" customWidth="1"/>
    <col min="9218" max="9218" width="7.5" style="88" customWidth="1"/>
    <col min="9219" max="9226" width="3.5" style="88" customWidth="1"/>
    <col min="9227" max="9235" width="4.75" style="88" customWidth="1"/>
    <col min="9236" max="9236" width="3" style="88" customWidth="1"/>
    <col min="9237" max="9237" width="9.25" style="88" customWidth="1"/>
    <col min="9238" max="9238" width="26.75" style="88" customWidth="1"/>
    <col min="9239" max="9242" width="9.25" style="88" customWidth="1"/>
    <col min="9243" max="9472" width="7.75" style="88"/>
    <col min="9473" max="9473" width="2.5" style="88" customWidth="1"/>
    <col min="9474" max="9474" width="7.5" style="88" customWidth="1"/>
    <col min="9475" max="9482" width="3.5" style="88" customWidth="1"/>
    <col min="9483" max="9491" width="4.75" style="88" customWidth="1"/>
    <col min="9492" max="9492" width="3" style="88" customWidth="1"/>
    <col min="9493" max="9493" width="9.25" style="88" customWidth="1"/>
    <col min="9494" max="9494" width="26.75" style="88" customWidth="1"/>
    <col min="9495" max="9498" width="9.25" style="88" customWidth="1"/>
    <col min="9499" max="9728" width="7.75" style="88"/>
    <col min="9729" max="9729" width="2.5" style="88" customWidth="1"/>
    <col min="9730" max="9730" width="7.5" style="88" customWidth="1"/>
    <col min="9731" max="9738" width="3.5" style="88" customWidth="1"/>
    <col min="9739" max="9747" width="4.75" style="88" customWidth="1"/>
    <col min="9748" max="9748" width="3" style="88" customWidth="1"/>
    <col min="9749" max="9749" width="9.25" style="88" customWidth="1"/>
    <col min="9750" max="9750" width="26.75" style="88" customWidth="1"/>
    <col min="9751" max="9754" width="9.25" style="88" customWidth="1"/>
    <col min="9755" max="9984" width="7.75" style="88"/>
    <col min="9985" max="9985" width="2.5" style="88" customWidth="1"/>
    <col min="9986" max="9986" width="7.5" style="88" customWidth="1"/>
    <col min="9987" max="9994" width="3.5" style="88" customWidth="1"/>
    <col min="9995" max="10003" width="4.75" style="88" customWidth="1"/>
    <col min="10004" max="10004" width="3" style="88" customWidth="1"/>
    <col min="10005" max="10005" width="9.25" style="88" customWidth="1"/>
    <col min="10006" max="10006" width="26.75" style="88" customWidth="1"/>
    <col min="10007" max="10010" width="9.25" style="88" customWidth="1"/>
    <col min="10011" max="10240" width="7.75" style="88"/>
    <col min="10241" max="10241" width="2.5" style="88" customWidth="1"/>
    <col min="10242" max="10242" width="7.5" style="88" customWidth="1"/>
    <col min="10243" max="10250" width="3.5" style="88" customWidth="1"/>
    <col min="10251" max="10259" width="4.75" style="88" customWidth="1"/>
    <col min="10260" max="10260" width="3" style="88" customWidth="1"/>
    <col min="10261" max="10261" width="9.25" style="88" customWidth="1"/>
    <col min="10262" max="10262" width="26.75" style="88" customWidth="1"/>
    <col min="10263" max="10266" width="9.25" style="88" customWidth="1"/>
    <col min="10267" max="10496" width="7.75" style="88"/>
    <col min="10497" max="10497" width="2.5" style="88" customWidth="1"/>
    <col min="10498" max="10498" width="7.5" style="88" customWidth="1"/>
    <col min="10499" max="10506" width="3.5" style="88" customWidth="1"/>
    <col min="10507" max="10515" width="4.75" style="88" customWidth="1"/>
    <col min="10516" max="10516" width="3" style="88" customWidth="1"/>
    <col min="10517" max="10517" width="9.25" style="88" customWidth="1"/>
    <col min="10518" max="10518" width="26.75" style="88" customWidth="1"/>
    <col min="10519" max="10522" width="9.25" style="88" customWidth="1"/>
    <col min="10523" max="10752" width="7.75" style="88"/>
    <col min="10753" max="10753" width="2.5" style="88" customWidth="1"/>
    <col min="10754" max="10754" width="7.5" style="88" customWidth="1"/>
    <col min="10755" max="10762" width="3.5" style="88" customWidth="1"/>
    <col min="10763" max="10771" width="4.75" style="88" customWidth="1"/>
    <col min="10772" max="10772" width="3" style="88" customWidth="1"/>
    <col min="10773" max="10773" width="9.25" style="88" customWidth="1"/>
    <col min="10774" max="10774" width="26.75" style="88" customWidth="1"/>
    <col min="10775" max="10778" width="9.25" style="88" customWidth="1"/>
    <col min="10779" max="11008" width="7.75" style="88"/>
    <col min="11009" max="11009" width="2.5" style="88" customWidth="1"/>
    <col min="11010" max="11010" width="7.5" style="88" customWidth="1"/>
    <col min="11011" max="11018" width="3.5" style="88" customWidth="1"/>
    <col min="11019" max="11027" width="4.75" style="88" customWidth="1"/>
    <col min="11028" max="11028" width="3" style="88" customWidth="1"/>
    <col min="11029" max="11029" width="9.25" style="88" customWidth="1"/>
    <col min="11030" max="11030" width="26.75" style="88" customWidth="1"/>
    <col min="11031" max="11034" width="9.25" style="88" customWidth="1"/>
    <col min="11035" max="11264" width="7.75" style="88"/>
    <col min="11265" max="11265" width="2.5" style="88" customWidth="1"/>
    <col min="11266" max="11266" width="7.5" style="88" customWidth="1"/>
    <col min="11267" max="11274" width="3.5" style="88" customWidth="1"/>
    <col min="11275" max="11283" width="4.75" style="88" customWidth="1"/>
    <col min="11284" max="11284" width="3" style="88" customWidth="1"/>
    <col min="11285" max="11285" width="9.25" style="88" customWidth="1"/>
    <col min="11286" max="11286" width="26.75" style="88" customWidth="1"/>
    <col min="11287" max="11290" width="9.25" style="88" customWidth="1"/>
    <col min="11291" max="11520" width="7.75" style="88"/>
    <col min="11521" max="11521" width="2.5" style="88" customWidth="1"/>
    <col min="11522" max="11522" width="7.5" style="88" customWidth="1"/>
    <col min="11523" max="11530" width="3.5" style="88" customWidth="1"/>
    <col min="11531" max="11539" width="4.75" style="88" customWidth="1"/>
    <col min="11540" max="11540" width="3" style="88" customWidth="1"/>
    <col min="11541" max="11541" width="9.25" style="88" customWidth="1"/>
    <col min="11542" max="11542" width="26.75" style="88" customWidth="1"/>
    <col min="11543" max="11546" width="9.25" style="88" customWidth="1"/>
    <col min="11547" max="11776" width="7.75" style="88"/>
    <col min="11777" max="11777" width="2.5" style="88" customWidth="1"/>
    <col min="11778" max="11778" width="7.5" style="88" customWidth="1"/>
    <col min="11779" max="11786" width="3.5" style="88" customWidth="1"/>
    <col min="11787" max="11795" width="4.75" style="88" customWidth="1"/>
    <col min="11796" max="11796" width="3" style="88" customWidth="1"/>
    <col min="11797" max="11797" width="9.25" style="88" customWidth="1"/>
    <col min="11798" max="11798" width="26.75" style="88" customWidth="1"/>
    <col min="11799" max="11802" width="9.25" style="88" customWidth="1"/>
    <col min="11803" max="12032" width="7.75" style="88"/>
    <col min="12033" max="12033" width="2.5" style="88" customWidth="1"/>
    <col min="12034" max="12034" width="7.5" style="88" customWidth="1"/>
    <col min="12035" max="12042" width="3.5" style="88" customWidth="1"/>
    <col min="12043" max="12051" width="4.75" style="88" customWidth="1"/>
    <col min="12052" max="12052" width="3" style="88" customWidth="1"/>
    <col min="12053" max="12053" width="9.25" style="88" customWidth="1"/>
    <col min="12054" max="12054" width="26.75" style="88" customWidth="1"/>
    <col min="12055" max="12058" width="9.25" style="88" customWidth="1"/>
    <col min="12059" max="12288" width="7.75" style="88"/>
    <col min="12289" max="12289" width="2.5" style="88" customWidth="1"/>
    <col min="12290" max="12290" width="7.5" style="88" customWidth="1"/>
    <col min="12291" max="12298" width="3.5" style="88" customWidth="1"/>
    <col min="12299" max="12307" width="4.75" style="88" customWidth="1"/>
    <col min="12308" max="12308" width="3" style="88" customWidth="1"/>
    <col min="12309" max="12309" width="9.25" style="88" customWidth="1"/>
    <col min="12310" max="12310" width="26.75" style="88" customWidth="1"/>
    <col min="12311" max="12314" width="9.25" style="88" customWidth="1"/>
    <col min="12315" max="12544" width="7.75" style="88"/>
    <col min="12545" max="12545" width="2.5" style="88" customWidth="1"/>
    <col min="12546" max="12546" width="7.5" style="88" customWidth="1"/>
    <col min="12547" max="12554" width="3.5" style="88" customWidth="1"/>
    <col min="12555" max="12563" width="4.75" style="88" customWidth="1"/>
    <col min="12564" max="12564" width="3" style="88" customWidth="1"/>
    <col min="12565" max="12565" width="9.25" style="88" customWidth="1"/>
    <col min="12566" max="12566" width="26.75" style="88" customWidth="1"/>
    <col min="12567" max="12570" width="9.25" style="88" customWidth="1"/>
    <col min="12571" max="12800" width="7.75" style="88"/>
    <col min="12801" max="12801" width="2.5" style="88" customWidth="1"/>
    <col min="12802" max="12802" width="7.5" style="88" customWidth="1"/>
    <col min="12803" max="12810" width="3.5" style="88" customWidth="1"/>
    <col min="12811" max="12819" width="4.75" style="88" customWidth="1"/>
    <col min="12820" max="12820" width="3" style="88" customWidth="1"/>
    <col min="12821" max="12821" width="9.25" style="88" customWidth="1"/>
    <col min="12822" max="12822" width="26.75" style="88" customWidth="1"/>
    <col min="12823" max="12826" width="9.25" style="88" customWidth="1"/>
    <col min="12827" max="13056" width="7.75" style="88"/>
    <col min="13057" max="13057" width="2.5" style="88" customWidth="1"/>
    <col min="13058" max="13058" width="7.5" style="88" customWidth="1"/>
    <col min="13059" max="13066" width="3.5" style="88" customWidth="1"/>
    <col min="13067" max="13075" width="4.75" style="88" customWidth="1"/>
    <col min="13076" max="13076" width="3" style="88" customWidth="1"/>
    <col min="13077" max="13077" width="9.25" style="88" customWidth="1"/>
    <col min="13078" max="13078" width="26.75" style="88" customWidth="1"/>
    <col min="13079" max="13082" width="9.25" style="88" customWidth="1"/>
    <col min="13083" max="13312" width="7.75" style="88"/>
    <col min="13313" max="13313" width="2.5" style="88" customWidth="1"/>
    <col min="13314" max="13314" width="7.5" style="88" customWidth="1"/>
    <col min="13315" max="13322" width="3.5" style="88" customWidth="1"/>
    <col min="13323" max="13331" width="4.75" style="88" customWidth="1"/>
    <col min="13332" max="13332" width="3" style="88" customWidth="1"/>
    <col min="13333" max="13333" width="9.25" style="88" customWidth="1"/>
    <col min="13334" max="13334" width="26.75" style="88" customWidth="1"/>
    <col min="13335" max="13338" width="9.25" style="88" customWidth="1"/>
    <col min="13339" max="13568" width="7.75" style="88"/>
    <col min="13569" max="13569" width="2.5" style="88" customWidth="1"/>
    <col min="13570" max="13570" width="7.5" style="88" customWidth="1"/>
    <col min="13571" max="13578" width="3.5" style="88" customWidth="1"/>
    <col min="13579" max="13587" width="4.75" style="88" customWidth="1"/>
    <col min="13588" max="13588" width="3" style="88" customWidth="1"/>
    <col min="13589" max="13589" width="9.25" style="88" customWidth="1"/>
    <col min="13590" max="13590" width="26.75" style="88" customWidth="1"/>
    <col min="13591" max="13594" width="9.25" style="88" customWidth="1"/>
    <col min="13595" max="13824" width="7.75" style="88"/>
    <col min="13825" max="13825" width="2.5" style="88" customWidth="1"/>
    <col min="13826" max="13826" width="7.5" style="88" customWidth="1"/>
    <col min="13827" max="13834" width="3.5" style="88" customWidth="1"/>
    <col min="13835" max="13843" width="4.75" style="88" customWidth="1"/>
    <col min="13844" max="13844" width="3" style="88" customWidth="1"/>
    <col min="13845" max="13845" width="9.25" style="88" customWidth="1"/>
    <col min="13846" max="13846" width="26.75" style="88" customWidth="1"/>
    <col min="13847" max="13850" width="9.25" style="88" customWidth="1"/>
    <col min="13851" max="14080" width="7.75" style="88"/>
    <col min="14081" max="14081" width="2.5" style="88" customWidth="1"/>
    <col min="14082" max="14082" width="7.5" style="88" customWidth="1"/>
    <col min="14083" max="14090" width="3.5" style="88" customWidth="1"/>
    <col min="14091" max="14099" width="4.75" style="88" customWidth="1"/>
    <col min="14100" max="14100" width="3" style="88" customWidth="1"/>
    <col min="14101" max="14101" width="9.25" style="88" customWidth="1"/>
    <col min="14102" max="14102" width="26.75" style="88" customWidth="1"/>
    <col min="14103" max="14106" width="9.25" style="88" customWidth="1"/>
    <col min="14107" max="14336" width="7.75" style="88"/>
    <col min="14337" max="14337" width="2.5" style="88" customWidth="1"/>
    <col min="14338" max="14338" width="7.5" style="88" customWidth="1"/>
    <col min="14339" max="14346" width="3.5" style="88" customWidth="1"/>
    <col min="14347" max="14355" width="4.75" style="88" customWidth="1"/>
    <col min="14356" max="14356" width="3" style="88" customWidth="1"/>
    <col min="14357" max="14357" width="9.25" style="88" customWidth="1"/>
    <col min="14358" max="14358" width="26.75" style="88" customWidth="1"/>
    <col min="14359" max="14362" width="9.25" style="88" customWidth="1"/>
    <col min="14363" max="14592" width="7.75" style="88"/>
    <col min="14593" max="14593" width="2.5" style="88" customWidth="1"/>
    <col min="14594" max="14594" width="7.5" style="88" customWidth="1"/>
    <col min="14595" max="14602" width="3.5" style="88" customWidth="1"/>
    <col min="14603" max="14611" width="4.75" style="88" customWidth="1"/>
    <col min="14612" max="14612" width="3" style="88" customWidth="1"/>
    <col min="14613" max="14613" width="9.25" style="88" customWidth="1"/>
    <col min="14614" max="14614" width="26.75" style="88" customWidth="1"/>
    <col min="14615" max="14618" width="9.25" style="88" customWidth="1"/>
    <col min="14619" max="14848" width="7.75" style="88"/>
    <col min="14849" max="14849" width="2.5" style="88" customWidth="1"/>
    <col min="14850" max="14850" width="7.5" style="88" customWidth="1"/>
    <col min="14851" max="14858" width="3.5" style="88" customWidth="1"/>
    <col min="14859" max="14867" width="4.75" style="88" customWidth="1"/>
    <col min="14868" max="14868" width="3" style="88" customWidth="1"/>
    <col min="14869" max="14869" width="9.25" style="88" customWidth="1"/>
    <col min="14870" max="14870" width="26.75" style="88" customWidth="1"/>
    <col min="14871" max="14874" width="9.25" style="88" customWidth="1"/>
    <col min="14875" max="15104" width="7.75" style="88"/>
    <col min="15105" max="15105" width="2.5" style="88" customWidth="1"/>
    <col min="15106" max="15106" width="7.5" style="88" customWidth="1"/>
    <col min="15107" max="15114" width="3.5" style="88" customWidth="1"/>
    <col min="15115" max="15123" width="4.75" style="88" customWidth="1"/>
    <col min="15124" max="15124" width="3" style="88" customWidth="1"/>
    <col min="15125" max="15125" width="9.25" style="88" customWidth="1"/>
    <col min="15126" max="15126" width="26.75" style="88" customWidth="1"/>
    <col min="15127" max="15130" width="9.25" style="88" customWidth="1"/>
    <col min="15131" max="15360" width="7.75" style="88"/>
    <col min="15361" max="15361" width="2.5" style="88" customWidth="1"/>
    <col min="15362" max="15362" width="7.5" style="88" customWidth="1"/>
    <col min="15363" max="15370" width="3.5" style="88" customWidth="1"/>
    <col min="15371" max="15379" width="4.75" style="88" customWidth="1"/>
    <col min="15380" max="15380" width="3" style="88" customWidth="1"/>
    <col min="15381" max="15381" width="9.25" style="88" customWidth="1"/>
    <col min="15382" max="15382" width="26.75" style="88" customWidth="1"/>
    <col min="15383" max="15386" width="9.25" style="88" customWidth="1"/>
    <col min="15387" max="15616" width="7.75" style="88"/>
    <col min="15617" max="15617" width="2.5" style="88" customWidth="1"/>
    <col min="15618" max="15618" width="7.5" style="88" customWidth="1"/>
    <col min="15619" max="15626" width="3.5" style="88" customWidth="1"/>
    <col min="15627" max="15635" width="4.75" style="88" customWidth="1"/>
    <col min="15636" max="15636" width="3" style="88" customWidth="1"/>
    <col min="15637" max="15637" width="9.25" style="88" customWidth="1"/>
    <col min="15638" max="15638" width="26.75" style="88" customWidth="1"/>
    <col min="15639" max="15642" width="9.25" style="88" customWidth="1"/>
    <col min="15643" max="15872" width="7.75" style="88"/>
    <col min="15873" max="15873" width="2.5" style="88" customWidth="1"/>
    <col min="15874" max="15874" width="7.5" style="88" customWidth="1"/>
    <col min="15875" max="15882" width="3.5" style="88" customWidth="1"/>
    <col min="15883" max="15891" width="4.75" style="88" customWidth="1"/>
    <col min="15892" max="15892" width="3" style="88" customWidth="1"/>
    <col min="15893" max="15893" width="9.25" style="88" customWidth="1"/>
    <col min="15894" max="15894" width="26.75" style="88" customWidth="1"/>
    <col min="15895" max="15898" width="9.25" style="88" customWidth="1"/>
    <col min="15899" max="16128" width="7.75" style="88"/>
    <col min="16129" max="16129" width="2.5" style="88" customWidth="1"/>
    <col min="16130" max="16130" width="7.5" style="88" customWidth="1"/>
    <col min="16131" max="16138" width="3.5" style="88" customWidth="1"/>
    <col min="16139" max="16147" width="4.75" style="88" customWidth="1"/>
    <col min="16148" max="16148" width="3" style="88" customWidth="1"/>
    <col min="16149" max="16149" width="9.25" style="88" customWidth="1"/>
    <col min="16150" max="16150" width="26.75" style="88" customWidth="1"/>
    <col min="16151" max="16154" width="9.25" style="88" customWidth="1"/>
    <col min="16155" max="16384" width="7.75" style="88"/>
  </cols>
  <sheetData>
    <row r="1" spans="1:23" s="92" customFormat="1" ht="15" customHeight="1">
      <c r="P1" s="176"/>
      <c r="Q1" s="176"/>
      <c r="R1" s="176"/>
      <c r="S1" s="176"/>
      <c r="T1" s="176"/>
      <c r="V1" s="88" t="s">
        <v>347</v>
      </c>
      <c r="W1" s="176"/>
    </row>
    <row r="2" spans="1:23" ht="15" customHeight="1">
      <c r="A2" s="90" t="s">
        <v>504</v>
      </c>
      <c r="L2" s="171"/>
      <c r="P2" s="97"/>
      <c r="Q2" s="91" t="str">
        <f>'SP1-1'!L2</f>
        <v>Spreadsheet released: 14-Apr-2023</v>
      </c>
      <c r="R2" s="97"/>
      <c r="S2" s="97"/>
      <c r="T2" s="97"/>
      <c r="V2" s="164" t="s">
        <v>348</v>
      </c>
      <c r="W2" s="97"/>
    </row>
    <row r="3" spans="1:23" ht="15" customHeight="1">
      <c r="A3" s="93" t="s">
        <v>505</v>
      </c>
      <c r="B3" s="94"/>
      <c r="C3" s="94"/>
      <c r="D3" s="94"/>
      <c r="E3" s="94"/>
      <c r="F3" s="94"/>
      <c r="G3" s="94"/>
      <c r="H3" s="94"/>
      <c r="I3" s="94"/>
      <c r="J3" s="94"/>
      <c r="K3" s="94"/>
      <c r="L3" s="94"/>
      <c r="M3" s="94"/>
      <c r="N3" s="94"/>
      <c r="P3" s="165"/>
      <c r="Q3" s="165"/>
      <c r="R3" s="165"/>
      <c r="S3" s="165"/>
      <c r="T3" s="165"/>
      <c r="U3" s="165"/>
      <c r="V3" s="165"/>
      <c r="W3" s="165"/>
    </row>
    <row r="4" spans="1:23" s="178" customFormat="1" ht="15" customHeight="1">
      <c r="A4" s="177"/>
      <c r="B4" s="286" t="s">
        <v>487</v>
      </c>
      <c r="C4" s="287"/>
      <c r="D4" s="287"/>
      <c r="E4" s="287"/>
      <c r="F4" s="287"/>
      <c r="G4" s="287"/>
      <c r="H4" s="287"/>
      <c r="I4" s="287"/>
      <c r="J4" s="287"/>
      <c r="K4" s="287"/>
      <c r="L4" s="287"/>
      <c r="M4" s="287"/>
      <c r="N4" s="287"/>
      <c r="O4" s="287"/>
      <c r="P4" s="287"/>
      <c r="Q4" s="287"/>
      <c r="R4" s="287"/>
      <c r="S4" s="288"/>
      <c r="V4" s="221"/>
    </row>
    <row r="5" spans="1:23" s="94" customFormat="1" ht="11.25" customHeight="1">
      <c r="B5" s="289"/>
      <c r="C5" s="290"/>
      <c r="D5" s="290"/>
      <c r="E5" s="290"/>
      <c r="F5" s="290"/>
      <c r="G5" s="290"/>
      <c r="H5" s="290"/>
      <c r="I5" s="290"/>
      <c r="J5" s="290"/>
      <c r="K5" s="290"/>
      <c r="L5" s="290"/>
      <c r="M5" s="290"/>
      <c r="N5" s="290"/>
      <c r="O5" s="290"/>
      <c r="P5" s="290"/>
      <c r="Q5" s="290"/>
      <c r="R5" s="290"/>
      <c r="S5" s="291"/>
      <c r="T5" s="165"/>
      <c r="U5" s="165"/>
      <c r="V5" s="165"/>
      <c r="W5" s="165"/>
    </row>
    <row r="6" spans="1:23" s="94" customFormat="1" ht="11.25" customHeight="1">
      <c r="P6" s="165"/>
      <c r="Q6" s="165"/>
      <c r="R6" s="165"/>
      <c r="S6" s="165"/>
      <c r="T6" s="165"/>
      <c r="U6" s="165"/>
      <c r="V6" s="165"/>
      <c r="W6" s="165"/>
    </row>
    <row r="7" spans="1:23" s="94" customFormat="1" ht="3.75" customHeight="1">
      <c r="A7" s="208"/>
      <c r="B7" s="208"/>
      <c r="C7" s="208"/>
      <c r="D7" s="208"/>
      <c r="E7" s="208"/>
      <c r="F7" s="208"/>
      <c r="G7" s="208"/>
      <c r="H7" s="208"/>
      <c r="I7" s="208"/>
      <c r="J7" s="208"/>
      <c r="K7" s="208"/>
      <c r="L7" s="208"/>
      <c r="M7" s="208"/>
      <c r="N7" s="208"/>
      <c r="O7" s="216"/>
      <c r="P7" s="211"/>
      <c r="Q7" s="211"/>
      <c r="R7" s="211"/>
      <c r="S7" s="211"/>
      <c r="T7" s="211"/>
      <c r="U7" s="97"/>
      <c r="V7" s="97"/>
      <c r="W7" s="97"/>
    </row>
    <row r="8" spans="1:23" s="94" customFormat="1" ht="19.5" customHeight="1">
      <c r="A8" s="189"/>
      <c r="B8" s="187" t="s">
        <v>506</v>
      </c>
      <c r="C8" s="186"/>
      <c r="D8" s="186"/>
      <c r="E8" s="186"/>
      <c r="F8" s="186"/>
      <c r="G8" s="186"/>
      <c r="H8" s="186"/>
      <c r="I8" s="186"/>
      <c r="J8" s="186"/>
      <c r="K8" s="186"/>
      <c r="L8" s="186"/>
      <c r="M8" s="187"/>
      <c r="N8" s="352"/>
      <c r="O8" s="352"/>
      <c r="P8" s="352"/>
      <c r="Q8" s="352"/>
      <c r="R8" s="352"/>
      <c r="S8" s="352"/>
      <c r="T8" s="185"/>
      <c r="U8" s="88"/>
    </row>
    <row r="9" spans="1:23" s="94" customFormat="1" ht="4.5" customHeight="1">
      <c r="A9" s="209"/>
      <c r="B9" s="193"/>
      <c r="C9" s="193"/>
      <c r="D9" s="193"/>
      <c r="E9" s="193"/>
      <c r="F9" s="193"/>
      <c r="G9" s="193"/>
      <c r="H9" s="193"/>
      <c r="I9" s="193"/>
      <c r="J9" s="194"/>
      <c r="K9" s="194"/>
      <c r="L9" s="194"/>
      <c r="M9" s="194"/>
      <c r="N9" s="194"/>
      <c r="O9" s="194"/>
      <c r="P9" s="194"/>
      <c r="Q9" s="194"/>
      <c r="R9" s="194"/>
      <c r="S9" s="194"/>
      <c r="T9" s="194"/>
      <c r="U9" s="88"/>
    </row>
    <row r="10" spans="1:23" s="94" customFormat="1" ht="3.75" customHeight="1">
      <c r="A10" s="208"/>
      <c r="B10" s="208"/>
      <c r="C10" s="208"/>
      <c r="D10" s="208"/>
      <c r="E10" s="208"/>
      <c r="F10" s="208"/>
      <c r="G10" s="208"/>
      <c r="H10" s="208"/>
      <c r="I10" s="208"/>
      <c r="J10" s="208"/>
      <c r="K10" s="208"/>
      <c r="L10" s="208"/>
      <c r="M10" s="208"/>
      <c r="N10" s="208"/>
      <c r="O10" s="216"/>
      <c r="P10" s="211"/>
      <c r="Q10" s="211"/>
      <c r="R10" s="211"/>
      <c r="S10" s="211"/>
      <c r="T10" s="211"/>
      <c r="U10" s="97"/>
      <c r="V10" s="97"/>
      <c r="W10" s="97"/>
    </row>
    <row r="11" spans="1:23" s="94" customFormat="1" ht="19.5" customHeight="1">
      <c r="A11" s="189">
        <v>1</v>
      </c>
      <c r="B11" s="330" t="s">
        <v>507</v>
      </c>
      <c r="C11" s="330"/>
      <c r="D11" s="330"/>
      <c r="E11" s="330"/>
      <c r="F11" s="330"/>
      <c r="G11" s="330"/>
      <c r="H11" s="330"/>
      <c r="I11" s="330"/>
      <c r="J11" s="330"/>
      <c r="K11" s="330"/>
      <c r="L11" s="330"/>
      <c r="M11" s="187"/>
      <c r="N11" s="187"/>
      <c r="O11" s="187"/>
      <c r="P11" s="187"/>
      <c r="Q11" s="187"/>
      <c r="R11" s="187"/>
      <c r="S11" s="187"/>
      <c r="T11" s="185"/>
      <c r="U11" s="88"/>
    </row>
    <row r="12" spans="1:23" s="94" customFormat="1" ht="19.5" customHeight="1">
      <c r="A12" s="185"/>
      <c r="B12" s="187"/>
      <c r="C12" s="187"/>
      <c r="D12" s="187"/>
      <c r="E12" s="187"/>
      <c r="F12" s="187"/>
      <c r="G12" s="187"/>
      <c r="H12" s="187"/>
      <c r="I12" s="187"/>
      <c r="J12" s="188" t="s">
        <v>254</v>
      </c>
      <c r="K12" s="352"/>
      <c r="L12" s="353"/>
      <c r="M12" s="354"/>
      <c r="N12" s="187" t="s">
        <v>367</v>
      </c>
      <c r="O12" s="187">
        <f>'Tables (2)'!K3</f>
        <v>0.96150000000000002</v>
      </c>
      <c r="P12" s="188" t="s">
        <v>377</v>
      </c>
      <c r="Q12" s="358">
        <f>K12*O12</f>
        <v>0</v>
      </c>
      <c r="R12" s="359"/>
      <c r="S12" s="360"/>
      <c r="T12" s="189" t="s">
        <v>368</v>
      </c>
      <c r="U12" s="88"/>
    </row>
    <row r="13" spans="1:23" s="94" customFormat="1" ht="4.5" customHeight="1">
      <c r="A13" s="209"/>
      <c r="B13" s="193"/>
      <c r="C13" s="193"/>
      <c r="D13" s="193"/>
      <c r="E13" s="193"/>
      <c r="F13" s="193"/>
      <c r="G13" s="193"/>
      <c r="H13" s="193"/>
      <c r="I13" s="193"/>
      <c r="J13" s="194"/>
      <c r="K13" s="194"/>
      <c r="L13" s="194"/>
      <c r="M13" s="194"/>
      <c r="N13" s="194"/>
      <c r="O13" s="194"/>
      <c r="P13" s="194"/>
      <c r="Q13" s="194"/>
      <c r="R13" s="194"/>
      <c r="S13" s="194"/>
      <c r="T13" s="194"/>
      <c r="U13" s="88"/>
    </row>
    <row r="14" spans="1:23" s="94" customFormat="1" ht="4.5" customHeight="1">
      <c r="A14" s="215"/>
      <c r="B14" s="197"/>
      <c r="C14" s="197"/>
      <c r="D14" s="197"/>
      <c r="E14" s="197"/>
      <c r="F14" s="197"/>
      <c r="G14" s="197"/>
      <c r="H14" s="197"/>
      <c r="I14" s="197"/>
      <c r="J14" s="198"/>
      <c r="K14" s="198"/>
      <c r="L14" s="198"/>
      <c r="M14" s="198"/>
      <c r="N14" s="198"/>
      <c r="O14" s="198"/>
      <c r="P14" s="198"/>
      <c r="Q14" s="198"/>
      <c r="R14" s="198"/>
      <c r="S14" s="198"/>
      <c r="T14" s="198"/>
      <c r="U14" s="88"/>
    </row>
    <row r="15" spans="1:23" s="94" customFormat="1" ht="19.5" customHeight="1">
      <c r="A15" s="189">
        <v>2</v>
      </c>
      <c r="B15" s="330" t="s">
        <v>508</v>
      </c>
      <c r="C15" s="330"/>
      <c r="D15" s="330"/>
      <c r="E15" s="330"/>
      <c r="F15" s="330"/>
      <c r="G15" s="330"/>
      <c r="H15" s="330"/>
      <c r="I15" s="187"/>
      <c r="J15" s="187"/>
      <c r="K15" s="187"/>
      <c r="L15" s="187"/>
      <c r="M15" s="187"/>
      <c r="N15" s="187"/>
      <c r="O15" s="187"/>
      <c r="P15" s="188" t="s">
        <v>509</v>
      </c>
      <c r="Q15" s="349"/>
      <c r="R15" s="350"/>
      <c r="S15" s="351"/>
      <c r="T15" s="189" t="s">
        <v>375</v>
      </c>
      <c r="U15" s="88"/>
    </row>
    <row r="16" spans="1:23" s="94" customFormat="1" ht="4.5" customHeight="1">
      <c r="A16" s="191"/>
      <c r="B16" s="193"/>
      <c r="C16" s="193"/>
      <c r="D16" s="193"/>
      <c r="E16" s="193"/>
      <c r="F16" s="193"/>
      <c r="G16" s="193"/>
      <c r="H16" s="193"/>
      <c r="I16" s="193"/>
      <c r="J16" s="193"/>
      <c r="K16" s="193"/>
      <c r="L16" s="193"/>
      <c r="M16" s="193"/>
      <c r="N16" s="193"/>
      <c r="O16" s="193"/>
      <c r="P16" s="193"/>
      <c r="Q16" s="193"/>
      <c r="R16" s="193"/>
      <c r="S16" s="193"/>
      <c r="T16" s="191"/>
      <c r="U16" s="88"/>
    </row>
    <row r="17" spans="1:26" s="94" customFormat="1" ht="20.25" customHeight="1">
      <c r="A17" s="189">
        <v>3</v>
      </c>
      <c r="B17" s="348" t="s">
        <v>510</v>
      </c>
      <c r="C17" s="348"/>
      <c r="D17" s="348"/>
      <c r="E17" s="348"/>
      <c r="F17" s="348"/>
      <c r="G17" s="348"/>
      <c r="H17" s="348"/>
      <c r="I17" s="348"/>
      <c r="J17" s="348"/>
      <c r="K17" s="348"/>
      <c r="L17" s="348"/>
      <c r="M17" s="348"/>
      <c r="N17" s="348"/>
      <c r="O17" s="348"/>
      <c r="P17" s="348"/>
      <c r="Q17" s="348"/>
      <c r="R17" s="348"/>
      <c r="S17" s="348"/>
      <c r="T17" s="189"/>
      <c r="U17" s="88"/>
    </row>
    <row r="18" spans="1:26" s="94" customFormat="1" ht="19.5" customHeight="1">
      <c r="A18" s="185"/>
      <c r="B18" s="187"/>
      <c r="C18" s="187"/>
      <c r="D18" s="187"/>
      <c r="E18" s="187"/>
      <c r="F18" s="187"/>
      <c r="G18" s="187"/>
      <c r="H18" s="187"/>
      <c r="I18" s="187"/>
      <c r="J18" s="188" t="s">
        <v>254</v>
      </c>
      <c r="K18" s="352"/>
      <c r="L18" s="353"/>
      <c r="M18" s="354"/>
      <c r="N18" s="187" t="s">
        <v>367</v>
      </c>
      <c r="O18" s="210">
        <f>'Tables (2)'!K2-'Tables (2)'!K1</f>
        <v>19.205400000000001</v>
      </c>
      <c r="P18" s="188" t="s">
        <v>377</v>
      </c>
      <c r="Q18" s="355">
        <f>K18*O18</f>
        <v>0</v>
      </c>
      <c r="R18" s="356"/>
      <c r="S18" s="357"/>
      <c r="T18" s="189" t="s">
        <v>376</v>
      </c>
      <c r="U18" s="88"/>
      <c r="V18" s="292" t="s">
        <v>540</v>
      </c>
      <c r="W18" s="292"/>
      <c r="X18" s="292"/>
      <c r="Y18" s="292"/>
      <c r="Z18" s="292"/>
    </row>
    <row r="19" spans="1:26" s="94" customFormat="1" ht="4.5" customHeight="1">
      <c r="A19" s="209"/>
      <c r="B19" s="193"/>
      <c r="C19" s="193"/>
      <c r="D19" s="193"/>
      <c r="E19" s="193"/>
      <c r="F19" s="193"/>
      <c r="G19" s="193"/>
      <c r="H19" s="193"/>
      <c r="I19" s="193"/>
      <c r="J19" s="193"/>
      <c r="K19" s="193"/>
      <c r="L19" s="193"/>
      <c r="M19" s="193"/>
      <c r="N19" s="193"/>
      <c r="O19" s="193"/>
      <c r="P19" s="193"/>
      <c r="Q19" s="193"/>
      <c r="R19" s="193"/>
      <c r="S19" s="193"/>
      <c r="T19" s="191"/>
      <c r="U19" s="88"/>
    </row>
    <row r="20" spans="1:26" s="94" customFormat="1" ht="19.5" customHeight="1">
      <c r="A20" s="189">
        <v>4</v>
      </c>
      <c r="B20" s="348" t="s">
        <v>511</v>
      </c>
      <c r="C20" s="348"/>
      <c r="D20" s="348"/>
      <c r="E20" s="348"/>
      <c r="F20" s="348"/>
      <c r="G20" s="348"/>
      <c r="H20" s="348"/>
      <c r="I20" s="348"/>
      <c r="J20" s="348"/>
      <c r="K20" s="348"/>
      <c r="L20" s="348"/>
      <c r="M20" s="348"/>
      <c r="N20" s="348"/>
      <c r="O20" s="348"/>
      <c r="P20" s="187"/>
      <c r="Q20" s="187"/>
      <c r="R20" s="187"/>
      <c r="S20" s="187"/>
      <c r="T20" s="185"/>
      <c r="U20" s="88"/>
    </row>
    <row r="21" spans="1:26" s="94" customFormat="1" ht="19.5" customHeight="1">
      <c r="A21" s="185"/>
      <c r="B21" s="187" t="s">
        <v>369</v>
      </c>
      <c r="C21" s="187"/>
      <c r="D21" s="187"/>
      <c r="E21" s="187"/>
      <c r="F21" s="187"/>
      <c r="G21" s="187"/>
      <c r="H21" s="187"/>
      <c r="I21" s="187"/>
      <c r="J21" s="187"/>
      <c r="K21" s="187"/>
      <c r="L21" s="187"/>
      <c r="M21" s="187"/>
      <c r="N21" s="187"/>
      <c r="O21" s="187"/>
      <c r="P21" s="188" t="s">
        <v>370</v>
      </c>
      <c r="Q21" s="363"/>
      <c r="R21" s="364"/>
      <c r="S21" s="365"/>
      <c r="T21" s="185"/>
      <c r="U21" s="88"/>
    </row>
    <row r="22" spans="1:26" s="94" customFormat="1" ht="3" customHeight="1">
      <c r="A22" s="185"/>
      <c r="B22" s="187"/>
      <c r="C22" s="187"/>
      <c r="D22" s="187"/>
      <c r="E22" s="187"/>
      <c r="F22" s="187"/>
      <c r="G22" s="187"/>
      <c r="H22" s="187"/>
      <c r="I22" s="187"/>
      <c r="J22" s="187"/>
      <c r="K22" s="187"/>
      <c r="L22" s="187"/>
      <c r="M22" s="187"/>
      <c r="N22" s="187"/>
      <c r="O22" s="187"/>
      <c r="P22" s="187"/>
      <c r="Q22" s="187"/>
      <c r="R22" s="187"/>
      <c r="S22" s="187"/>
      <c r="T22" s="187"/>
    </row>
    <row r="23" spans="1:26" s="94" customFormat="1" ht="19.5" customHeight="1">
      <c r="A23" s="185"/>
      <c r="B23" s="174" t="s">
        <v>371</v>
      </c>
      <c r="C23" s="361" t="s">
        <v>372</v>
      </c>
      <c r="D23" s="361"/>
      <c r="E23" s="361"/>
      <c r="F23" s="361"/>
      <c r="G23" s="361"/>
      <c r="H23" s="361"/>
      <c r="I23" s="361"/>
      <c r="J23" s="361"/>
      <c r="K23" s="361" t="s">
        <v>373</v>
      </c>
      <c r="L23" s="361"/>
      <c r="M23" s="361"/>
      <c r="N23" s="361" t="s">
        <v>374</v>
      </c>
      <c r="O23" s="361"/>
      <c r="P23" s="361"/>
      <c r="Q23" s="361" t="s">
        <v>267</v>
      </c>
      <c r="R23" s="361"/>
      <c r="S23" s="362"/>
      <c r="T23" s="185"/>
      <c r="U23" s="88"/>
    </row>
    <row r="24" spans="1:26" s="94" customFormat="1" ht="19.5" customHeight="1">
      <c r="A24" s="185"/>
      <c r="B24" s="213"/>
      <c r="C24" s="366"/>
      <c r="D24" s="366"/>
      <c r="E24" s="366"/>
      <c r="F24" s="366"/>
      <c r="G24" s="366"/>
      <c r="H24" s="366"/>
      <c r="I24" s="366"/>
      <c r="J24" s="366"/>
      <c r="K24" s="367"/>
      <c r="L24" s="367"/>
      <c r="M24" s="367"/>
      <c r="N24" s="346" t="str">
        <f>'Tables (2)'!Q5</f>
        <v/>
      </c>
      <c r="O24" s="346"/>
      <c r="P24" s="346"/>
      <c r="Q24" s="347" t="str">
        <f>IF(N24="","",K24*N24)</f>
        <v/>
      </c>
      <c r="R24" s="347"/>
      <c r="S24" s="347"/>
      <c r="T24" s="185"/>
      <c r="U24" s="88"/>
      <c r="V24" s="292" t="s">
        <v>541</v>
      </c>
      <c r="W24" s="292"/>
      <c r="X24" s="292"/>
      <c r="Y24" s="292"/>
      <c r="Z24" s="292"/>
    </row>
    <row r="25" spans="1:26" s="94" customFormat="1" ht="19.5" customHeight="1">
      <c r="A25" s="185"/>
      <c r="B25" s="213"/>
      <c r="C25" s="366"/>
      <c r="D25" s="366"/>
      <c r="E25" s="366"/>
      <c r="F25" s="366"/>
      <c r="G25" s="366"/>
      <c r="H25" s="366"/>
      <c r="I25" s="366"/>
      <c r="J25" s="366"/>
      <c r="K25" s="367"/>
      <c r="L25" s="367"/>
      <c r="M25" s="367"/>
      <c r="N25" s="346" t="str">
        <f>'Tables (2)'!Q6</f>
        <v/>
      </c>
      <c r="O25" s="346"/>
      <c r="P25" s="346"/>
      <c r="Q25" s="347" t="str">
        <f t="shared" ref="Q25:Q32" si="0">IF(N25="","",K25*N25)</f>
        <v/>
      </c>
      <c r="R25" s="347"/>
      <c r="S25" s="347"/>
      <c r="T25" s="185"/>
      <c r="U25" s="88"/>
      <c r="V25" s="292"/>
      <c r="W25" s="292"/>
      <c r="X25" s="292"/>
      <c r="Y25" s="292"/>
      <c r="Z25" s="292"/>
    </row>
    <row r="26" spans="1:26" s="94" customFormat="1" ht="19.5" customHeight="1">
      <c r="A26" s="185"/>
      <c r="B26" s="213"/>
      <c r="C26" s="366"/>
      <c r="D26" s="366"/>
      <c r="E26" s="366"/>
      <c r="F26" s="366"/>
      <c r="G26" s="366"/>
      <c r="H26" s="366"/>
      <c r="I26" s="366"/>
      <c r="J26" s="366"/>
      <c r="K26" s="367"/>
      <c r="L26" s="367"/>
      <c r="M26" s="367"/>
      <c r="N26" s="346" t="str">
        <f>'Tables (2)'!Q7</f>
        <v/>
      </c>
      <c r="O26" s="346"/>
      <c r="P26" s="346"/>
      <c r="Q26" s="347" t="str">
        <f t="shared" si="0"/>
        <v/>
      </c>
      <c r="R26" s="347"/>
      <c r="S26" s="347"/>
      <c r="T26" s="185"/>
      <c r="U26" s="88"/>
      <c r="V26" s="292"/>
      <c r="W26" s="292"/>
      <c r="X26" s="292"/>
      <c r="Y26" s="292"/>
      <c r="Z26" s="292"/>
    </row>
    <row r="27" spans="1:26" s="94" customFormat="1" ht="19.5" customHeight="1">
      <c r="A27" s="185"/>
      <c r="B27" s="213"/>
      <c r="C27" s="366"/>
      <c r="D27" s="366"/>
      <c r="E27" s="366"/>
      <c r="F27" s="366"/>
      <c r="G27" s="366"/>
      <c r="H27" s="366"/>
      <c r="I27" s="366"/>
      <c r="J27" s="366"/>
      <c r="K27" s="367"/>
      <c r="L27" s="367"/>
      <c r="M27" s="367"/>
      <c r="N27" s="346" t="str">
        <f>'Tables (2)'!Q8</f>
        <v/>
      </c>
      <c r="O27" s="346"/>
      <c r="P27" s="346"/>
      <c r="Q27" s="347" t="str">
        <f>IF(N27="","",K27*N27)</f>
        <v/>
      </c>
      <c r="R27" s="347"/>
      <c r="S27" s="347"/>
      <c r="T27" s="185"/>
      <c r="U27" s="88"/>
      <c r="V27" s="292"/>
      <c r="W27" s="292"/>
      <c r="X27" s="292"/>
      <c r="Y27" s="292"/>
      <c r="Z27" s="292"/>
    </row>
    <row r="28" spans="1:26" s="94" customFormat="1" ht="19.5" customHeight="1">
      <c r="A28" s="185"/>
      <c r="B28" s="213"/>
      <c r="C28" s="366"/>
      <c r="D28" s="366"/>
      <c r="E28" s="366"/>
      <c r="F28" s="366"/>
      <c r="G28" s="366"/>
      <c r="H28" s="366"/>
      <c r="I28" s="366"/>
      <c r="J28" s="366"/>
      <c r="K28" s="367"/>
      <c r="L28" s="367"/>
      <c r="M28" s="367"/>
      <c r="N28" s="346" t="str">
        <f>'Tables (2)'!Q9</f>
        <v/>
      </c>
      <c r="O28" s="346"/>
      <c r="P28" s="346"/>
      <c r="Q28" s="347" t="str">
        <f>IF(N28="","",K28*N28)</f>
        <v/>
      </c>
      <c r="R28" s="347"/>
      <c r="S28" s="347"/>
      <c r="T28" s="185"/>
      <c r="U28" s="88"/>
      <c r="V28" s="292"/>
      <c r="W28" s="292"/>
      <c r="X28" s="292"/>
      <c r="Y28" s="292"/>
      <c r="Z28" s="292"/>
    </row>
    <row r="29" spans="1:26" s="94" customFormat="1" ht="19.5" customHeight="1">
      <c r="A29" s="185"/>
      <c r="B29" s="213"/>
      <c r="C29" s="366"/>
      <c r="D29" s="366"/>
      <c r="E29" s="366"/>
      <c r="F29" s="366"/>
      <c r="G29" s="366"/>
      <c r="H29" s="366"/>
      <c r="I29" s="366"/>
      <c r="J29" s="366"/>
      <c r="K29" s="367"/>
      <c r="L29" s="367"/>
      <c r="M29" s="367"/>
      <c r="N29" s="346" t="str">
        <f>'Tables (2)'!Q10</f>
        <v/>
      </c>
      <c r="O29" s="346"/>
      <c r="P29" s="346"/>
      <c r="Q29" s="347" t="str">
        <f t="shared" si="0"/>
        <v/>
      </c>
      <c r="R29" s="347"/>
      <c r="S29" s="347"/>
      <c r="T29" s="185"/>
      <c r="U29" s="88"/>
      <c r="V29" s="292"/>
      <c r="W29" s="292"/>
      <c r="X29" s="292"/>
      <c r="Y29" s="292"/>
      <c r="Z29" s="292"/>
    </row>
    <row r="30" spans="1:26" s="94" customFormat="1" ht="19.5" customHeight="1">
      <c r="A30" s="185"/>
      <c r="B30" s="213"/>
      <c r="C30" s="366"/>
      <c r="D30" s="366"/>
      <c r="E30" s="366"/>
      <c r="F30" s="366"/>
      <c r="G30" s="366"/>
      <c r="H30" s="366"/>
      <c r="I30" s="366"/>
      <c r="J30" s="366"/>
      <c r="K30" s="367"/>
      <c r="L30" s="367"/>
      <c r="M30" s="367"/>
      <c r="N30" s="346" t="str">
        <f>'Tables (2)'!Q11</f>
        <v/>
      </c>
      <c r="O30" s="346"/>
      <c r="P30" s="346"/>
      <c r="Q30" s="347" t="str">
        <f t="shared" si="0"/>
        <v/>
      </c>
      <c r="R30" s="347"/>
      <c r="S30" s="347"/>
      <c r="T30" s="185"/>
      <c r="U30" s="88"/>
      <c r="V30" s="292"/>
      <c r="W30" s="292"/>
      <c r="X30" s="292"/>
      <c r="Y30" s="292"/>
      <c r="Z30" s="292"/>
    </row>
    <row r="31" spans="1:26" s="94" customFormat="1" ht="19.5" customHeight="1">
      <c r="A31" s="185"/>
      <c r="B31" s="213"/>
      <c r="C31" s="366"/>
      <c r="D31" s="366"/>
      <c r="E31" s="366"/>
      <c r="F31" s="366"/>
      <c r="G31" s="366"/>
      <c r="H31" s="366"/>
      <c r="I31" s="366"/>
      <c r="J31" s="366"/>
      <c r="K31" s="367"/>
      <c r="L31" s="367"/>
      <c r="M31" s="367"/>
      <c r="N31" s="346" t="str">
        <f>'Tables (2)'!Q12</f>
        <v/>
      </c>
      <c r="O31" s="346"/>
      <c r="P31" s="346"/>
      <c r="Q31" s="347" t="str">
        <f t="shared" si="0"/>
        <v/>
      </c>
      <c r="R31" s="347"/>
      <c r="S31" s="347"/>
      <c r="T31" s="185"/>
      <c r="U31" s="88"/>
      <c r="V31" s="292"/>
      <c r="W31" s="292"/>
      <c r="X31" s="292"/>
      <c r="Y31" s="292"/>
      <c r="Z31" s="292"/>
    </row>
    <row r="32" spans="1:26" s="94" customFormat="1" ht="19.5" customHeight="1">
      <c r="A32" s="185"/>
      <c r="B32" s="213"/>
      <c r="C32" s="366"/>
      <c r="D32" s="366"/>
      <c r="E32" s="366"/>
      <c r="F32" s="366"/>
      <c r="G32" s="366"/>
      <c r="H32" s="366"/>
      <c r="I32" s="366"/>
      <c r="J32" s="366"/>
      <c r="K32" s="367"/>
      <c r="L32" s="367"/>
      <c r="M32" s="367"/>
      <c r="N32" s="346" t="str">
        <f>'Tables (2)'!Q13</f>
        <v/>
      </c>
      <c r="O32" s="346"/>
      <c r="P32" s="346"/>
      <c r="Q32" s="347" t="str">
        <f t="shared" si="0"/>
        <v/>
      </c>
      <c r="R32" s="347"/>
      <c r="S32" s="347"/>
      <c r="T32" s="185"/>
      <c r="U32" s="88"/>
      <c r="V32" s="292"/>
      <c r="W32" s="292"/>
      <c r="X32" s="292"/>
      <c r="Y32" s="292"/>
      <c r="Z32" s="292"/>
    </row>
    <row r="33" spans="1:26" s="94" customFormat="1" ht="19.5" customHeight="1">
      <c r="A33" s="185"/>
      <c r="B33" s="187"/>
      <c r="C33" s="187"/>
      <c r="D33" s="187"/>
      <c r="E33" s="187"/>
      <c r="F33" s="187"/>
      <c r="G33" s="187"/>
      <c r="H33" s="187"/>
      <c r="I33" s="187"/>
      <c r="J33" s="187"/>
      <c r="K33" s="187"/>
      <c r="L33" s="187"/>
      <c r="M33" s="187"/>
      <c r="N33" s="187"/>
      <c r="O33" s="187"/>
      <c r="P33" s="188" t="s">
        <v>444</v>
      </c>
      <c r="Q33" s="368">
        <f>SUM(Q24:S32)</f>
        <v>0</v>
      </c>
      <c r="R33" s="368"/>
      <c r="S33" s="368"/>
      <c r="T33" s="189" t="s">
        <v>379</v>
      </c>
      <c r="U33" s="88"/>
    </row>
    <row r="34" spans="1:26" s="94" customFormat="1" ht="3" customHeight="1">
      <c r="A34" s="209"/>
      <c r="B34" s="193"/>
      <c r="C34" s="193"/>
      <c r="D34" s="193"/>
      <c r="E34" s="193"/>
      <c r="F34" s="193"/>
      <c r="G34" s="193"/>
      <c r="H34" s="193"/>
      <c r="I34" s="193"/>
      <c r="J34" s="193"/>
      <c r="K34" s="193"/>
      <c r="L34" s="193"/>
      <c r="M34" s="193"/>
      <c r="N34" s="193"/>
      <c r="O34" s="193"/>
      <c r="P34" s="193"/>
      <c r="Q34" s="193"/>
      <c r="R34" s="193"/>
      <c r="S34" s="193"/>
      <c r="T34" s="209"/>
      <c r="U34" s="88"/>
    </row>
    <row r="35" spans="1:26" s="94" customFormat="1" ht="19.5" customHeight="1">
      <c r="A35" s="189">
        <v>5</v>
      </c>
      <c r="B35" s="348" t="s">
        <v>441</v>
      </c>
      <c r="C35" s="348"/>
      <c r="D35" s="348"/>
      <c r="E35" s="348"/>
      <c r="F35" s="348"/>
      <c r="G35" s="187"/>
      <c r="H35" s="187"/>
      <c r="I35" s="187"/>
      <c r="J35" s="187"/>
      <c r="K35" s="187"/>
      <c r="L35" s="187"/>
      <c r="M35" s="187"/>
      <c r="N35" s="187"/>
      <c r="O35" s="187"/>
      <c r="P35" s="187"/>
      <c r="Q35" s="187"/>
      <c r="R35" s="187"/>
      <c r="S35" s="187"/>
      <c r="T35" s="185"/>
      <c r="U35" s="88"/>
    </row>
    <row r="36" spans="1:26" s="94" customFormat="1" ht="19.5" customHeight="1">
      <c r="A36" s="185"/>
      <c r="B36" s="187"/>
      <c r="C36" s="187"/>
      <c r="D36" s="187"/>
      <c r="E36" s="187"/>
      <c r="F36" s="187"/>
      <c r="G36" s="187"/>
      <c r="H36" s="187"/>
      <c r="I36" s="187"/>
      <c r="J36" s="187"/>
      <c r="K36" s="214"/>
      <c r="L36" s="187"/>
      <c r="M36" s="187"/>
      <c r="N36" s="187"/>
      <c r="O36" s="187"/>
      <c r="P36" s="190" t="s">
        <v>512</v>
      </c>
      <c r="Q36" s="344">
        <f>Q12+Q15+Q18+Q33</f>
        <v>0</v>
      </c>
      <c r="R36" s="344"/>
      <c r="S36" s="344"/>
      <c r="T36" s="189" t="s">
        <v>366</v>
      </c>
      <c r="U36" s="88"/>
      <c r="V36" s="292" t="s">
        <v>513</v>
      </c>
      <c r="W36" s="292"/>
      <c r="X36" s="292"/>
      <c r="Y36" s="292"/>
      <c r="Z36" s="292"/>
    </row>
    <row r="37" spans="1:26" s="94" customFormat="1" ht="19.5" customHeight="1">
      <c r="A37" s="185"/>
      <c r="B37" s="187"/>
      <c r="C37" s="187"/>
      <c r="D37" s="187"/>
      <c r="E37" s="187"/>
      <c r="F37" s="187"/>
      <c r="G37" s="187"/>
      <c r="H37" s="187"/>
      <c r="I37" s="187"/>
      <c r="J37" s="187"/>
      <c r="K37" s="187"/>
      <c r="L37" s="187"/>
      <c r="M37" s="187"/>
      <c r="N37" s="187"/>
      <c r="O37" s="187"/>
      <c r="P37" s="187"/>
      <c r="Q37" s="187"/>
      <c r="R37" s="187"/>
      <c r="S37" s="187"/>
      <c r="T37" s="185"/>
      <c r="U37" s="88"/>
    </row>
    <row r="38" spans="1:26" s="94" customFormat="1" ht="19.5" customHeight="1">
      <c r="A38" s="179"/>
      <c r="B38" s="180"/>
      <c r="C38" s="180"/>
      <c r="D38" s="180"/>
      <c r="E38" s="180"/>
      <c r="F38" s="180"/>
      <c r="G38" s="180"/>
      <c r="H38" s="180"/>
      <c r="I38" s="180"/>
      <c r="J38" s="180"/>
      <c r="K38" s="180"/>
      <c r="L38" s="180"/>
      <c r="M38" s="180"/>
      <c r="N38" s="180"/>
      <c r="O38" s="180"/>
      <c r="P38" s="180"/>
      <c r="Q38" s="180"/>
      <c r="R38" s="180"/>
      <c r="S38" s="181"/>
      <c r="T38" s="179"/>
      <c r="U38" s="88"/>
    </row>
    <row r="39" spans="1:26" s="94" customFormat="1" ht="19.5" customHeight="1">
      <c r="A39" s="179"/>
      <c r="B39" s="180"/>
      <c r="C39" s="180"/>
      <c r="D39" s="180"/>
      <c r="E39" s="180"/>
      <c r="F39" s="180"/>
      <c r="G39" s="180"/>
      <c r="H39" s="180"/>
      <c r="I39" s="180"/>
      <c r="J39" s="180"/>
      <c r="K39" s="180"/>
      <c r="L39" s="180"/>
      <c r="M39" s="180"/>
      <c r="N39" s="180"/>
      <c r="O39" s="180"/>
      <c r="P39" s="180"/>
      <c r="Q39" s="180"/>
      <c r="R39" s="180"/>
      <c r="S39" s="181"/>
      <c r="T39" s="179"/>
      <c r="U39" s="88"/>
    </row>
    <row r="40" spans="1:26" s="94" customFormat="1" ht="19.5" customHeight="1">
      <c r="A40" s="179"/>
      <c r="B40" s="180"/>
      <c r="C40" s="180"/>
      <c r="D40" s="180"/>
      <c r="E40" s="180"/>
      <c r="F40" s="180"/>
      <c r="G40" s="180"/>
      <c r="H40" s="180"/>
      <c r="I40" s="180"/>
      <c r="J40" s="180"/>
      <c r="K40" s="180"/>
      <c r="L40" s="180"/>
      <c r="M40" s="180"/>
      <c r="N40" s="180"/>
      <c r="O40" s="180"/>
      <c r="P40" s="180"/>
      <c r="Q40" s="180"/>
      <c r="R40" s="180"/>
      <c r="S40" s="181"/>
      <c r="T40" s="179"/>
      <c r="U40" s="88"/>
    </row>
    <row r="41" spans="1:26" s="94" customFormat="1" ht="19.5" customHeight="1">
      <c r="A41" s="179"/>
      <c r="B41" s="180"/>
      <c r="C41" s="180"/>
      <c r="D41" s="180"/>
      <c r="E41" s="180"/>
      <c r="F41" s="180"/>
      <c r="G41" s="180"/>
      <c r="H41" s="180"/>
      <c r="I41" s="180"/>
      <c r="J41" s="180"/>
      <c r="K41" s="180"/>
      <c r="L41" s="180"/>
      <c r="M41" s="180"/>
      <c r="N41" s="180"/>
      <c r="O41" s="180"/>
      <c r="P41" s="180"/>
      <c r="Q41" s="180"/>
      <c r="R41" s="180"/>
      <c r="S41" s="181"/>
      <c r="T41" s="179"/>
      <c r="U41" s="88"/>
    </row>
    <row r="42" spans="1:26" s="94" customFormat="1" ht="19.5" customHeight="1">
      <c r="A42" s="179"/>
      <c r="B42" s="180"/>
      <c r="C42" s="180"/>
      <c r="D42" s="180"/>
      <c r="E42" s="180"/>
      <c r="F42" s="180"/>
      <c r="G42" s="180"/>
      <c r="H42" s="180"/>
      <c r="I42" s="180"/>
      <c r="J42" s="180"/>
      <c r="K42" s="180"/>
      <c r="L42" s="180"/>
      <c r="M42" s="180"/>
      <c r="N42" s="180"/>
      <c r="O42" s="180"/>
      <c r="P42" s="180"/>
      <c r="Q42" s="180"/>
      <c r="R42" s="180"/>
      <c r="S42" s="181"/>
      <c r="T42" s="179"/>
      <c r="U42" s="88"/>
    </row>
    <row r="43" spans="1:26" s="94" customFormat="1">
      <c r="A43" s="87"/>
      <c r="B43" s="88"/>
      <c r="C43" s="88"/>
      <c r="D43" s="88"/>
      <c r="E43" s="88"/>
      <c r="F43" s="88"/>
      <c r="G43" s="88"/>
      <c r="H43" s="88"/>
      <c r="I43" s="88"/>
      <c r="J43" s="88"/>
      <c r="K43" s="88"/>
      <c r="L43" s="88"/>
      <c r="M43" s="88"/>
      <c r="N43" s="88"/>
      <c r="O43" s="88"/>
      <c r="P43" s="88"/>
      <c r="Q43" s="88"/>
      <c r="R43" s="88"/>
      <c r="S43" s="88"/>
      <c r="T43" s="87"/>
      <c r="U43" s="88"/>
    </row>
    <row r="44" spans="1:26" s="94" customFormat="1">
      <c r="A44" s="88"/>
      <c r="B44" s="88"/>
      <c r="C44" s="88"/>
      <c r="D44" s="88"/>
      <c r="E44" s="88"/>
      <c r="F44" s="88"/>
      <c r="G44" s="88"/>
      <c r="H44" s="88"/>
      <c r="I44" s="88"/>
      <c r="J44" s="88"/>
      <c r="K44" s="88"/>
      <c r="L44" s="88"/>
      <c r="M44" s="88"/>
      <c r="N44" s="88"/>
      <c r="O44" s="88"/>
      <c r="P44" s="88"/>
      <c r="Q44" s="88"/>
      <c r="R44" s="88"/>
      <c r="S44" s="88"/>
      <c r="T44" s="87"/>
      <c r="U44" s="88"/>
    </row>
    <row r="45" spans="1:26" s="94" customFormat="1">
      <c r="A45" s="88"/>
      <c r="B45" s="88"/>
      <c r="C45" s="88"/>
      <c r="D45" s="88"/>
      <c r="E45" s="88"/>
      <c r="F45" s="88"/>
      <c r="G45" s="88"/>
      <c r="H45" s="88"/>
      <c r="I45" s="88"/>
      <c r="J45" s="88"/>
      <c r="K45" s="88"/>
      <c r="L45" s="88"/>
      <c r="M45" s="88"/>
      <c r="N45" s="88"/>
      <c r="O45" s="88"/>
      <c r="P45" s="88"/>
      <c r="Q45" s="88"/>
      <c r="R45" s="88"/>
      <c r="S45" s="88"/>
      <c r="T45" s="87"/>
      <c r="U45" s="88"/>
    </row>
    <row r="46" spans="1:26" s="94" customFormat="1">
      <c r="A46" s="88"/>
      <c r="B46" s="88"/>
      <c r="C46" s="88"/>
      <c r="D46" s="88"/>
      <c r="E46" s="88"/>
      <c r="F46" s="88"/>
      <c r="G46" s="88"/>
      <c r="H46" s="88"/>
      <c r="I46" s="88"/>
      <c r="J46" s="88"/>
      <c r="K46" s="88"/>
      <c r="L46" s="88"/>
      <c r="M46" s="88"/>
      <c r="N46" s="88"/>
      <c r="O46" s="88"/>
      <c r="P46" s="88"/>
      <c r="Q46" s="88"/>
      <c r="R46" s="88"/>
      <c r="S46" s="88"/>
      <c r="T46" s="87"/>
      <c r="U46" s="88"/>
    </row>
    <row r="47" spans="1:26" s="94" customFormat="1">
      <c r="A47" s="88"/>
      <c r="B47" s="88"/>
      <c r="C47" s="88"/>
      <c r="D47" s="88"/>
      <c r="E47" s="88"/>
      <c r="F47" s="88"/>
      <c r="G47" s="88"/>
      <c r="H47" s="88"/>
      <c r="I47" s="88"/>
      <c r="J47" s="88"/>
      <c r="K47" s="88"/>
      <c r="L47" s="88"/>
      <c r="M47" s="88"/>
      <c r="N47" s="88"/>
      <c r="O47" s="88"/>
      <c r="P47" s="88"/>
      <c r="Q47" s="88"/>
      <c r="R47" s="88"/>
      <c r="S47" s="88"/>
      <c r="T47" s="87"/>
      <c r="U47" s="88"/>
    </row>
    <row r="48" spans="1:26" s="94" customFormat="1">
      <c r="A48" s="88"/>
      <c r="B48" s="88"/>
      <c r="C48" s="88"/>
      <c r="D48" s="88"/>
      <c r="E48" s="88"/>
      <c r="F48" s="88"/>
      <c r="G48" s="88"/>
      <c r="H48" s="88"/>
      <c r="I48" s="88"/>
      <c r="J48" s="88"/>
      <c r="K48" s="88"/>
      <c r="L48" s="88"/>
      <c r="M48" s="88"/>
      <c r="N48" s="88"/>
      <c r="O48" s="88"/>
      <c r="P48" s="88"/>
      <c r="Q48" s="88"/>
      <c r="R48" s="88"/>
      <c r="S48" s="88"/>
      <c r="T48" s="87"/>
      <c r="U48" s="88"/>
    </row>
    <row r="49" spans="1:21" s="94" customFormat="1">
      <c r="A49" s="88"/>
      <c r="B49" s="88"/>
      <c r="C49" s="88"/>
      <c r="D49" s="88"/>
      <c r="E49" s="88"/>
      <c r="F49" s="88"/>
      <c r="G49" s="88"/>
      <c r="H49" s="88"/>
      <c r="I49" s="88"/>
      <c r="J49" s="88"/>
      <c r="K49" s="88"/>
      <c r="L49" s="88"/>
      <c r="M49" s="88"/>
      <c r="N49" s="88"/>
      <c r="O49" s="88"/>
      <c r="P49" s="88"/>
      <c r="Q49" s="88"/>
      <c r="R49" s="88"/>
      <c r="S49" s="88"/>
      <c r="T49" s="87"/>
      <c r="U49" s="88"/>
    </row>
    <row r="50" spans="1:21" s="94" customFormat="1">
      <c r="A50" s="88"/>
      <c r="B50" s="88"/>
      <c r="C50" s="88"/>
      <c r="D50" s="88"/>
      <c r="E50" s="88"/>
      <c r="F50" s="88"/>
      <c r="G50" s="88"/>
      <c r="H50" s="88"/>
      <c r="I50" s="88"/>
      <c r="J50" s="88"/>
      <c r="K50" s="88"/>
      <c r="L50" s="88"/>
      <c r="M50" s="88"/>
      <c r="N50" s="88"/>
      <c r="O50" s="88"/>
      <c r="P50" s="88"/>
      <c r="Q50" s="88"/>
      <c r="R50" s="88"/>
      <c r="S50" s="88"/>
      <c r="T50" s="87"/>
      <c r="U50" s="88"/>
    </row>
    <row r="51" spans="1:21" s="94" customFormat="1">
      <c r="A51" s="88"/>
      <c r="B51" s="88"/>
      <c r="C51" s="88"/>
      <c r="D51" s="88"/>
      <c r="E51" s="88"/>
      <c r="F51" s="88"/>
      <c r="G51" s="88"/>
      <c r="H51" s="88"/>
      <c r="I51" s="88"/>
      <c r="J51" s="88"/>
      <c r="K51" s="88"/>
      <c r="L51" s="88"/>
      <c r="M51" s="88"/>
      <c r="N51" s="88"/>
      <c r="O51" s="88"/>
      <c r="P51" s="88"/>
      <c r="Q51" s="88"/>
      <c r="R51" s="88"/>
      <c r="S51" s="88"/>
      <c r="T51" s="87"/>
      <c r="U51" s="88"/>
    </row>
    <row r="52" spans="1:21" s="94" customFormat="1">
      <c r="A52" s="87"/>
      <c r="B52" s="88"/>
      <c r="C52" s="88"/>
      <c r="D52" s="88"/>
      <c r="E52" s="88"/>
      <c r="F52" s="88"/>
      <c r="G52" s="88"/>
      <c r="H52" s="88"/>
      <c r="I52" s="88"/>
      <c r="J52" s="88"/>
      <c r="K52" s="88"/>
      <c r="L52" s="88"/>
      <c r="M52" s="88"/>
      <c r="N52" s="88"/>
      <c r="O52" s="88"/>
      <c r="P52" s="88"/>
      <c r="Q52" s="88"/>
      <c r="R52" s="88"/>
      <c r="S52" s="88"/>
      <c r="T52" s="87"/>
      <c r="U52" s="88"/>
    </row>
    <row r="53" spans="1:21" s="94" customFormat="1">
      <c r="A53" s="87"/>
      <c r="B53" s="88"/>
      <c r="C53" s="88"/>
      <c r="D53" s="88"/>
      <c r="E53" s="88"/>
      <c r="F53" s="88"/>
      <c r="G53" s="88"/>
      <c r="H53" s="88"/>
      <c r="I53" s="88"/>
      <c r="J53" s="88"/>
      <c r="K53" s="88"/>
      <c r="L53" s="88"/>
      <c r="M53" s="88"/>
      <c r="N53" s="88"/>
      <c r="O53" s="88"/>
      <c r="P53" s="88"/>
      <c r="Q53" s="88"/>
      <c r="R53" s="88"/>
      <c r="S53" s="88"/>
      <c r="T53" s="87"/>
      <c r="U53" s="88"/>
    </row>
    <row r="54" spans="1:21" s="94" customFormat="1">
      <c r="A54" s="182"/>
      <c r="B54" s="88"/>
      <c r="C54" s="88"/>
      <c r="D54" s="88"/>
      <c r="E54" s="88"/>
      <c r="F54" s="88"/>
      <c r="G54" s="88"/>
      <c r="H54" s="88"/>
      <c r="I54" s="88"/>
      <c r="J54" s="88"/>
      <c r="K54" s="88"/>
      <c r="L54" s="88"/>
      <c r="M54" s="88"/>
      <c r="N54" s="88"/>
      <c r="O54" s="88"/>
      <c r="P54" s="88"/>
      <c r="Q54" s="88"/>
      <c r="R54" s="88"/>
      <c r="S54" s="88"/>
      <c r="T54" s="87"/>
      <c r="U54" s="88"/>
    </row>
    <row r="55" spans="1:21" s="94" customFormat="1">
      <c r="A55" s="87"/>
      <c r="B55" s="88"/>
      <c r="C55" s="88"/>
      <c r="D55" s="88"/>
      <c r="E55" s="88"/>
      <c r="F55" s="88"/>
      <c r="G55" s="88"/>
      <c r="H55" s="88"/>
      <c r="I55" s="88"/>
      <c r="J55" s="88"/>
      <c r="K55" s="88"/>
      <c r="L55" s="88"/>
      <c r="M55" s="88"/>
      <c r="N55" s="88"/>
      <c r="O55" s="88"/>
      <c r="P55" s="88"/>
      <c r="Q55" s="88"/>
      <c r="R55" s="88"/>
      <c r="S55" s="88"/>
      <c r="T55" s="87"/>
      <c r="U55" s="88"/>
    </row>
    <row r="56" spans="1:21" ht="14.25" hidden="1" customHeight="1"/>
    <row r="57" spans="1:21" hidden="1">
      <c r="A57" s="88">
        <v>0</v>
      </c>
      <c r="B57" s="88" t="s">
        <v>503</v>
      </c>
    </row>
    <row r="58" spans="1:21" hidden="1">
      <c r="A58" s="88">
        <v>1</v>
      </c>
      <c r="B58" s="88" t="s">
        <v>384</v>
      </c>
    </row>
    <row r="59" spans="1:21" hidden="1">
      <c r="A59" s="88">
        <v>2</v>
      </c>
      <c r="B59" s="88" t="s">
        <v>385</v>
      </c>
    </row>
    <row r="60" spans="1:21" hidden="1">
      <c r="A60" s="88">
        <v>3</v>
      </c>
      <c r="B60" s="88" t="s">
        <v>386</v>
      </c>
    </row>
    <row r="61" spans="1:21" hidden="1">
      <c r="A61" s="88">
        <v>4</v>
      </c>
      <c r="B61" s="88" t="s">
        <v>387</v>
      </c>
    </row>
    <row r="62" spans="1:21" hidden="1">
      <c r="A62" s="88">
        <v>5</v>
      </c>
      <c r="B62" s="88" t="s">
        <v>388</v>
      </c>
    </row>
    <row r="63" spans="1:21" hidden="1">
      <c r="A63" s="88">
        <v>6</v>
      </c>
      <c r="B63" s="88" t="s">
        <v>389</v>
      </c>
    </row>
    <row r="64" spans="1:21" hidden="1">
      <c r="A64" s="88">
        <v>7</v>
      </c>
      <c r="B64" s="88" t="s">
        <v>390</v>
      </c>
    </row>
    <row r="65" spans="1:2" hidden="1">
      <c r="A65" s="88">
        <v>8</v>
      </c>
      <c r="B65" s="88" t="s">
        <v>391</v>
      </c>
    </row>
    <row r="66" spans="1:2" hidden="1">
      <c r="A66" s="88">
        <v>9</v>
      </c>
      <c r="B66" s="88" t="s">
        <v>392</v>
      </c>
    </row>
    <row r="67" spans="1:2" hidden="1">
      <c r="A67" s="88">
        <v>10</v>
      </c>
      <c r="B67" s="88" t="s">
        <v>393</v>
      </c>
    </row>
    <row r="68" spans="1:2" hidden="1">
      <c r="A68" s="88">
        <v>11</v>
      </c>
      <c r="B68" s="88" t="s">
        <v>394</v>
      </c>
    </row>
    <row r="69" spans="1:2" hidden="1">
      <c r="A69" s="88">
        <v>12</v>
      </c>
      <c r="B69" s="88" t="s">
        <v>395</v>
      </c>
    </row>
    <row r="70" spans="1:2" hidden="1">
      <c r="A70" s="88">
        <v>13</v>
      </c>
      <c r="B70" s="88" t="s">
        <v>396</v>
      </c>
    </row>
    <row r="71" spans="1:2" hidden="1">
      <c r="A71" s="88">
        <v>14</v>
      </c>
      <c r="B71" s="88" t="s">
        <v>397</v>
      </c>
    </row>
    <row r="72" spans="1:2" hidden="1">
      <c r="A72" s="88">
        <v>15</v>
      </c>
      <c r="B72" s="88" t="s">
        <v>398</v>
      </c>
    </row>
    <row r="73" spans="1:2" hidden="1">
      <c r="A73" s="88">
        <v>16</v>
      </c>
      <c r="B73" s="88" t="s">
        <v>399</v>
      </c>
    </row>
    <row r="74" spans="1:2" hidden="1">
      <c r="A74" s="88">
        <v>17</v>
      </c>
      <c r="B74" s="88" t="s">
        <v>400</v>
      </c>
    </row>
    <row r="75" spans="1:2" hidden="1">
      <c r="A75" s="88">
        <v>18</v>
      </c>
      <c r="B75" s="88" t="s">
        <v>401</v>
      </c>
    </row>
    <row r="76" spans="1:2" hidden="1">
      <c r="A76" s="88">
        <v>19</v>
      </c>
      <c r="B76" s="88" t="s">
        <v>402</v>
      </c>
    </row>
    <row r="77" spans="1:2" hidden="1">
      <c r="A77" s="88">
        <v>20</v>
      </c>
      <c r="B77" s="88" t="s">
        <v>403</v>
      </c>
    </row>
    <row r="78" spans="1:2" hidden="1">
      <c r="A78" s="88">
        <v>21</v>
      </c>
      <c r="B78" s="88" t="s">
        <v>404</v>
      </c>
    </row>
    <row r="79" spans="1:2" hidden="1">
      <c r="A79" s="88">
        <v>22</v>
      </c>
      <c r="B79" s="88" t="s">
        <v>405</v>
      </c>
    </row>
    <row r="80" spans="1:2" hidden="1">
      <c r="A80" s="88">
        <v>23</v>
      </c>
      <c r="B80" s="88" t="s">
        <v>406</v>
      </c>
    </row>
    <row r="81" spans="1:2" hidden="1">
      <c r="A81" s="88">
        <v>24</v>
      </c>
      <c r="B81" s="88" t="s">
        <v>407</v>
      </c>
    </row>
    <row r="82" spans="1:2" hidden="1">
      <c r="A82" s="88">
        <v>25</v>
      </c>
      <c r="B82" s="88" t="s">
        <v>408</v>
      </c>
    </row>
    <row r="83" spans="1:2" hidden="1">
      <c r="A83" s="88">
        <v>26</v>
      </c>
      <c r="B83" s="88" t="s">
        <v>409</v>
      </c>
    </row>
    <row r="84" spans="1:2" hidden="1">
      <c r="A84" s="88">
        <v>27</v>
      </c>
      <c r="B84" s="88" t="s">
        <v>410</v>
      </c>
    </row>
    <row r="85" spans="1:2" hidden="1">
      <c r="A85" s="88">
        <v>28</v>
      </c>
      <c r="B85" s="88" t="s">
        <v>411</v>
      </c>
    </row>
    <row r="86" spans="1:2" hidden="1">
      <c r="A86" s="88">
        <v>29</v>
      </c>
      <c r="B86" s="88" t="s">
        <v>412</v>
      </c>
    </row>
    <row r="87" spans="1:2" hidden="1">
      <c r="A87" s="88">
        <v>30</v>
      </c>
      <c r="B87" s="88" t="s">
        <v>413</v>
      </c>
    </row>
    <row r="88" spans="1:2" hidden="1">
      <c r="A88" s="88">
        <v>31</v>
      </c>
      <c r="B88" s="88" t="s">
        <v>414</v>
      </c>
    </row>
    <row r="89" spans="1:2" hidden="1">
      <c r="A89" s="88">
        <v>32</v>
      </c>
      <c r="B89" s="88" t="s">
        <v>415</v>
      </c>
    </row>
    <row r="90" spans="1:2" hidden="1">
      <c r="A90" s="88">
        <v>33</v>
      </c>
      <c r="B90" s="175" t="s">
        <v>416</v>
      </c>
    </row>
    <row r="91" spans="1:2" hidden="1">
      <c r="A91" s="88">
        <v>34</v>
      </c>
      <c r="B91" s="175" t="s">
        <v>417</v>
      </c>
    </row>
    <row r="92" spans="1:2" hidden="1">
      <c r="A92" s="88">
        <v>35</v>
      </c>
      <c r="B92" s="175" t="s">
        <v>418</v>
      </c>
    </row>
    <row r="93" spans="1:2" hidden="1">
      <c r="A93" s="88">
        <v>36</v>
      </c>
      <c r="B93" s="175" t="s">
        <v>419</v>
      </c>
    </row>
    <row r="94" spans="1:2" hidden="1">
      <c r="A94" s="88">
        <v>37</v>
      </c>
      <c r="B94" s="175" t="s">
        <v>420</v>
      </c>
    </row>
    <row r="95" spans="1:2" hidden="1">
      <c r="A95" s="88">
        <v>38</v>
      </c>
      <c r="B95" s="175" t="s">
        <v>421</v>
      </c>
    </row>
    <row r="96" spans="1:2" hidden="1">
      <c r="A96" s="88">
        <v>39</v>
      </c>
      <c r="B96" s="175" t="s">
        <v>422</v>
      </c>
    </row>
    <row r="97" spans="1:2" hidden="1">
      <c r="A97" s="88">
        <v>40</v>
      </c>
      <c r="B97" s="175" t="s">
        <v>423</v>
      </c>
    </row>
    <row r="98" spans="1:2" hidden="1">
      <c r="A98" s="88">
        <v>41</v>
      </c>
      <c r="B98" s="175" t="s">
        <v>424</v>
      </c>
    </row>
    <row r="99" spans="1:2" hidden="1">
      <c r="A99" s="88">
        <v>42</v>
      </c>
      <c r="B99" s="175" t="s">
        <v>425</v>
      </c>
    </row>
    <row r="100" spans="1:2" hidden="1">
      <c r="A100" s="88">
        <v>43</v>
      </c>
      <c r="B100" s="175" t="s">
        <v>426</v>
      </c>
    </row>
    <row r="101" spans="1:2" hidden="1">
      <c r="A101" s="88">
        <v>44</v>
      </c>
      <c r="B101" s="175" t="s">
        <v>427</v>
      </c>
    </row>
    <row r="102" spans="1:2" hidden="1">
      <c r="A102" s="88">
        <v>45</v>
      </c>
      <c r="B102" s="175" t="s">
        <v>428</v>
      </c>
    </row>
    <row r="103" spans="1:2" hidden="1">
      <c r="A103" s="88">
        <v>46</v>
      </c>
      <c r="B103" s="175" t="s">
        <v>429</v>
      </c>
    </row>
    <row r="104" spans="1:2" hidden="1">
      <c r="A104" s="88">
        <v>47</v>
      </c>
      <c r="B104" s="175" t="s">
        <v>430</v>
      </c>
    </row>
    <row r="105" spans="1:2" hidden="1">
      <c r="A105" s="88">
        <v>48</v>
      </c>
      <c r="B105" s="175" t="s">
        <v>431</v>
      </c>
    </row>
    <row r="106" spans="1:2" hidden="1">
      <c r="A106" s="88">
        <v>49</v>
      </c>
      <c r="B106" s="175" t="s">
        <v>432</v>
      </c>
    </row>
    <row r="107" spans="1:2" hidden="1">
      <c r="A107" s="88">
        <v>50</v>
      </c>
      <c r="B107" s="175" t="s">
        <v>433</v>
      </c>
    </row>
  </sheetData>
  <sheetProtection algorithmName="SHA-512" hashValue="1x7Bd//7S82uiUWB9OgD/iHEQfFXwvoqRahQWx774ATk4PBYtx5cNNWGM7HtJDtTtFcaG7Ma+nQqWHIcF3hp0Q==" saltValue="0sGFp+vLhifPuVyDjH+fyQ==" spinCount="100000" sheet="1" selectLockedCells="1"/>
  <protectedRanges>
    <protectedRange sqref="C12:D14 N18 T33 P18 I18 K13:T14 K12:N12 I12:J14 P12:T12 T15:T19 C11:T11 C9:D9 C8:T8 I9:T9" name="Range1"/>
    <protectedRange sqref="T25:T28" name="Range3"/>
    <protectedRange sqref="H33:O33 T30:T32" name="Range5"/>
    <protectedRange sqref="K37:K42" name="Range8"/>
    <protectedRange sqref="K43" name="Range9"/>
    <protectedRange sqref="P33" name="Range5_4"/>
    <protectedRange sqref="Q24:S32" name="Range5_1"/>
    <protectedRange sqref="N24:P32" name="Range5_2"/>
  </protectedRanges>
  <mergeCells count="58">
    <mergeCell ref="Q33:S33"/>
    <mergeCell ref="B35:F35"/>
    <mergeCell ref="Q36:S36"/>
    <mergeCell ref="V36:Z36"/>
    <mergeCell ref="C31:J31"/>
    <mergeCell ref="K31:M31"/>
    <mergeCell ref="N31:P31"/>
    <mergeCell ref="Q31:S31"/>
    <mergeCell ref="C32:J32"/>
    <mergeCell ref="K32:M32"/>
    <mergeCell ref="N32:P32"/>
    <mergeCell ref="Q32:S32"/>
    <mergeCell ref="V24:Z32"/>
    <mergeCell ref="C25:J25"/>
    <mergeCell ref="K25:M25"/>
    <mergeCell ref="N25:P25"/>
    <mergeCell ref="C29:J29"/>
    <mergeCell ref="K29:M29"/>
    <mergeCell ref="N29:P29"/>
    <mergeCell ref="Q29:S29"/>
    <mergeCell ref="C30:J30"/>
    <mergeCell ref="K30:M30"/>
    <mergeCell ref="N30:P30"/>
    <mergeCell ref="Q30:S30"/>
    <mergeCell ref="C28:J28"/>
    <mergeCell ref="K28:M28"/>
    <mergeCell ref="N28:P28"/>
    <mergeCell ref="Q28:S28"/>
    <mergeCell ref="C27:J27"/>
    <mergeCell ref="C26:J26"/>
    <mergeCell ref="K26:M26"/>
    <mergeCell ref="N26:P26"/>
    <mergeCell ref="Q26:S26"/>
    <mergeCell ref="K27:M27"/>
    <mergeCell ref="N27:P27"/>
    <mergeCell ref="Q27:S27"/>
    <mergeCell ref="C24:J24"/>
    <mergeCell ref="K24:M24"/>
    <mergeCell ref="N24:P24"/>
    <mergeCell ref="Q24:S24"/>
    <mergeCell ref="Q25:S25"/>
    <mergeCell ref="V18:Z18"/>
    <mergeCell ref="B20:O20"/>
    <mergeCell ref="C23:J23"/>
    <mergeCell ref="K23:M23"/>
    <mergeCell ref="N23:P23"/>
    <mergeCell ref="Q23:S23"/>
    <mergeCell ref="Q21:S21"/>
    <mergeCell ref="B4:S5"/>
    <mergeCell ref="N8:S8"/>
    <mergeCell ref="B11:L11"/>
    <mergeCell ref="K12:M12"/>
    <mergeCell ref="Q12:S12"/>
    <mergeCell ref="B15:H15"/>
    <mergeCell ref="Q15:S15"/>
    <mergeCell ref="B17:S17"/>
    <mergeCell ref="K18:M18"/>
    <mergeCell ref="Q18:S18"/>
  </mergeCells>
  <dataValidations count="2">
    <dataValidation type="list" allowBlank="1" showErrorMessage="1" errorTitle="Incorrect input" error="Please select the year by pushing the drop-down arrow and clicking the correct year" prompt="Select the year" sqref="B24:B32 IX24:IX32 ST24:ST32 ACP24:ACP32 AML24:AML32 AWH24:AWH32 BGD24:BGD32 BPZ24:BPZ32 BZV24:BZV32 CJR24:CJR32 CTN24:CTN32 DDJ24:DDJ32 DNF24:DNF32 DXB24:DXB32 EGX24:EGX32 EQT24:EQT32 FAP24:FAP32 FKL24:FKL32 FUH24:FUH32 GED24:GED32 GNZ24:GNZ32 GXV24:GXV32 HHR24:HHR32 HRN24:HRN32 IBJ24:IBJ32 ILF24:ILF32 IVB24:IVB32 JEX24:JEX32 JOT24:JOT32 JYP24:JYP32 KIL24:KIL32 KSH24:KSH32 LCD24:LCD32 LLZ24:LLZ32 LVV24:LVV32 MFR24:MFR32 MPN24:MPN32 MZJ24:MZJ32 NJF24:NJF32 NTB24:NTB32 OCX24:OCX32 OMT24:OMT32 OWP24:OWP32 PGL24:PGL32 PQH24:PQH32 QAD24:QAD32 QJZ24:QJZ32 QTV24:QTV32 RDR24:RDR32 RNN24:RNN32 RXJ24:RXJ32 SHF24:SHF32 SRB24:SRB32 TAX24:TAX32 TKT24:TKT32 TUP24:TUP32 UEL24:UEL32 UOH24:UOH32 UYD24:UYD32 VHZ24:VHZ32 VRV24:VRV32 WBR24:WBR32 WLN24:WLN32 WVJ24:WVJ32 B65560:B65568 IX65560:IX65568 ST65560:ST65568 ACP65560:ACP65568 AML65560:AML65568 AWH65560:AWH65568 BGD65560:BGD65568 BPZ65560:BPZ65568 BZV65560:BZV65568 CJR65560:CJR65568 CTN65560:CTN65568 DDJ65560:DDJ65568 DNF65560:DNF65568 DXB65560:DXB65568 EGX65560:EGX65568 EQT65560:EQT65568 FAP65560:FAP65568 FKL65560:FKL65568 FUH65560:FUH65568 GED65560:GED65568 GNZ65560:GNZ65568 GXV65560:GXV65568 HHR65560:HHR65568 HRN65560:HRN65568 IBJ65560:IBJ65568 ILF65560:ILF65568 IVB65560:IVB65568 JEX65560:JEX65568 JOT65560:JOT65568 JYP65560:JYP65568 KIL65560:KIL65568 KSH65560:KSH65568 LCD65560:LCD65568 LLZ65560:LLZ65568 LVV65560:LVV65568 MFR65560:MFR65568 MPN65560:MPN65568 MZJ65560:MZJ65568 NJF65560:NJF65568 NTB65560:NTB65568 OCX65560:OCX65568 OMT65560:OMT65568 OWP65560:OWP65568 PGL65560:PGL65568 PQH65560:PQH65568 QAD65560:QAD65568 QJZ65560:QJZ65568 QTV65560:QTV65568 RDR65560:RDR65568 RNN65560:RNN65568 RXJ65560:RXJ65568 SHF65560:SHF65568 SRB65560:SRB65568 TAX65560:TAX65568 TKT65560:TKT65568 TUP65560:TUP65568 UEL65560:UEL65568 UOH65560:UOH65568 UYD65560:UYD65568 VHZ65560:VHZ65568 VRV65560:VRV65568 WBR65560:WBR65568 WLN65560:WLN65568 WVJ65560:WVJ65568 B131096:B131104 IX131096:IX131104 ST131096:ST131104 ACP131096:ACP131104 AML131096:AML131104 AWH131096:AWH131104 BGD131096:BGD131104 BPZ131096:BPZ131104 BZV131096:BZV131104 CJR131096:CJR131104 CTN131096:CTN131104 DDJ131096:DDJ131104 DNF131096:DNF131104 DXB131096:DXB131104 EGX131096:EGX131104 EQT131096:EQT131104 FAP131096:FAP131104 FKL131096:FKL131104 FUH131096:FUH131104 GED131096:GED131104 GNZ131096:GNZ131104 GXV131096:GXV131104 HHR131096:HHR131104 HRN131096:HRN131104 IBJ131096:IBJ131104 ILF131096:ILF131104 IVB131096:IVB131104 JEX131096:JEX131104 JOT131096:JOT131104 JYP131096:JYP131104 KIL131096:KIL131104 KSH131096:KSH131104 LCD131096:LCD131104 LLZ131096:LLZ131104 LVV131096:LVV131104 MFR131096:MFR131104 MPN131096:MPN131104 MZJ131096:MZJ131104 NJF131096:NJF131104 NTB131096:NTB131104 OCX131096:OCX131104 OMT131096:OMT131104 OWP131096:OWP131104 PGL131096:PGL131104 PQH131096:PQH131104 QAD131096:QAD131104 QJZ131096:QJZ131104 QTV131096:QTV131104 RDR131096:RDR131104 RNN131096:RNN131104 RXJ131096:RXJ131104 SHF131096:SHF131104 SRB131096:SRB131104 TAX131096:TAX131104 TKT131096:TKT131104 TUP131096:TUP131104 UEL131096:UEL131104 UOH131096:UOH131104 UYD131096:UYD131104 VHZ131096:VHZ131104 VRV131096:VRV131104 WBR131096:WBR131104 WLN131096:WLN131104 WVJ131096:WVJ131104 B196632:B196640 IX196632:IX196640 ST196632:ST196640 ACP196632:ACP196640 AML196632:AML196640 AWH196632:AWH196640 BGD196632:BGD196640 BPZ196632:BPZ196640 BZV196632:BZV196640 CJR196632:CJR196640 CTN196632:CTN196640 DDJ196632:DDJ196640 DNF196632:DNF196640 DXB196632:DXB196640 EGX196632:EGX196640 EQT196632:EQT196640 FAP196632:FAP196640 FKL196632:FKL196640 FUH196632:FUH196640 GED196632:GED196640 GNZ196632:GNZ196640 GXV196632:GXV196640 HHR196632:HHR196640 HRN196632:HRN196640 IBJ196632:IBJ196640 ILF196632:ILF196640 IVB196632:IVB196640 JEX196632:JEX196640 JOT196632:JOT196640 JYP196632:JYP196640 KIL196632:KIL196640 KSH196632:KSH196640 LCD196632:LCD196640 LLZ196632:LLZ196640 LVV196632:LVV196640 MFR196632:MFR196640 MPN196632:MPN196640 MZJ196632:MZJ196640 NJF196632:NJF196640 NTB196632:NTB196640 OCX196632:OCX196640 OMT196632:OMT196640 OWP196632:OWP196640 PGL196632:PGL196640 PQH196632:PQH196640 QAD196632:QAD196640 QJZ196632:QJZ196640 QTV196632:QTV196640 RDR196632:RDR196640 RNN196632:RNN196640 RXJ196632:RXJ196640 SHF196632:SHF196640 SRB196632:SRB196640 TAX196632:TAX196640 TKT196632:TKT196640 TUP196632:TUP196640 UEL196632:UEL196640 UOH196632:UOH196640 UYD196632:UYD196640 VHZ196632:VHZ196640 VRV196632:VRV196640 WBR196632:WBR196640 WLN196632:WLN196640 WVJ196632:WVJ196640 B262168:B262176 IX262168:IX262176 ST262168:ST262176 ACP262168:ACP262176 AML262168:AML262176 AWH262168:AWH262176 BGD262168:BGD262176 BPZ262168:BPZ262176 BZV262168:BZV262176 CJR262168:CJR262176 CTN262168:CTN262176 DDJ262168:DDJ262176 DNF262168:DNF262176 DXB262168:DXB262176 EGX262168:EGX262176 EQT262168:EQT262176 FAP262168:FAP262176 FKL262168:FKL262176 FUH262168:FUH262176 GED262168:GED262176 GNZ262168:GNZ262176 GXV262168:GXV262176 HHR262168:HHR262176 HRN262168:HRN262176 IBJ262168:IBJ262176 ILF262168:ILF262176 IVB262168:IVB262176 JEX262168:JEX262176 JOT262168:JOT262176 JYP262168:JYP262176 KIL262168:KIL262176 KSH262168:KSH262176 LCD262168:LCD262176 LLZ262168:LLZ262176 LVV262168:LVV262176 MFR262168:MFR262176 MPN262168:MPN262176 MZJ262168:MZJ262176 NJF262168:NJF262176 NTB262168:NTB262176 OCX262168:OCX262176 OMT262168:OMT262176 OWP262168:OWP262176 PGL262168:PGL262176 PQH262168:PQH262176 QAD262168:QAD262176 QJZ262168:QJZ262176 QTV262168:QTV262176 RDR262168:RDR262176 RNN262168:RNN262176 RXJ262168:RXJ262176 SHF262168:SHF262176 SRB262168:SRB262176 TAX262168:TAX262176 TKT262168:TKT262176 TUP262168:TUP262176 UEL262168:UEL262176 UOH262168:UOH262176 UYD262168:UYD262176 VHZ262168:VHZ262176 VRV262168:VRV262176 WBR262168:WBR262176 WLN262168:WLN262176 WVJ262168:WVJ262176 B327704:B327712 IX327704:IX327712 ST327704:ST327712 ACP327704:ACP327712 AML327704:AML327712 AWH327704:AWH327712 BGD327704:BGD327712 BPZ327704:BPZ327712 BZV327704:BZV327712 CJR327704:CJR327712 CTN327704:CTN327712 DDJ327704:DDJ327712 DNF327704:DNF327712 DXB327704:DXB327712 EGX327704:EGX327712 EQT327704:EQT327712 FAP327704:FAP327712 FKL327704:FKL327712 FUH327704:FUH327712 GED327704:GED327712 GNZ327704:GNZ327712 GXV327704:GXV327712 HHR327704:HHR327712 HRN327704:HRN327712 IBJ327704:IBJ327712 ILF327704:ILF327712 IVB327704:IVB327712 JEX327704:JEX327712 JOT327704:JOT327712 JYP327704:JYP327712 KIL327704:KIL327712 KSH327704:KSH327712 LCD327704:LCD327712 LLZ327704:LLZ327712 LVV327704:LVV327712 MFR327704:MFR327712 MPN327704:MPN327712 MZJ327704:MZJ327712 NJF327704:NJF327712 NTB327704:NTB327712 OCX327704:OCX327712 OMT327704:OMT327712 OWP327704:OWP327712 PGL327704:PGL327712 PQH327704:PQH327712 QAD327704:QAD327712 QJZ327704:QJZ327712 QTV327704:QTV327712 RDR327704:RDR327712 RNN327704:RNN327712 RXJ327704:RXJ327712 SHF327704:SHF327712 SRB327704:SRB327712 TAX327704:TAX327712 TKT327704:TKT327712 TUP327704:TUP327712 UEL327704:UEL327712 UOH327704:UOH327712 UYD327704:UYD327712 VHZ327704:VHZ327712 VRV327704:VRV327712 WBR327704:WBR327712 WLN327704:WLN327712 WVJ327704:WVJ327712 B393240:B393248 IX393240:IX393248 ST393240:ST393248 ACP393240:ACP393248 AML393240:AML393248 AWH393240:AWH393248 BGD393240:BGD393248 BPZ393240:BPZ393248 BZV393240:BZV393248 CJR393240:CJR393248 CTN393240:CTN393248 DDJ393240:DDJ393248 DNF393240:DNF393248 DXB393240:DXB393248 EGX393240:EGX393248 EQT393240:EQT393248 FAP393240:FAP393248 FKL393240:FKL393248 FUH393240:FUH393248 GED393240:GED393248 GNZ393240:GNZ393248 GXV393240:GXV393248 HHR393240:HHR393248 HRN393240:HRN393248 IBJ393240:IBJ393248 ILF393240:ILF393248 IVB393240:IVB393248 JEX393240:JEX393248 JOT393240:JOT393248 JYP393240:JYP393248 KIL393240:KIL393248 KSH393240:KSH393248 LCD393240:LCD393248 LLZ393240:LLZ393248 LVV393240:LVV393248 MFR393240:MFR393248 MPN393240:MPN393248 MZJ393240:MZJ393248 NJF393240:NJF393248 NTB393240:NTB393248 OCX393240:OCX393248 OMT393240:OMT393248 OWP393240:OWP393248 PGL393240:PGL393248 PQH393240:PQH393248 QAD393240:QAD393248 QJZ393240:QJZ393248 QTV393240:QTV393248 RDR393240:RDR393248 RNN393240:RNN393248 RXJ393240:RXJ393248 SHF393240:SHF393248 SRB393240:SRB393248 TAX393240:TAX393248 TKT393240:TKT393248 TUP393240:TUP393248 UEL393240:UEL393248 UOH393240:UOH393248 UYD393240:UYD393248 VHZ393240:VHZ393248 VRV393240:VRV393248 WBR393240:WBR393248 WLN393240:WLN393248 WVJ393240:WVJ393248 B458776:B458784 IX458776:IX458784 ST458776:ST458784 ACP458776:ACP458784 AML458776:AML458784 AWH458776:AWH458784 BGD458776:BGD458784 BPZ458776:BPZ458784 BZV458776:BZV458784 CJR458776:CJR458784 CTN458776:CTN458784 DDJ458776:DDJ458784 DNF458776:DNF458784 DXB458776:DXB458784 EGX458776:EGX458784 EQT458776:EQT458784 FAP458776:FAP458784 FKL458776:FKL458784 FUH458776:FUH458784 GED458776:GED458784 GNZ458776:GNZ458784 GXV458776:GXV458784 HHR458776:HHR458784 HRN458776:HRN458784 IBJ458776:IBJ458784 ILF458776:ILF458784 IVB458776:IVB458784 JEX458776:JEX458784 JOT458776:JOT458784 JYP458776:JYP458784 KIL458776:KIL458784 KSH458776:KSH458784 LCD458776:LCD458784 LLZ458776:LLZ458784 LVV458776:LVV458784 MFR458776:MFR458784 MPN458776:MPN458784 MZJ458776:MZJ458784 NJF458776:NJF458784 NTB458776:NTB458784 OCX458776:OCX458784 OMT458776:OMT458784 OWP458776:OWP458784 PGL458776:PGL458784 PQH458776:PQH458784 QAD458776:QAD458784 QJZ458776:QJZ458784 QTV458776:QTV458784 RDR458776:RDR458784 RNN458776:RNN458784 RXJ458776:RXJ458784 SHF458776:SHF458784 SRB458776:SRB458784 TAX458776:TAX458784 TKT458776:TKT458784 TUP458776:TUP458784 UEL458776:UEL458784 UOH458776:UOH458784 UYD458776:UYD458784 VHZ458776:VHZ458784 VRV458776:VRV458784 WBR458776:WBR458784 WLN458776:WLN458784 WVJ458776:WVJ458784 B524312:B524320 IX524312:IX524320 ST524312:ST524320 ACP524312:ACP524320 AML524312:AML524320 AWH524312:AWH524320 BGD524312:BGD524320 BPZ524312:BPZ524320 BZV524312:BZV524320 CJR524312:CJR524320 CTN524312:CTN524320 DDJ524312:DDJ524320 DNF524312:DNF524320 DXB524312:DXB524320 EGX524312:EGX524320 EQT524312:EQT524320 FAP524312:FAP524320 FKL524312:FKL524320 FUH524312:FUH524320 GED524312:GED524320 GNZ524312:GNZ524320 GXV524312:GXV524320 HHR524312:HHR524320 HRN524312:HRN524320 IBJ524312:IBJ524320 ILF524312:ILF524320 IVB524312:IVB524320 JEX524312:JEX524320 JOT524312:JOT524320 JYP524312:JYP524320 KIL524312:KIL524320 KSH524312:KSH524320 LCD524312:LCD524320 LLZ524312:LLZ524320 LVV524312:LVV524320 MFR524312:MFR524320 MPN524312:MPN524320 MZJ524312:MZJ524320 NJF524312:NJF524320 NTB524312:NTB524320 OCX524312:OCX524320 OMT524312:OMT524320 OWP524312:OWP524320 PGL524312:PGL524320 PQH524312:PQH524320 QAD524312:QAD524320 QJZ524312:QJZ524320 QTV524312:QTV524320 RDR524312:RDR524320 RNN524312:RNN524320 RXJ524312:RXJ524320 SHF524312:SHF524320 SRB524312:SRB524320 TAX524312:TAX524320 TKT524312:TKT524320 TUP524312:TUP524320 UEL524312:UEL524320 UOH524312:UOH524320 UYD524312:UYD524320 VHZ524312:VHZ524320 VRV524312:VRV524320 WBR524312:WBR524320 WLN524312:WLN524320 WVJ524312:WVJ524320 B589848:B589856 IX589848:IX589856 ST589848:ST589856 ACP589848:ACP589856 AML589848:AML589856 AWH589848:AWH589856 BGD589848:BGD589856 BPZ589848:BPZ589856 BZV589848:BZV589856 CJR589848:CJR589856 CTN589848:CTN589856 DDJ589848:DDJ589856 DNF589848:DNF589856 DXB589848:DXB589856 EGX589848:EGX589856 EQT589848:EQT589856 FAP589848:FAP589856 FKL589848:FKL589856 FUH589848:FUH589856 GED589848:GED589856 GNZ589848:GNZ589856 GXV589848:GXV589856 HHR589848:HHR589856 HRN589848:HRN589856 IBJ589848:IBJ589856 ILF589848:ILF589856 IVB589848:IVB589856 JEX589848:JEX589856 JOT589848:JOT589856 JYP589848:JYP589856 KIL589848:KIL589856 KSH589848:KSH589856 LCD589848:LCD589856 LLZ589848:LLZ589856 LVV589848:LVV589856 MFR589848:MFR589856 MPN589848:MPN589856 MZJ589848:MZJ589856 NJF589848:NJF589856 NTB589848:NTB589856 OCX589848:OCX589856 OMT589848:OMT589856 OWP589848:OWP589856 PGL589848:PGL589856 PQH589848:PQH589856 QAD589848:QAD589856 QJZ589848:QJZ589856 QTV589848:QTV589856 RDR589848:RDR589856 RNN589848:RNN589856 RXJ589848:RXJ589856 SHF589848:SHF589856 SRB589848:SRB589856 TAX589848:TAX589856 TKT589848:TKT589856 TUP589848:TUP589856 UEL589848:UEL589856 UOH589848:UOH589856 UYD589848:UYD589856 VHZ589848:VHZ589856 VRV589848:VRV589856 WBR589848:WBR589856 WLN589848:WLN589856 WVJ589848:WVJ589856 B655384:B655392 IX655384:IX655392 ST655384:ST655392 ACP655384:ACP655392 AML655384:AML655392 AWH655384:AWH655392 BGD655384:BGD655392 BPZ655384:BPZ655392 BZV655384:BZV655392 CJR655384:CJR655392 CTN655384:CTN655392 DDJ655384:DDJ655392 DNF655384:DNF655392 DXB655384:DXB655392 EGX655384:EGX655392 EQT655384:EQT655392 FAP655384:FAP655392 FKL655384:FKL655392 FUH655384:FUH655392 GED655384:GED655392 GNZ655384:GNZ655392 GXV655384:GXV655392 HHR655384:HHR655392 HRN655384:HRN655392 IBJ655384:IBJ655392 ILF655384:ILF655392 IVB655384:IVB655392 JEX655384:JEX655392 JOT655384:JOT655392 JYP655384:JYP655392 KIL655384:KIL655392 KSH655384:KSH655392 LCD655384:LCD655392 LLZ655384:LLZ655392 LVV655384:LVV655392 MFR655384:MFR655392 MPN655384:MPN655392 MZJ655384:MZJ655392 NJF655384:NJF655392 NTB655384:NTB655392 OCX655384:OCX655392 OMT655384:OMT655392 OWP655384:OWP655392 PGL655384:PGL655392 PQH655384:PQH655392 QAD655384:QAD655392 QJZ655384:QJZ655392 QTV655384:QTV655392 RDR655384:RDR655392 RNN655384:RNN655392 RXJ655384:RXJ655392 SHF655384:SHF655392 SRB655384:SRB655392 TAX655384:TAX655392 TKT655384:TKT655392 TUP655384:TUP655392 UEL655384:UEL655392 UOH655384:UOH655392 UYD655384:UYD655392 VHZ655384:VHZ655392 VRV655384:VRV655392 WBR655384:WBR655392 WLN655384:WLN655392 WVJ655384:WVJ655392 B720920:B720928 IX720920:IX720928 ST720920:ST720928 ACP720920:ACP720928 AML720920:AML720928 AWH720920:AWH720928 BGD720920:BGD720928 BPZ720920:BPZ720928 BZV720920:BZV720928 CJR720920:CJR720928 CTN720920:CTN720928 DDJ720920:DDJ720928 DNF720920:DNF720928 DXB720920:DXB720928 EGX720920:EGX720928 EQT720920:EQT720928 FAP720920:FAP720928 FKL720920:FKL720928 FUH720920:FUH720928 GED720920:GED720928 GNZ720920:GNZ720928 GXV720920:GXV720928 HHR720920:HHR720928 HRN720920:HRN720928 IBJ720920:IBJ720928 ILF720920:ILF720928 IVB720920:IVB720928 JEX720920:JEX720928 JOT720920:JOT720928 JYP720920:JYP720928 KIL720920:KIL720928 KSH720920:KSH720928 LCD720920:LCD720928 LLZ720920:LLZ720928 LVV720920:LVV720928 MFR720920:MFR720928 MPN720920:MPN720928 MZJ720920:MZJ720928 NJF720920:NJF720928 NTB720920:NTB720928 OCX720920:OCX720928 OMT720920:OMT720928 OWP720920:OWP720928 PGL720920:PGL720928 PQH720920:PQH720928 QAD720920:QAD720928 QJZ720920:QJZ720928 QTV720920:QTV720928 RDR720920:RDR720928 RNN720920:RNN720928 RXJ720920:RXJ720928 SHF720920:SHF720928 SRB720920:SRB720928 TAX720920:TAX720928 TKT720920:TKT720928 TUP720920:TUP720928 UEL720920:UEL720928 UOH720920:UOH720928 UYD720920:UYD720928 VHZ720920:VHZ720928 VRV720920:VRV720928 WBR720920:WBR720928 WLN720920:WLN720928 WVJ720920:WVJ720928 B786456:B786464 IX786456:IX786464 ST786456:ST786464 ACP786456:ACP786464 AML786456:AML786464 AWH786456:AWH786464 BGD786456:BGD786464 BPZ786456:BPZ786464 BZV786456:BZV786464 CJR786456:CJR786464 CTN786456:CTN786464 DDJ786456:DDJ786464 DNF786456:DNF786464 DXB786456:DXB786464 EGX786456:EGX786464 EQT786456:EQT786464 FAP786456:FAP786464 FKL786456:FKL786464 FUH786456:FUH786464 GED786456:GED786464 GNZ786456:GNZ786464 GXV786456:GXV786464 HHR786456:HHR786464 HRN786456:HRN786464 IBJ786456:IBJ786464 ILF786456:ILF786464 IVB786456:IVB786464 JEX786456:JEX786464 JOT786456:JOT786464 JYP786456:JYP786464 KIL786456:KIL786464 KSH786456:KSH786464 LCD786456:LCD786464 LLZ786456:LLZ786464 LVV786456:LVV786464 MFR786456:MFR786464 MPN786456:MPN786464 MZJ786456:MZJ786464 NJF786456:NJF786464 NTB786456:NTB786464 OCX786456:OCX786464 OMT786456:OMT786464 OWP786456:OWP786464 PGL786456:PGL786464 PQH786456:PQH786464 QAD786456:QAD786464 QJZ786456:QJZ786464 QTV786456:QTV786464 RDR786456:RDR786464 RNN786456:RNN786464 RXJ786456:RXJ786464 SHF786456:SHF786464 SRB786456:SRB786464 TAX786456:TAX786464 TKT786456:TKT786464 TUP786456:TUP786464 UEL786456:UEL786464 UOH786456:UOH786464 UYD786456:UYD786464 VHZ786456:VHZ786464 VRV786456:VRV786464 WBR786456:WBR786464 WLN786456:WLN786464 WVJ786456:WVJ786464 B851992:B852000 IX851992:IX852000 ST851992:ST852000 ACP851992:ACP852000 AML851992:AML852000 AWH851992:AWH852000 BGD851992:BGD852000 BPZ851992:BPZ852000 BZV851992:BZV852000 CJR851992:CJR852000 CTN851992:CTN852000 DDJ851992:DDJ852000 DNF851992:DNF852000 DXB851992:DXB852000 EGX851992:EGX852000 EQT851992:EQT852000 FAP851992:FAP852000 FKL851992:FKL852000 FUH851992:FUH852000 GED851992:GED852000 GNZ851992:GNZ852000 GXV851992:GXV852000 HHR851992:HHR852000 HRN851992:HRN852000 IBJ851992:IBJ852000 ILF851992:ILF852000 IVB851992:IVB852000 JEX851992:JEX852000 JOT851992:JOT852000 JYP851992:JYP852000 KIL851992:KIL852000 KSH851992:KSH852000 LCD851992:LCD852000 LLZ851992:LLZ852000 LVV851992:LVV852000 MFR851992:MFR852000 MPN851992:MPN852000 MZJ851992:MZJ852000 NJF851992:NJF852000 NTB851992:NTB852000 OCX851992:OCX852000 OMT851992:OMT852000 OWP851992:OWP852000 PGL851992:PGL852000 PQH851992:PQH852000 QAD851992:QAD852000 QJZ851992:QJZ852000 QTV851992:QTV852000 RDR851992:RDR852000 RNN851992:RNN852000 RXJ851992:RXJ852000 SHF851992:SHF852000 SRB851992:SRB852000 TAX851992:TAX852000 TKT851992:TKT852000 TUP851992:TUP852000 UEL851992:UEL852000 UOH851992:UOH852000 UYD851992:UYD852000 VHZ851992:VHZ852000 VRV851992:VRV852000 WBR851992:WBR852000 WLN851992:WLN852000 WVJ851992:WVJ852000 B917528:B917536 IX917528:IX917536 ST917528:ST917536 ACP917528:ACP917536 AML917528:AML917536 AWH917528:AWH917536 BGD917528:BGD917536 BPZ917528:BPZ917536 BZV917528:BZV917536 CJR917528:CJR917536 CTN917528:CTN917536 DDJ917528:DDJ917536 DNF917528:DNF917536 DXB917528:DXB917536 EGX917528:EGX917536 EQT917528:EQT917536 FAP917528:FAP917536 FKL917528:FKL917536 FUH917528:FUH917536 GED917528:GED917536 GNZ917528:GNZ917536 GXV917528:GXV917536 HHR917528:HHR917536 HRN917528:HRN917536 IBJ917528:IBJ917536 ILF917528:ILF917536 IVB917528:IVB917536 JEX917528:JEX917536 JOT917528:JOT917536 JYP917528:JYP917536 KIL917528:KIL917536 KSH917528:KSH917536 LCD917528:LCD917536 LLZ917528:LLZ917536 LVV917528:LVV917536 MFR917528:MFR917536 MPN917528:MPN917536 MZJ917528:MZJ917536 NJF917528:NJF917536 NTB917528:NTB917536 OCX917528:OCX917536 OMT917528:OMT917536 OWP917528:OWP917536 PGL917528:PGL917536 PQH917528:PQH917536 QAD917528:QAD917536 QJZ917528:QJZ917536 QTV917528:QTV917536 RDR917528:RDR917536 RNN917528:RNN917536 RXJ917528:RXJ917536 SHF917528:SHF917536 SRB917528:SRB917536 TAX917528:TAX917536 TKT917528:TKT917536 TUP917528:TUP917536 UEL917528:UEL917536 UOH917528:UOH917536 UYD917528:UYD917536 VHZ917528:VHZ917536 VRV917528:VRV917536 WBR917528:WBR917536 WLN917528:WLN917536 WVJ917528:WVJ917536 B983064:B983072 IX983064:IX983072 ST983064:ST983072 ACP983064:ACP983072 AML983064:AML983072 AWH983064:AWH983072 BGD983064:BGD983072 BPZ983064:BPZ983072 BZV983064:BZV983072 CJR983064:CJR983072 CTN983064:CTN983072 DDJ983064:DDJ983072 DNF983064:DNF983072 DXB983064:DXB983072 EGX983064:EGX983072 EQT983064:EQT983072 FAP983064:FAP983072 FKL983064:FKL983072 FUH983064:FUH983072 GED983064:GED983072 GNZ983064:GNZ983072 GXV983064:GXV983072 HHR983064:HHR983072 HRN983064:HRN983072 IBJ983064:IBJ983072 ILF983064:ILF983072 IVB983064:IVB983072 JEX983064:JEX983072 JOT983064:JOT983072 JYP983064:JYP983072 KIL983064:KIL983072 KSH983064:KSH983072 LCD983064:LCD983072 LLZ983064:LLZ983072 LVV983064:LVV983072 MFR983064:MFR983072 MPN983064:MPN983072 MZJ983064:MZJ983072 NJF983064:NJF983072 NTB983064:NTB983072 OCX983064:OCX983072 OMT983064:OMT983072 OWP983064:OWP983072 PGL983064:PGL983072 PQH983064:PQH983072 QAD983064:QAD983072 QJZ983064:QJZ983072 QTV983064:QTV983072 RDR983064:RDR983072 RNN983064:RNN983072 RXJ983064:RXJ983072 SHF983064:SHF983072 SRB983064:SRB983072 TAX983064:TAX983072 TKT983064:TKT983072 TUP983064:TUP983072 UEL983064:UEL983072 UOH983064:UOH983072 UYD983064:UYD983072 VHZ983064:VHZ983072 VRV983064:VRV983072 WBR983064:WBR983072 WLN983064:WLN983072 WVJ983064:WVJ983072" xr:uid="{13D96FD0-B452-46CE-BBB6-22888C90B7FE}">
      <formula1>$A$57:$A$97</formula1>
    </dataValidation>
    <dataValidation type="list" allowBlank="1" showErrorMessage="1" errorTitle="Incorrect input" error="Please select the year by pushing the drop-down arrow and clicking the correct year" prompt="Select your year" sqref="Q21:S21 JM21:JO21 TI21:TK21 ADE21:ADG21 ANA21:ANC21 AWW21:AWY21 BGS21:BGU21 BQO21:BQQ21 CAK21:CAM21 CKG21:CKI21 CUC21:CUE21 DDY21:DEA21 DNU21:DNW21 DXQ21:DXS21 EHM21:EHO21 ERI21:ERK21 FBE21:FBG21 FLA21:FLC21 FUW21:FUY21 GES21:GEU21 GOO21:GOQ21 GYK21:GYM21 HIG21:HII21 HSC21:HSE21 IBY21:ICA21 ILU21:ILW21 IVQ21:IVS21 JFM21:JFO21 JPI21:JPK21 JZE21:JZG21 KJA21:KJC21 KSW21:KSY21 LCS21:LCU21 LMO21:LMQ21 LWK21:LWM21 MGG21:MGI21 MQC21:MQE21 MZY21:NAA21 NJU21:NJW21 NTQ21:NTS21 ODM21:ODO21 ONI21:ONK21 OXE21:OXG21 PHA21:PHC21 PQW21:PQY21 QAS21:QAU21 QKO21:QKQ21 QUK21:QUM21 REG21:REI21 ROC21:ROE21 RXY21:RYA21 SHU21:SHW21 SRQ21:SRS21 TBM21:TBO21 TLI21:TLK21 TVE21:TVG21 UFA21:UFC21 UOW21:UOY21 UYS21:UYU21 VIO21:VIQ21 VSK21:VSM21 WCG21:WCI21 WMC21:WME21 WVY21:WWA21 Q65557:S65557 JM65557:JO65557 TI65557:TK65557 ADE65557:ADG65557 ANA65557:ANC65557 AWW65557:AWY65557 BGS65557:BGU65557 BQO65557:BQQ65557 CAK65557:CAM65557 CKG65557:CKI65557 CUC65557:CUE65557 DDY65557:DEA65557 DNU65557:DNW65557 DXQ65557:DXS65557 EHM65557:EHO65557 ERI65557:ERK65557 FBE65557:FBG65557 FLA65557:FLC65557 FUW65557:FUY65557 GES65557:GEU65557 GOO65557:GOQ65557 GYK65557:GYM65557 HIG65557:HII65557 HSC65557:HSE65557 IBY65557:ICA65557 ILU65557:ILW65557 IVQ65557:IVS65557 JFM65557:JFO65557 JPI65557:JPK65557 JZE65557:JZG65557 KJA65557:KJC65557 KSW65557:KSY65557 LCS65557:LCU65557 LMO65557:LMQ65557 LWK65557:LWM65557 MGG65557:MGI65557 MQC65557:MQE65557 MZY65557:NAA65557 NJU65557:NJW65557 NTQ65557:NTS65557 ODM65557:ODO65557 ONI65557:ONK65557 OXE65557:OXG65557 PHA65557:PHC65557 PQW65557:PQY65557 QAS65557:QAU65557 QKO65557:QKQ65557 QUK65557:QUM65557 REG65557:REI65557 ROC65557:ROE65557 RXY65557:RYA65557 SHU65557:SHW65557 SRQ65557:SRS65557 TBM65557:TBO65557 TLI65557:TLK65557 TVE65557:TVG65557 UFA65557:UFC65557 UOW65557:UOY65557 UYS65557:UYU65557 VIO65557:VIQ65557 VSK65557:VSM65557 WCG65557:WCI65557 WMC65557:WME65557 WVY65557:WWA65557 Q131093:S131093 JM131093:JO131093 TI131093:TK131093 ADE131093:ADG131093 ANA131093:ANC131093 AWW131093:AWY131093 BGS131093:BGU131093 BQO131093:BQQ131093 CAK131093:CAM131093 CKG131093:CKI131093 CUC131093:CUE131093 DDY131093:DEA131093 DNU131093:DNW131093 DXQ131093:DXS131093 EHM131093:EHO131093 ERI131093:ERK131093 FBE131093:FBG131093 FLA131093:FLC131093 FUW131093:FUY131093 GES131093:GEU131093 GOO131093:GOQ131093 GYK131093:GYM131093 HIG131093:HII131093 HSC131093:HSE131093 IBY131093:ICA131093 ILU131093:ILW131093 IVQ131093:IVS131093 JFM131093:JFO131093 JPI131093:JPK131093 JZE131093:JZG131093 KJA131093:KJC131093 KSW131093:KSY131093 LCS131093:LCU131093 LMO131093:LMQ131093 LWK131093:LWM131093 MGG131093:MGI131093 MQC131093:MQE131093 MZY131093:NAA131093 NJU131093:NJW131093 NTQ131093:NTS131093 ODM131093:ODO131093 ONI131093:ONK131093 OXE131093:OXG131093 PHA131093:PHC131093 PQW131093:PQY131093 QAS131093:QAU131093 QKO131093:QKQ131093 QUK131093:QUM131093 REG131093:REI131093 ROC131093:ROE131093 RXY131093:RYA131093 SHU131093:SHW131093 SRQ131093:SRS131093 TBM131093:TBO131093 TLI131093:TLK131093 TVE131093:TVG131093 UFA131093:UFC131093 UOW131093:UOY131093 UYS131093:UYU131093 VIO131093:VIQ131093 VSK131093:VSM131093 WCG131093:WCI131093 WMC131093:WME131093 WVY131093:WWA131093 Q196629:S196629 JM196629:JO196629 TI196629:TK196629 ADE196629:ADG196629 ANA196629:ANC196629 AWW196629:AWY196629 BGS196629:BGU196629 BQO196629:BQQ196629 CAK196629:CAM196629 CKG196629:CKI196629 CUC196629:CUE196629 DDY196629:DEA196629 DNU196629:DNW196629 DXQ196629:DXS196629 EHM196629:EHO196629 ERI196629:ERK196629 FBE196629:FBG196629 FLA196629:FLC196629 FUW196629:FUY196629 GES196629:GEU196629 GOO196629:GOQ196629 GYK196629:GYM196629 HIG196629:HII196629 HSC196629:HSE196629 IBY196629:ICA196629 ILU196629:ILW196629 IVQ196629:IVS196629 JFM196629:JFO196629 JPI196629:JPK196629 JZE196629:JZG196629 KJA196629:KJC196629 KSW196629:KSY196629 LCS196629:LCU196629 LMO196629:LMQ196629 LWK196629:LWM196629 MGG196629:MGI196629 MQC196629:MQE196629 MZY196629:NAA196629 NJU196629:NJW196629 NTQ196629:NTS196629 ODM196629:ODO196629 ONI196629:ONK196629 OXE196629:OXG196629 PHA196629:PHC196629 PQW196629:PQY196629 QAS196629:QAU196629 QKO196629:QKQ196629 QUK196629:QUM196629 REG196629:REI196629 ROC196629:ROE196629 RXY196629:RYA196629 SHU196629:SHW196629 SRQ196629:SRS196629 TBM196629:TBO196629 TLI196629:TLK196629 TVE196629:TVG196629 UFA196629:UFC196629 UOW196629:UOY196629 UYS196629:UYU196629 VIO196629:VIQ196629 VSK196629:VSM196629 WCG196629:WCI196629 WMC196629:WME196629 WVY196629:WWA196629 Q262165:S262165 JM262165:JO262165 TI262165:TK262165 ADE262165:ADG262165 ANA262165:ANC262165 AWW262165:AWY262165 BGS262165:BGU262165 BQO262165:BQQ262165 CAK262165:CAM262165 CKG262165:CKI262165 CUC262165:CUE262165 DDY262165:DEA262165 DNU262165:DNW262165 DXQ262165:DXS262165 EHM262165:EHO262165 ERI262165:ERK262165 FBE262165:FBG262165 FLA262165:FLC262165 FUW262165:FUY262165 GES262165:GEU262165 GOO262165:GOQ262165 GYK262165:GYM262165 HIG262165:HII262165 HSC262165:HSE262165 IBY262165:ICA262165 ILU262165:ILW262165 IVQ262165:IVS262165 JFM262165:JFO262165 JPI262165:JPK262165 JZE262165:JZG262165 KJA262165:KJC262165 KSW262165:KSY262165 LCS262165:LCU262165 LMO262165:LMQ262165 LWK262165:LWM262165 MGG262165:MGI262165 MQC262165:MQE262165 MZY262165:NAA262165 NJU262165:NJW262165 NTQ262165:NTS262165 ODM262165:ODO262165 ONI262165:ONK262165 OXE262165:OXG262165 PHA262165:PHC262165 PQW262165:PQY262165 QAS262165:QAU262165 QKO262165:QKQ262165 QUK262165:QUM262165 REG262165:REI262165 ROC262165:ROE262165 RXY262165:RYA262165 SHU262165:SHW262165 SRQ262165:SRS262165 TBM262165:TBO262165 TLI262165:TLK262165 TVE262165:TVG262165 UFA262165:UFC262165 UOW262165:UOY262165 UYS262165:UYU262165 VIO262165:VIQ262165 VSK262165:VSM262165 WCG262165:WCI262165 WMC262165:WME262165 WVY262165:WWA262165 Q327701:S327701 JM327701:JO327701 TI327701:TK327701 ADE327701:ADG327701 ANA327701:ANC327701 AWW327701:AWY327701 BGS327701:BGU327701 BQO327701:BQQ327701 CAK327701:CAM327701 CKG327701:CKI327701 CUC327701:CUE327701 DDY327701:DEA327701 DNU327701:DNW327701 DXQ327701:DXS327701 EHM327701:EHO327701 ERI327701:ERK327701 FBE327701:FBG327701 FLA327701:FLC327701 FUW327701:FUY327701 GES327701:GEU327701 GOO327701:GOQ327701 GYK327701:GYM327701 HIG327701:HII327701 HSC327701:HSE327701 IBY327701:ICA327701 ILU327701:ILW327701 IVQ327701:IVS327701 JFM327701:JFO327701 JPI327701:JPK327701 JZE327701:JZG327701 KJA327701:KJC327701 KSW327701:KSY327701 LCS327701:LCU327701 LMO327701:LMQ327701 LWK327701:LWM327701 MGG327701:MGI327701 MQC327701:MQE327701 MZY327701:NAA327701 NJU327701:NJW327701 NTQ327701:NTS327701 ODM327701:ODO327701 ONI327701:ONK327701 OXE327701:OXG327701 PHA327701:PHC327701 PQW327701:PQY327701 QAS327701:QAU327701 QKO327701:QKQ327701 QUK327701:QUM327701 REG327701:REI327701 ROC327701:ROE327701 RXY327701:RYA327701 SHU327701:SHW327701 SRQ327701:SRS327701 TBM327701:TBO327701 TLI327701:TLK327701 TVE327701:TVG327701 UFA327701:UFC327701 UOW327701:UOY327701 UYS327701:UYU327701 VIO327701:VIQ327701 VSK327701:VSM327701 WCG327701:WCI327701 WMC327701:WME327701 WVY327701:WWA327701 Q393237:S393237 JM393237:JO393237 TI393237:TK393237 ADE393237:ADG393237 ANA393237:ANC393237 AWW393237:AWY393237 BGS393237:BGU393237 BQO393237:BQQ393237 CAK393237:CAM393237 CKG393237:CKI393237 CUC393237:CUE393237 DDY393237:DEA393237 DNU393237:DNW393237 DXQ393237:DXS393237 EHM393237:EHO393237 ERI393237:ERK393237 FBE393237:FBG393237 FLA393237:FLC393237 FUW393237:FUY393237 GES393237:GEU393237 GOO393237:GOQ393237 GYK393237:GYM393237 HIG393237:HII393237 HSC393237:HSE393237 IBY393237:ICA393237 ILU393237:ILW393237 IVQ393237:IVS393237 JFM393237:JFO393237 JPI393237:JPK393237 JZE393237:JZG393237 KJA393237:KJC393237 KSW393237:KSY393237 LCS393237:LCU393237 LMO393237:LMQ393237 LWK393237:LWM393237 MGG393237:MGI393237 MQC393237:MQE393237 MZY393237:NAA393237 NJU393237:NJW393237 NTQ393237:NTS393237 ODM393237:ODO393237 ONI393237:ONK393237 OXE393237:OXG393237 PHA393237:PHC393237 PQW393237:PQY393237 QAS393237:QAU393237 QKO393237:QKQ393237 QUK393237:QUM393237 REG393237:REI393237 ROC393237:ROE393237 RXY393237:RYA393237 SHU393237:SHW393237 SRQ393237:SRS393237 TBM393237:TBO393237 TLI393237:TLK393237 TVE393237:TVG393237 UFA393237:UFC393237 UOW393237:UOY393237 UYS393237:UYU393237 VIO393237:VIQ393237 VSK393237:VSM393237 WCG393237:WCI393237 WMC393237:WME393237 WVY393237:WWA393237 Q458773:S458773 JM458773:JO458773 TI458773:TK458773 ADE458773:ADG458773 ANA458773:ANC458773 AWW458773:AWY458773 BGS458773:BGU458773 BQO458773:BQQ458773 CAK458773:CAM458773 CKG458773:CKI458773 CUC458773:CUE458773 DDY458773:DEA458773 DNU458773:DNW458773 DXQ458773:DXS458773 EHM458773:EHO458773 ERI458773:ERK458773 FBE458773:FBG458773 FLA458773:FLC458773 FUW458773:FUY458773 GES458773:GEU458773 GOO458773:GOQ458773 GYK458773:GYM458773 HIG458773:HII458773 HSC458773:HSE458773 IBY458773:ICA458773 ILU458773:ILW458773 IVQ458773:IVS458773 JFM458773:JFO458773 JPI458773:JPK458773 JZE458773:JZG458773 KJA458773:KJC458773 KSW458773:KSY458773 LCS458773:LCU458773 LMO458773:LMQ458773 LWK458773:LWM458773 MGG458773:MGI458773 MQC458773:MQE458773 MZY458773:NAA458773 NJU458773:NJW458773 NTQ458773:NTS458773 ODM458773:ODO458773 ONI458773:ONK458773 OXE458773:OXG458773 PHA458773:PHC458773 PQW458773:PQY458773 QAS458773:QAU458773 QKO458773:QKQ458773 QUK458773:QUM458773 REG458773:REI458773 ROC458773:ROE458773 RXY458773:RYA458773 SHU458773:SHW458773 SRQ458773:SRS458773 TBM458773:TBO458773 TLI458773:TLK458773 TVE458773:TVG458773 UFA458773:UFC458773 UOW458773:UOY458773 UYS458773:UYU458773 VIO458773:VIQ458773 VSK458773:VSM458773 WCG458773:WCI458773 WMC458773:WME458773 WVY458773:WWA458773 Q524309:S524309 JM524309:JO524309 TI524309:TK524309 ADE524309:ADG524309 ANA524309:ANC524309 AWW524309:AWY524309 BGS524309:BGU524309 BQO524309:BQQ524309 CAK524309:CAM524309 CKG524309:CKI524309 CUC524309:CUE524309 DDY524309:DEA524309 DNU524309:DNW524309 DXQ524309:DXS524309 EHM524309:EHO524309 ERI524309:ERK524309 FBE524309:FBG524309 FLA524309:FLC524309 FUW524309:FUY524309 GES524309:GEU524309 GOO524309:GOQ524309 GYK524309:GYM524309 HIG524309:HII524309 HSC524309:HSE524309 IBY524309:ICA524309 ILU524309:ILW524309 IVQ524309:IVS524309 JFM524309:JFO524309 JPI524309:JPK524309 JZE524309:JZG524309 KJA524309:KJC524309 KSW524309:KSY524309 LCS524309:LCU524309 LMO524309:LMQ524309 LWK524309:LWM524309 MGG524309:MGI524309 MQC524309:MQE524309 MZY524309:NAA524309 NJU524309:NJW524309 NTQ524309:NTS524309 ODM524309:ODO524309 ONI524309:ONK524309 OXE524309:OXG524309 PHA524309:PHC524309 PQW524309:PQY524309 QAS524309:QAU524309 QKO524309:QKQ524309 QUK524309:QUM524309 REG524309:REI524309 ROC524309:ROE524309 RXY524309:RYA524309 SHU524309:SHW524309 SRQ524309:SRS524309 TBM524309:TBO524309 TLI524309:TLK524309 TVE524309:TVG524309 UFA524309:UFC524309 UOW524309:UOY524309 UYS524309:UYU524309 VIO524309:VIQ524309 VSK524309:VSM524309 WCG524309:WCI524309 WMC524309:WME524309 WVY524309:WWA524309 Q589845:S589845 JM589845:JO589845 TI589845:TK589845 ADE589845:ADG589845 ANA589845:ANC589845 AWW589845:AWY589845 BGS589845:BGU589845 BQO589845:BQQ589845 CAK589845:CAM589845 CKG589845:CKI589845 CUC589845:CUE589845 DDY589845:DEA589845 DNU589845:DNW589845 DXQ589845:DXS589845 EHM589845:EHO589845 ERI589845:ERK589845 FBE589845:FBG589845 FLA589845:FLC589845 FUW589845:FUY589845 GES589845:GEU589845 GOO589845:GOQ589845 GYK589845:GYM589845 HIG589845:HII589845 HSC589845:HSE589845 IBY589845:ICA589845 ILU589845:ILW589845 IVQ589845:IVS589845 JFM589845:JFO589845 JPI589845:JPK589845 JZE589845:JZG589845 KJA589845:KJC589845 KSW589845:KSY589845 LCS589845:LCU589845 LMO589845:LMQ589845 LWK589845:LWM589845 MGG589845:MGI589845 MQC589845:MQE589845 MZY589845:NAA589845 NJU589845:NJW589845 NTQ589845:NTS589845 ODM589845:ODO589845 ONI589845:ONK589845 OXE589845:OXG589845 PHA589845:PHC589845 PQW589845:PQY589845 QAS589845:QAU589845 QKO589845:QKQ589845 QUK589845:QUM589845 REG589845:REI589845 ROC589845:ROE589845 RXY589845:RYA589845 SHU589845:SHW589845 SRQ589845:SRS589845 TBM589845:TBO589845 TLI589845:TLK589845 TVE589845:TVG589845 UFA589845:UFC589845 UOW589845:UOY589845 UYS589845:UYU589845 VIO589845:VIQ589845 VSK589845:VSM589845 WCG589845:WCI589845 WMC589845:WME589845 WVY589845:WWA589845 Q655381:S655381 JM655381:JO655381 TI655381:TK655381 ADE655381:ADG655381 ANA655381:ANC655381 AWW655381:AWY655381 BGS655381:BGU655381 BQO655381:BQQ655381 CAK655381:CAM655381 CKG655381:CKI655381 CUC655381:CUE655381 DDY655381:DEA655381 DNU655381:DNW655381 DXQ655381:DXS655381 EHM655381:EHO655381 ERI655381:ERK655381 FBE655381:FBG655381 FLA655381:FLC655381 FUW655381:FUY655381 GES655381:GEU655381 GOO655381:GOQ655381 GYK655381:GYM655381 HIG655381:HII655381 HSC655381:HSE655381 IBY655381:ICA655381 ILU655381:ILW655381 IVQ655381:IVS655381 JFM655381:JFO655381 JPI655381:JPK655381 JZE655381:JZG655381 KJA655381:KJC655381 KSW655381:KSY655381 LCS655381:LCU655381 LMO655381:LMQ655381 LWK655381:LWM655381 MGG655381:MGI655381 MQC655381:MQE655381 MZY655381:NAA655381 NJU655381:NJW655381 NTQ655381:NTS655381 ODM655381:ODO655381 ONI655381:ONK655381 OXE655381:OXG655381 PHA655381:PHC655381 PQW655381:PQY655381 QAS655381:QAU655381 QKO655381:QKQ655381 QUK655381:QUM655381 REG655381:REI655381 ROC655381:ROE655381 RXY655381:RYA655381 SHU655381:SHW655381 SRQ655381:SRS655381 TBM655381:TBO655381 TLI655381:TLK655381 TVE655381:TVG655381 UFA655381:UFC655381 UOW655381:UOY655381 UYS655381:UYU655381 VIO655381:VIQ655381 VSK655381:VSM655381 WCG655381:WCI655381 WMC655381:WME655381 WVY655381:WWA655381 Q720917:S720917 JM720917:JO720917 TI720917:TK720917 ADE720917:ADG720917 ANA720917:ANC720917 AWW720917:AWY720917 BGS720917:BGU720917 BQO720917:BQQ720917 CAK720917:CAM720917 CKG720917:CKI720917 CUC720917:CUE720917 DDY720917:DEA720917 DNU720917:DNW720917 DXQ720917:DXS720917 EHM720917:EHO720917 ERI720917:ERK720917 FBE720917:FBG720917 FLA720917:FLC720917 FUW720917:FUY720917 GES720917:GEU720917 GOO720917:GOQ720917 GYK720917:GYM720917 HIG720917:HII720917 HSC720917:HSE720917 IBY720917:ICA720917 ILU720917:ILW720917 IVQ720917:IVS720917 JFM720917:JFO720917 JPI720917:JPK720917 JZE720917:JZG720917 KJA720917:KJC720917 KSW720917:KSY720917 LCS720917:LCU720917 LMO720917:LMQ720917 LWK720917:LWM720917 MGG720917:MGI720917 MQC720917:MQE720917 MZY720917:NAA720917 NJU720917:NJW720917 NTQ720917:NTS720917 ODM720917:ODO720917 ONI720917:ONK720917 OXE720917:OXG720917 PHA720917:PHC720917 PQW720917:PQY720917 QAS720917:QAU720917 QKO720917:QKQ720917 QUK720917:QUM720917 REG720917:REI720917 ROC720917:ROE720917 RXY720917:RYA720917 SHU720917:SHW720917 SRQ720917:SRS720917 TBM720917:TBO720917 TLI720917:TLK720917 TVE720917:TVG720917 UFA720917:UFC720917 UOW720917:UOY720917 UYS720917:UYU720917 VIO720917:VIQ720917 VSK720917:VSM720917 WCG720917:WCI720917 WMC720917:WME720917 WVY720917:WWA720917 Q786453:S786453 JM786453:JO786453 TI786453:TK786453 ADE786453:ADG786453 ANA786453:ANC786453 AWW786453:AWY786453 BGS786453:BGU786453 BQO786453:BQQ786453 CAK786453:CAM786453 CKG786453:CKI786453 CUC786453:CUE786453 DDY786453:DEA786453 DNU786453:DNW786453 DXQ786453:DXS786453 EHM786453:EHO786453 ERI786453:ERK786453 FBE786453:FBG786453 FLA786453:FLC786453 FUW786453:FUY786453 GES786453:GEU786453 GOO786453:GOQ786453 GYK786453:GYM786453 HIG786453:HII786453 HSC786453:HSE786453 IBY786453:ICA786453 ILU786453:ILW786453 IVQ786453:IVS786453 JFM786453:JFO786453 JPI786453:JPK786453 JZE786453:JZG786453 KJA786453:KJC786453 KSW786453:KSY786453 LCS786453:LCU786453 LMO786453:LMQ786453 LWK786453:LWM786453 MGG786453:MGI786453 MQC786453:MQE786453 MZY786453:NAA786453 NJU786453:NJW786453 NTQ786453:NTS786453 ODM786453:ODO786453 ONI786453:ONK786453 OXE786453:OXG786453 PHA786453:PHC786453 PQW786453:PQY786453 QAS786453:QAU786453 QKO786453:QKQ786453 QUK786453:QUM786453 REG786453:REI786453 ROC786453:ROE786453 RXY786453:RYA786453 SHU786453:SHW786453 SRQ786453:SRS786453 TBM786453:TBO786453 TLI786453:TLK786453 TVE786453:TVG786453 UFA786453:UFC786453 UOW786453:UOY786453 UYS786453:UYU786453 VIO786453:VIQ786453 VSK786453:VSM786453 WCG786453:WCI786453 WMC786453:WME786453 WVY786453:WWA786453 Q851989:S851989 JM851989:JO851989 TI851989:TK851989 ADE851989:ADG851989 ANA851989:ANC851989 AWW851989:AWY851989 BGS851989:BGU851989 BQO851989:BQQ851989 CAK851989:CAM851989 CKG851989:CKI851989 CUC851989:CUE851989 DDY851989:DEA851989 DNU851989:DNW851989 DXQ851989:DXS851989 EHM851989:EHO851989 ERI851989:ERK851989 FBE851989:FBG851989 FLA851989:FLC851989 FUW851989:FUY851989 GES851989:GEU851989 GOO851989:GOQ851989 GYK851989:GYM851989 HIG851989:HII851989 HSC851989:HSE851989 IBY851989:ICA851989 ILU851989:ILW851989 IVQ851989:IVS851989 JFM851989:JFO851989 JPI851989:JPK851989 JZE851989:JZG851989 KJA851989:KJC851989 KSW851989:KSY851989 LCS851989:LCU851989 LMO851989:LMQ851989 LWK851989:LWM851989 MGG851989:MGI851989 MQC851989:MQE851989 MZY851989:NAA851989 NJU851989:NJW851989 NTQ851989:NTS851989 ODM851989:ODO851989 ONI851989:ONK851989 OXE851989:OXG851989 PHA851989:PHC851989 PQW851989:PQY851989 QAS851989:QAU851989 QKO851989:QKQ851989 QUK851989:QUM851989 REG851989:REI851989 ROC851989:ROE851989 RXY851989:RYA851989 SHU851989:SHW851989 SRQ851989:SRS851989 TBM851989:TBO851989 TLI851989:TLK851989 TVE851989:TVG851989 UFA851989:UFC851989 UOW851989:UOY851989 UYS851989:UYU851989 VIO851989:VIQ851989 VSK851989:VSM851989 WCG851989:WCI851989 WMC851989:WME851989 WVY851989:WWA851989 Q917525:S917525 JM917525:JO917525 TI917525:TK917525 ADE917525:ADG917525 ANA917525:ANC917525 AWW917525:AWY917525 BGS917525:BGU917525 BQO917525:BQQ917525 CAK917525:CAM917525 CKG917525:CKI917525 CUC917525:CUE917525 DDY917525:DEA917525 DNU917525:DNW917525 DXQ917525:DXS917525 EHM917525:EHO917525 ERI917525:ERK917525 FBE917525:FBG917525 FLA917525:FLC917525 FUW917525:FUY917525 GES917525:GEU917525 GOO917525:GOQ917525 GYK917525:GYM917525 HIG917525:HII917525 HSC917525:HSE917525 IBY917525:ICA917525 ILU917525:ILW917525 IVQ917525:IVS917525 JFM917525:JFO917525 JPI917525:JPK917525 JZE917525:JZG917525 KJA917525:KJC917525 KSW917525:KSY917525 LCS917525:LCU917525 LMO917525:LMQ917525 LWK917525:LWM917525 MGG917525:MGI917525 MQC917525:MQE917525 MZY917525:NAA917525 NJU917525:NJW917525 NTQ917525:NTS917525 ODM917525:ODO917525 ONI917525:ONK917525 OXE917525:OXG917525 PHA917525:PHC917525 PQW917525:PQY917525 QAS917525:QAU917525 QKO917525:QKQ917525 QUK917525:QUM917525 REG917525:REI917525 ROC917525:ROE917525 RXY917525:RYA917525 SHU917525:SHW917525 SRQ917525:SRS917525 TBM917525:TBO917525 TLI917525:TLK917525 TVE917525:TVG917525 UFA917525:UFC917525 UOW917525:UOY917525 UYS917525:UYU917525 VIO917525:VIQ917525 VSK917525:VSM917525 WCG917525:WCI917525 WMC917525:WME917525 WVY917525:WWA917525 Q983061:S983061 JM983061:JO983061 TI983061:TK983061 ADE983061:ADG983061 ANA983061:ANC983061 AWW983061:AWY983061 BGS983061:BGU983061 BQO983061:BQQ983061 CAK983061:CAM983061 CKG983061:CKI983061 CUC983061:CUE983061 DDY983061:DEA983061 DNU983061:DNW983061 DXQ983061:DXS983061 EHM983061:EHO983061 ERI983061:ERK983061 FBE983061:FBG983061 FLA983061:FLC983061 FUW983061:FUY983061 GES983061:GEU983061 GOO983061:GOQ983061 GYK983061:GYM983061 HIG983061:HII983061 HSC983061:HSE983061 IBY983061:ICA983061 ILU983061:ILW983061 IVQ983061:IVS983061 JFM983061:JFO983061 JPI983061:JPK983061 JZE983061:JZG983061 KJA983061:KJC983061 KSW983061:KSY983061 LCS983061:LCU983061 LMO983061:LMQ983061 LWK983061:LWM983061 MGG983061:MGI983061 MQC983061:MQE983061 MZY983061:NAA983061 NJU983061:NJW983061 NTQ983061:NTS983061 ODM983061:ODO983061 ONI983061:ONK983061 OXE983061:OXG983061 PHA983061:PHC983061 PQW983061:PQY983061 QAS983061:QAU983061 QKO983061:QKQ983061 QUK983061:QUM983061 REG983061:REI983061 ROC983061:ROE983061 RXY983061:RYA983061 SHU983061:SHW983061 SRQ983061:SRS983061 TBM983061:TBO983061 TLI983061:TLK983061 TVE983061:TVG983061 UFA983061:UFC983061 UOW983061:UOY983061 UYS983061:UYU983061 VIO983061:VIQ983061 VSK983061:VSM983061 WCG983061:WCI983061 WMC983061:WME983061 WVY983061:WWA983061" xr:uid="{CFB82EBA-4EB3-4A50-AF32-1C8DD5905849}">
      <formula1>$B$57:$B$107</formula1>
    </dataValidation>
  </dataValidations>
  <pageMargins left="0.74803149606299213" right="0.70866141732283472" top="0.74803149606299213" bottom="0.9055118110236221" header="0.39370078740157483" footer="0.39370078740157483"/>
  <pageSetup paperSize="9" scale="94" orientation="portrait" r:id="rId1"/>
  <headerFooter scaleWithDoc="0" alignWithMargins="0">
    <oddHeader>&amp;L&amp;8&amp;F&amp;R&amp;8&amp;A
____________________________________________________________________________________________</oddHeader>
    <oddFooter>&amp;L&amp;8____________________________________________________________________________________________
NZ Transport Agency’s Economic evaluation manual 
Effective from Jul 2013</oddFooter>
  </headerFooter>
  <colBreaks count="1" manualBreakCount="1">
    <brk id="2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3496-FF35-4891-90C5-23080DB09B6D}">
  <sheetPr codeName="Sheet6">
    <pageSetUpPr fitToPage="1"/>
  </sheetPr>
  <dimension ref="A1:Z108"/>
  <sheetViews>
    <sheetView zoomScaleNormal="100" workbookViewId="0">
      <selection activeCell="N8" sqref="N8:S8"/>
    </sheetView>
  </sheetViews>
  <sheetFormatPr defaultColWidth="7.75" defaultRowHeight="13.5"/>
  <cols>
    <col min="1" max="1" width="2.5" style="88" customWidth="1"/>
    <col min="2" max="2" width="7.5" style="88" customWidth="1"/>
    <col min="3" max="10" width="3.5" style="88" customWidth="1"/>
    <col min="11" max="19" width="4.75" style="88" customWidth="1"/>
    <col min="20" max="20" width="3" style="87" customWidth="1"/>
    <col min="21" max="21" width="9.25" style="88" customWidth="1"/>
    <col min="22" max="22" width="26.75" style="88" customWidth="1"/>
    <col min="23" max="26" width="9.25" style="88" customWidth="1"/>
    <col min="27" max="256" width="7.75" style="88"/>
    <col min="257" max="257" width="2.5" style="88" customWidth="1"/>
    <col min="258" max="258" width="7.5" style="88" customWidth="1"/>
    <col min="259" max="266" width="3.5" style="88" customWidth="1"/>
    <col min="267" max="275" width="4.75" style="88" customWidth="1"/>
    <col min="276" max="276" width="3" style="88" customWidth="1"/>
    <col min="277" max="277" width="9.25" style="88" customWidth="1"/>
    <col min="278" max="278" width="26.75" style="88" customWidth="1"/>
    <col min="279" max="282" width="9.25" style="88" customWidth="1"/>
    <col min="283" max="512" width="7.75" style="88"/>
    <col min="513" max="513" width="2.5" style="88" customWidth="1"/>
    <col min="514" max="514" width="7.5" style="88" customWidth="1"/>
    <col min="515" max="522" width="3.5" style="88" customWidth="1"/>
    <col min="523" max="531" width="4.75" style="88" customWidth="1"/>
    <col min="532" max="532" width="3" style="88" customWidth="1"/>
    <col min="533" max="533" width="9.25" style="88" customWidth="1"/>
    <col min="534" max="534" width="26.75" style="88" customWidth="1"/>
    <col min="535" max="538" width="9.25" style="88" customWidth="1"/>
    <col min="539" max="768" width="7.75" style="88"/>
    <col min="769" max="769" width="2.5" style="88" customWidth="1"/>
    <col min="770" max="770" width="7.5" style="88" customWidth="1"/>
    <col min="771" max="778" width="3.5" style="88" customWidth="1"/>
    <col min="779" max="787" width="4.75" style="88" customWidth="1"/>
    <col min="788" max="788" width="3" style="88" customWidth="1"/>
    <col min="789" max="789" width="9.25" style="88" customWidth="1"/>
    <col min="790" max="790" width="26.75" style="88" customWidth="1"/>
    <col min="791" max="794" width="9.25" style="88" customWidth="1"/>
    <col min="795" max="1024" width="7.75" style="88"/>
    <col min="1025" max="1025" width="2.5" style="88" customWidth="1"/>
    <col min="1026" max="1026" width="7.5" style="88" customWidth="1"/>
    <col min="1027" max="1034" width="3.5" style="88" customWidth="1"/>
    <col min="1035" max="1043" width="4.75" style="88" customWidth="1"/>
    <col min="1044" max="1044" width="3" style="88" customWidth="1"/>
    <col min="1045" max="1045" width="9.25" style="88" customWidth="1"/>
    <col min="1046" max="1046" width="26.75" style="88" customWidth="1"/>
    <col min="1047" max="1050" width="9.25" style="88" customWidth="1"/>
    <col min="1051" max="1280" width="7.75" style="88"/>
    <col min="1281" max="1281" width="2.5" style="88" customWidth="1"/>
    <col min="1282" max="1282" width="7.5" style="88" customWidth="1"/>
    <col min="1283" max="1290" width="3.5" style="88" customWidth="1"/>
    <col min="1291" max="1299" width="4.75" style="88" customWidth="1"/>
    <col min="1300" max="1300" width="3" style="88" customWidth="1"/>
    <col min="1301" max="1301" width="9.25" style="88" customWidth="1"/>
    <col min="1302" max="1302" width="26.75" style="88" customWidth="1"/>
    <col min="1303" max="1306" width="9.25" style="88" customWidth="1"/>
    <col min="1307" max="1536" width="7.75" style="88"/>
    <col min="1537" max="1537" width="2.5" style="88" customWidth="1"/>
    <col min="1538" max="1538" width="7.5" style="88" customWidth="1"/>
    <col min="1539" max="1546" width="3.5" style="88" customWidth="1"/>
    <col min="1547" max="1555" width="4.75" style="88" customWidth="1"/>
    <col min="1556" max="1556" width="3" style="88" customWidth="1"/>
    <col min="1557" max="1557" width="9.25" style="88" customWidth="1"/>
    <col min="1558" max="1558" width="26.75" style="88" customWidth="1"/>
    <col min="1559" max="1562" width="9.25" style="88" customWidth="1"/>
    <col min="1563" max="1792" width="7.75" style="88"/>
    <col min="1793" max="1793" width="2.5" style="88" customWidth="1"/>
    <col min="1794" max="1794" width="7.5" style="88" customWidth="1"/>
    <col min="1795" max="1802" width="3.5" style="88" customWidth="1"/>
    <col min="1803" max="1811" width="4.75" style="88" customWidth="1"/>
    <col min="1812" max="1812" width="3" style="88" customWidth="1"/>
    <col min="1813" max="1813" width="9.25" style="88" customWidth="1"/>
    <col min="1814" max="1814" width="26.75" style="88" customWidth="1"/>
    <col min="1815" max="1818" width="9.25" style="88" customWidth="1"/>
    <col min="1819" max="2048" width="7.75" style="88"/>
    <col min="2049" max="2049" width="2.5" style="88" customWidth="1"/>
    <col min="2050" max="2050" width="7.5" style="88" customWidth="1"/>
    <col min="2051" max="2058" width="3.5" style="88" customWidth="1"/>
    <col min="2059" max="2067" width="4.75" style="88" customWidth="1"/>
    <col min="2068" max="2068" width="3" style="88" customWidth="1"/>
    <col min="2069" max="2069" width="9.25" style="88" customWidth="1"/>
    <col min="2070" max="2070" width="26.75" style="88" customWidth="1"/>
    <col min="2071" max="2074" width="9.25" style="88" customWidth="1"/>
    <col min="2075" max="2304" width="7.75" style="88"/>
    <col min="2305" max="2305" width="2.5" style="88" customWidth="1"/>
    <col min="2306" max="2306" width="7.5" style="88" customWidth="1"/>
    <col min="2307" max="2314" width="3.5" style="88" customWidth="1"/>
    <col min="2315" max="2323" width="4.75" style="88" customWidth="1"/>
    <col min="2324" max="2324" width="3" style="88" customWidth="1"/>
    <col min="2325" max="2325" width="9.25" style="88" customWidth="1"/>
    <col min="2326" max="2326" width="26.75" style="88" customWidth="1"/>
    <col min="2327" max="2330" width="9.25" style="88" customWidth="1"/>
    <col min="2331" max="2560" width="7.75" style="88"/>
    <col min="2561" max="2561" width="2.5" style="88" customWidth="1"/>
    <col min="2562" max="2562" width="7.5" style="88" customWidth="1"/>
    <col min="2563" max="2570" width="3.5" style="88" customWidth="1"/>
    <col min="2571" max="2579" width="4.75" style="88" customWidth="1"/>
    <col min="2580" max="2580" width="3" style="88" customWidth="1"/>
    <col min="2581" max="2581" width="9.25" style="88" customWidth="1"/>
    <col min="2582" max="2582" width="26.75" style="88" customWidth="1"/>
    <col min="2583" max="2586" width="9.25" style="88" customWidth="1"/>
    <col min="2587" max="2816" width="7.75" style="88"/>
    <col min="2817" max="2817" width="2.5" style="88" customWidth="1"/>
    <col min="2818" max="2818" width="7.5" style="88" customWidth="1"/>
    <col min="2819" max="2826" width="3.5" style="88" customWidth="1"/>
    <col min="2827" max="2835" width="4.75" style="88" customWidth="1"/>
    <col min="2836" max="2836" width="3" style="88" customWidth="1"/>
    <col min="2837" max="2837" width="9.25" style="88" customWidth="1"/>
    <col min="2838" max="2838" width="26.75" style="88" customWidth="1"/>
    <col min="2839" max="2842" width="9.25" style="88" customWidth="1"/>
    <col min="2843" max="3072" width="7.75" style="88"/>
    <col min="3073" max="3073" width="2.5" style="88" customWidth="1"/>
    <col min="3074" max="3074" width="7.5" style="88" customWidth="1"/>
    <col min="3075" max="3082" width="3.5" style="88" customWidth="1"/>
    <col min="3083" max="3091" width="4.75" style="88" customWidth="1"/>
    <col min="3092" max="3092" width="3" style="88" customWidth="1"/>
    <col min="3093" max="3093" width="9.25" style="88" customWidth="1"/>
    <col min="3094" max="3094" width="26.75" style="88" customWidth="1"/>
    <col min="3095" max="3098" width="9.25" style="88" customWidth="1"/>
    <col min="3099" max="3328" width="7.75" style="88"/>
    <col min="3329" max="3329" width="2.5" style="88" customWidth="1"/>
    <col min="3330" max="3330" width="7.5" style="88" customWidth="1"/>
    <col min="3331" max="3338" width="3.5" style="88" customWidth="1"/>
    <col min="3339" max="3347" width="4.75" style="88" customWidth="1"/>
    <col min="3348" max="3348" width="3" style="88" customWidth="1"/>
    <col min="3349" max="3349" width="9.25" style="88" customWidth="1"/>
    <col min="3350" max="3350" width="26.75" style="88" customWidth="1"/>
    <col min="3351" max="3354" width="9.25" style="88" customWidth="1"/>
    <col min="3355" max="3584" width="7.75" style="88"/>
    <col min="3585" max="3585" width="2.5" style="88" customWidth="1"/>
    <col min="3586" max="3586" width="7.5" style="88" customWidth="1"/>
    <col min="3587" max="3594" width="3.5" style="88" customWidth="1"/>
    <col min="3595" max="3603" width="4.75" style="88" customWidth="1"/>
    <col min="3604" max="3604" width="3" style="88" customWidth="1"/>
    <col min="3605" max="3605" width="9.25" style="88" customWidth="1"/>
    <col min="3606" max="3606" width="26.75" style="88" customWidth="1"/>
    <col min="3607" max="3610" width="9.25" style="88" customWidth="1"/>
    <col min="3611" max="3840" width="7.75" style="88"/>
    <col min="3841" max="3841" width="2.5" style="88" customWidth="1"/>
    <col min="3842" max="3842" width="7.5" style="88" customWidth="1"/>
    <col min="3843" max="3850" width="3.5" style="88" customWidth="1"/>
    <col min="3851" max="3859" width="4.75" style="88" customWidth="1"/>
    <col min="3860" max="3860" width="3" style="88" customWidth="1"/>
    <col min="3861" max="3861" width="9.25" style="88" customWidth="1"/>
    <col min="3862" max="3862" width="26.75" style="88" customWidth="1"/>
    <col min="3863" max="3866" width="9.25" style="88" customWidth="1"/>
    <col min="3867" max="4096" width="7.75" style="88"/>
    <col min="4097" max="4097" width="2.5" style="88" customWidth="1"/>
    <col min="4098" max="4098" width="7.5" style="88" customWidth="1"/>
    <col min="4099" max="4106" width="3.5" style="88" customWidth="1"/>
    <col min="4107" max="4115" width="4.75" style="88" customWidth="1"/>
    <col min="4116" max="4116" width="3" style="88" customWidth="1"/>
    <col min="4117" max="4117" width="9.25" style="88" customWidth="1"/>
    <col min="4118" max="4118" width="26.75" style="88" customWidth="1"/>
    <col min="4119" max="4122" width="9.25" style="88" customWidth="1"/>
    <col min="4123" max="4352" width="7.75" style="88"/>
    <col min="4353" max="4353" width="2.5" style="88" customWidth="1"/>
    <col min="4354" max="4354" width="7.5" style="88" customWidth="1"/>
    <col min="4355" max="4362" width="3.5" style="88" customWidth="1"/>
    <col min="4363" max="4371" width="4.75" style="88" customWidth="1"/>
    <col min="4372" max="4372" width="3" style="88" customWidth="1"/>
    <col min="4373" max="4373" width="9.25" style="88" customWidth="1"/>
    <col min="4374" max="4374" width="26.75" style="88" customWidth="1"/>
    <col min="4375" max="4378" width="9.25" style="88" customWidth="1"/>
    <col min="4379" max="4608" width="7.75" style="88"/>
    <col min="4609" max="4609" width="2.5" style="88" customWidth="1"/>
    <col min="4610" max="4610" width="7.5" style="88" customWidth="1"/>
    <col min="4611" max="4618" width="3.5" style="88" customWidth="1"/>
    <col min="4619" max="4627" width="4.75" style="88" customWidth="1"/>
    <col min="4628" max="4628" width="3" style="88" customWidth="1"/>
    <col min="4629" max="4629" width="9.25" style="88" customWidth="1"/>
    <col min="4630" max="4630" width="26.75" style="88" customWidth="1"/>
    <col min="4631" max="4634" width="9.25" style="88" customWidth="1"/>
    <col min="4635" max="4864" width="7.75" style="88"/>
    <col min="4865" max="4865" width="2.5" style="88" customWidth="1"/>
    <col min="4866" max="4866" width="7.5" style="88" customWidth="1"/>
    <col min="4867" max="4874" width="3.5" style="88" customWidth="1"/>
    <col min="4875" max="4883" width="4.75" style="88" customWidth="1"/>
    <col min="4884" max="4884" width="3" style="88" customWidth="1"/>
    <col min="4885" max="4885" width="9.25" style="88" customWidth="1"/>
    <col min="4886" max="4886" width="26.75" style="88" customWidth="1"/>
    <col min="4887" max="4890" width="9.25" style="88" customWidth="1"/>
    <col min="4891" max="5120" width="7.75" style="88"/>
    <col min="5121" max="5121" width="2.5" style="88" customWidth="1"/>
    <col min="5122" max="5122" width="7.5" style="88" customWidth="1"/>
    <col min="5123" max="5130" width="3.5" style="88" customWidth="1"/>
    <col min="5131" max="5139" width="4.75" style="88" customWidth="1"/>
    <col min="5140" max="5140" width="3" style="88" customWidth="1"/>
    <col min="5141" max="5141" width="9.25" style="88" customWidth="1"/>
    <col min="5142" max="5142" width="26.75" style="88" customWidth="1"/>
    <col min="5143" max="5146" width="9.25" style="88" customWidth="1"/>
    <col min="5147" max="5376" width="7.75" style="88"/>
    <col min="5377" max="5377" width="2.5" style="88" customWidth="1"/>
    <col min="5378" max="5378" width="7.5" style="88" customWidth="1"/>
    <col min="5379" max="5386" width="3.5" style="88" customWidth="1"/>
    <col min="5387" max="5395" width="4.75" style="88" customWidth="1"/>
    <col min="5396" max="5396" width="3" style="88" customWidth="1"/>
    <col min="5397" max="5397" width="9.25" style="88" customWidth="1"/>
    <col min="5398" max="5398" width="26.75" style="88" customWidth="1"/>
    <col min="5399" max="5402" width="9.25" style="88" customWidth="1"/>
    <col min="5403" max="5632" width="7.75" style="88"/>
    <col min="5633" max="5633" width="2.5" style="88" customWidth="1"/>
    <col min="5634" max="5634" width="7.5" style="88" customWidth="1"/>
    <col min="5635" max="5642" width="3.5" style="88" customWidth="1"/>
    <col min="5643" max="5651" width="4.75" style="88" customWidth="1"/>
    <col min="5652" max="5652" width="3" style="88" customWidth="1"/>
    <col min="5653" max="5653" width="9.25" style="88" customWidth="1"/>
    <col min="5654" max="5654" width="26.75" style="88" customWidth="1"/>
    <col min="5655" max="5658" width="9.25" style="88" customWidth="1"/>
    <col min="5659" max="5888" width="7.75" style="88"/>
    <col min="5889" max="5889" width="2.5" style="88" customWidth="1"/>
    <col min="5890" max="5890" width="7.5" style="88" customWidth="1"/>
    <col min="5891" max="5898" width="3.5" style="88" customWidth="1"/>
    <col min="5899" max="5907" width="4.75" style="88" customWidth="1"/>
    <col min="5908" max="5908" width="3" style="88" customWidth="1"/>
    <col min="5909" max="5909" width="9.25" style="88" customWidth="1"/>
    <col min="5910" max="5910" width="26.75" style="88" customWidth="1"/>
    <col min="5911" max="5914" width="9.25" style="88" customWidth="1"/>
    <col min="5915" max="6144" width="7.75" style="88"/>
    <col min="6145" max="6145" width="2.5" style="88" customWidth="1"/>
    <col min="6146" max="6146" width="7.5" style="88" customWidth="1"/>
    <col min="6147" max="6154" width="3.5" style="88" customWidth="1"/>
    <col min="6155" max="6163" width="4.75" style="88" customWidth="1"/>
    <col min="6164" max="6164" width="3" style="88" customWidth="1"/>
    <col min="6165" max="6165" width="9.25" style="88" customWidth="1"/>
    <col min="6166" max="6166" width="26.75" style="88" customWidth="1"/>
    <col min="6167" max="6170" width="9.25" style="88" customWidth="1"/>
    <col min="6171" max="6400" width="7.75" style="88"/>
    <col min="6401" max="6401" width="2.5" style="88" customWidth="1"/>
    <col min="6402" max="6402" width="7.5" style="88" customWidth="1"/>
    <col min="6403" max="6410" width="3.5" style="88" customWidth="1"/>
    <col min="6411" max="6419" width="4.75" style="88" customWidth="1"/>
    <col min="6420" max="6420" width="3" style="88" customWidth="1"/>
    <col min="6421" max="6421" width="9.25" style="88" customWidth="1"/>
    <col min="6422" max="6422" width="26.75" style="88" customWidth="1"/>
    <col min="6423" max="6426" width="9.25" style="88" customWidth="1"/>
    <col min="6427" max="6656" width="7.75" style="88"/>
    <col min="6657" max="6657" width="2.5" style="88" customWidth="1"/>
    <col min="6658" max="6658" width="7.5" style="88" customWidth="1"/>
    <col min="6659" max="6666" width="3.5" style="88" customWidth="1"/>
    <col min="6667" max="6675" width="4.75" style="88" customWidth="1"/>
    <col min="6676" max="6676" width="3" style="88" customWidth="1"/>
    <col min="6677" max="6677" width="9.25" style="88" customWidth="1"/>
    <col min="6678" max="6678" width="26.75" style="88" customWidth="1"/>
    <col min="6679" max="6682" width="9.25" style="88" customWidth="1"/>
    <col min="6683" max="6912" width="7.75" style="88"/>
    <col min="6913" max="6913" width="2.5" style="88" customWidth="1"/>
    <col min="6914" max="6914" width="7.5" style="88" customWidth="1"/>
    <col min="6915" max="6922" width="3.5" style="88" customWidth="1"/>
    <col min="6923" max="6931" width="4.75" style="88" customWidth="1"/>
    <col min="6932" max="6932" width="3" style="88" customWidth="1"/>
    <col min="6933" max="6933" width="9.25" style="88" customWidth="1"/>
    <col min="6934" max="6934" width="26.75" style="88" customWidth="1"/>
    <col min="6935" max="6938" width="9.25" style="88" customWidth="1"/>
    <col min="6939" max="7168" width="7.75" style="88"/>
    <col min="7169" max="7169" width="2.5" style="88" customWidth="1"/>
    <col min="7170" max="7170" width="7.5" style="88" customWidth="1"/>
    <col min="7171" max="7178" width="3.5" style="88" customWidth="1"/>
    <col min="7179" max="7187" width="4.75" style="88" customWidth="1"/>
    <col min="7188" max="7188" width="3" style="88" customWidth="1"/>
    <col min="7189" max="7189" width="9.25" style="88" customWidth="1"/>
    <col min="7190" max="7190" width="26.75" style="88" customWidth="1"/>
    <col min="7191" max="7194" width="9.25" style="88" customWidth="1"/>
    <col min="7195" max="7424" width="7.75" style="88"/>
    <col min="7425" max="7425" width="2.5" style="88" customWidth="1"/>
    <col min="7426" max="7426" width="7.5" style="88" customWidth="1"/>
    <col min="7427" max="7434" width="3.5" style="88" customWidth="1"/>
    <col min="7435" max="7443" width="4.75" style="88" customWidth="1"/>
    <col min="7444" max="7444" width="3" style="88" customWidth="1"/>
    <col min="7445" max="7445" width="9.25" style="88" customWidth="1"/>
    <col min="7446" max="7446" width="26.75" style="88" customWidth="1"/>
    <col min="7447" max="7450" width="9.25" style="88" customWidth="1"/>
    <col min="7451" max="7680" width="7.75" style="88"/>
    <col min="7681" max="7681" width="2.5" style="88" customWidth="1"/>
    <col min="7682" max="7682" width="7.5" style="88" customWidth="1"/>
    <col min="7683" max="7690" width="3.5" style="88" customWidth="1"/>
    <col min="7691" max="7699" width="4.75" style="88" customWidth="1"/>
    <col min="7700" max="7700" width="3" style="88" customWidth="1"/>
    <col min="7701" max="7701" width="9.25" style="88" customWidth="1"/>
    <col min="7702" max="7702" width="26.75" style="88" customWidth="1"/>
    <col min="7703" max="7706" width="9.25" style="88" customWidth="1"/>
    <col min="7707" max="7936" width="7.75" style="88"/>
    <col min="7937" max="7937" width="2.5" style="88" customWidth="1"/>
    <col min="7938" max="7938" width="7.5" style="88" customWidth="1"/>
    <col min="7939" max="7946" width="3.5" style="88" customWidth="1"/>
    <col min="7947" max="7955" width="4.75" style="88" customWidth="1"/>
    <col min="7956" max="7956" width="3" style="88" customWidth="1"/>
    <col min="7957" max="7957" width="9.25" style="88" customWidth="1"/>
    <col min="7958" max="7958" width="26.75" style="88" customWidth="1"/>
    <col min="7959" max="7962" width="9.25" style="88" customWidth="1"/>
    <col min="7963" max="8192" width="7.75" style="88"/>
    <col min="8193" max="8193" width="2.5" style="88" customWidth="1"/>
    <col min="8194" max="8194" width="7.5" style="88" customWidth="1"/>
    <col min="8195" max="8202" width="3.5" style="88" customWidth="1"/>
    <col min="8203" max="8211" width="4.75" style="88" customWidth="1"/>
    <col min="8212" max="8212" width="3" style="88" customWidth="1"/>
    <col min="8213" max="8213" width="9.25" style="88" customWidth="1"/>
    <col min="8214" max="8214" width="26.75" style="88" customWidth="1"/>
    <col min="8215" max="8218" width="9.25" style="88" customWidth="1"/>
    <col min="8219" max="8448" width="7.75" style="88"/>
    <col min="8449" max="8449" width="2.5" style="88" customWidth="1"/>
    <col min="8450" max="8450" width="7.5" style="88" customWidth="1"/>
    <col min="8451" max="8458" width="3.5" style="88" customWidth="1"/>
    <col min="8459" max="8467" width="4.75" style="88" customWidth="1"/>
    <col min="8468" max="8468" width="3" style="88" customWidth="1"/>
    <col min="8469" max="8469" width="9.25" style="88" customWidth="1"/>
    <col min="8470" max="8470" width="26.75" style="88" customWidth="1"/>
    <col min="8471" max="8474" width="9.25" style="88" customWidth="1"/>
    <col min="8475" max="8704" width="7.75" style="88"/>
    <col min="8705" max="8705" width="2.5" style="88" customWidth="1"/>
    <col min="8706" max="8706" width="7.5" style="88" customWidth="1"/>
    <col min="8707" max="8714" width="3.5" style="88" customWidth="1"/>
    <col min="8715" max="8723" width="4.75" style="88" customWidth="1"/>
    <col min="8724" max="8724" width="3" style="88" customWidth="1"/>
    <col min="8725" max="8725" width="9.25" style="88" customWidth="1"/>
    <col min="8726" max="8726" width="26.75" style="88" customWidth="1"/>
    <col min="8727" max="8730" width="9.25" style="88" customWidth="1"/>
    <col min="8731" max="8960" width="7.75" style="88"/>
    <col min="8961" max="8961" width="2.5" style="88" customWidth="1"/>
    <col min="8962" max="8962" width="7.5" style="88" customWidth="1"/>
    <col min="8963" max="8970" width="3.5" style="88" customWidth="1"/>
    <col min="8971" max="8979" width="4.75" style="88" customWidth="1"/>
    <col min="8980" max="8980" width="3" style="88" customWidth="1"/>
    <col min="8981" max="8981" width="9.25" style="88" customWidth="1"/>
    <col min="8982" max="8982" width="26.75" style="88" customWidth="1"/>
    <col min="8983" max="8986" width="9.25" style="88" customWidth="1"/>
    <col min="8987" max="9216" width="7.75" style="88"/>
    <col min="9217" max="9217" width="2.5" style="88" customWidth="1"/>
    <col min="9218" max="9218" width="7.5" style="88" customWidth="1"/>
    <col min="9219" max="9226" width="3.5" style="88" customWidth="1"/>
    <col min="9227" max="9235" width="4.75" style="88" customWidth="1"/>
    <col min="9236" max="9236" width="3" style="88" customWidth="1"/>
    <col min="9237" max="9237" width="9.25" style="88" customWidth="1"/>
    <col min="9238" max="9238" width="26.75" style="88" customWidth="1"/>
    <col min="9239" max="9242" width="9.25" style="88" customWidth="1"/>
    <col min="9243" max="9472" width="7.75" style="88"/>
    <col min="9473" max="9473" width="2.5" style="88" customWidth="1"/>
    <col min="9474" max="9474" width="7.5" style="88" customWidth="1"/>
    <col min="9475" max="9482" width="3.5" style="88" customWidth="1"/>
    <col min="9483" max="9491" width="4.75" style="88" customWidth="1"/>
    <col min="9492" max="9492" width="3" style="88" customWidth="1"/>
    <col min="9493" max="9493" width="9.25" style="88" customWidth="1"/>
    <col min="9494" max="9494" width="26.75" style="88" customWidth="1"/>
    <col min="9495" max="9498" width="9.25" style="88" customWidth="1"/>
    <col min="9499" max="9728" width="7.75" style="88"/>
    <col min="9729" max="9729" width="2.5" style="88" customWidth="1"/>
    <col min="9730" max="9730" width="7.5" style="88" customWidth="1"/>
    <col min="9731" max="9738" width="3.5" style="88" customWidth="1"/>
    <col min="9739" max="9747" width="4.75" style="88" customWidth="1"/>
    <col min="9748" max="9748" width="3" style="88" customWidth="1"/>
    <col min="9749" max="9749" width="9.25" style="88" customWidth="1"/>
    <col min="9750" max="9750" width="26.75" style="88" customWidth="1"/>
    <col min="9751" max="9754" width="9.25" style="88" customWidth="1"/>
    <col min="9755" max="9984" width="7.75" style="88"/>
    <col min="9985" max="9985" width="2.5" style="88" customWidth="1"/>
    <col min="9986" max="9986" width="7.5" style="88" customWidth="1"/>
    <col min="9987" max="9994" width="3.5" style="88" customWidth="1"/>
    <col min="9995" max="10003" width="4.75" style="88" customWidth="1"/>
    <col min="10004" max="10004" width="3" style="88" customWidth="1"/>
    <col min="10005" max="10005" width="9.25" style="88" customWidth="1"/>
    <col min="10006" max="10006" width="26.75" style="88" customWidth="1"/>
    <col min="10007" max="10010" width="9.25" style="88" customWidth="1"/>
    <col min="10011" max="10240" width="7.75" style="88"/>
    <col min="10241" max="10241" width="2.5" style="88" customWidth="1"/>
    <col min="10242" max="10242" width="7.5" style="88" customWidth="1"/>
    <col min="10243" max="10250" width="3.5" style="88" customWidth="1"/>
    <col min="10251" max="10259" width="4.75" style="88" customWidth="1"/>
    <col min="10260" max="10260" width="3" style="88" customWidth="1"/>
    <col min="10261" max="10261" width="9.25" style="88" customWidth="1"/>
    <col min="10262" max="10262" width="26.75" style="88" customWidth="1"/>
    <col min="10263" max="10266" width="9.25" style="88" customWidth="1"/>
    <col min="10267" max="10496" width="7.75" style="88"/>
    <col min="10497" max="10497" width="2.5" style="88" customWidth="1"/>
    <col min="10498" max="10498" width="7.5" style="88" customWidth="1"/>
    <col min="10499" max="10506" width="3.5" style="88" customWidth="1"/>
    <col min="10507" max="10515" width="4.75" style="88" customWidth="1"/>
    <col min="10516" max="10516" width="3" style="88" customWidth="1"/>
    <col min="10517" max="10517" width="9.25" style="88" customWidth="1"/>
    <col min="10518" max="10518" width="26.75" style="88" customWidth="1"/>
    <col min="10519" max="10522" width="9.25" style="88" customWidth="1"/>
    <col min="10523" max="10752" width="7.75" style="88"/>
    <col min="10753" max="10753" width="2.5" style="88" customWidth="1"/>
    <col min="10754" max="10754" width="7.5" style="88" customWidth="1"/>
    <col min="10755" max="10762" width="3.5" style="88" customWidth="1"/>
    <col min="10763" max="10771" width="4.75" style="88" customWidth="1"/>
    <col min="10772" max="10772" width="3" style="88" customWidth="1"/>
    <col min="10773" max="10773" width="9.25" style="88" customWidth="1"/>
    <col min="10774" max="10774" width="26.75" style="88" customWidth="1"/>
    <col min="10775" max="10778" width="9.25" style="88" customWidth="1"/>
    <col min="10779" max="11008" width="7.75" style="88"/>
    <col min="11009" max="11009" width="2.5" style="88" customWidth="1"/>
    <col min="11010" max="11010" width="7.5" style="88" customWidth="1"/>
    <col min="11011" max="11018" width="3.5" style="88" customWidth="1"/>
    <col min="11019" max="11027" width="4.75" style="88" customWidth="1"/>
    <col min="11028" max="11028" width="3" style="88" customWidth="1"/>
    <col min="11029" max="11029" width="9.25" style="88" customWidth="1"/>
    <col min="11030" max="11030" width="26.75" style="88" customWidth="1"/>
    <col min="11031" max="11034" width="9.25" style="88" customWidth="1"/>
    <col min="11035" max="11264" width="7.75" style="88"/>
    <col min="11265" max="11265" width="2.5" style="88" customWidth="1"/>
    <col min="11266" max="11266" width="7.5" style="88" customWidth="1"/>
    <col min="11267" max="11274" width="3.5" style="88" customWidth="1"/>
    <col min="11275" max="11283" width="4.75" style="88" customWidth="1"/>
    <col min="11284" max="11284" width="3" style="88" customWidth="1"/>
    <col min="11285" max="11285" width="9.25" style="88" customWidth="1"/>
    <col min="11286" max="11286" width="26.75" style="88" customWidth="1"/>
    <col min="11287" max="11290" width="9.25" style="88" customWidth="1"/>
    <col min="11291" max="11520" width="7.75" style="88"/>
    <col min="11521" max="11521" width="2.5" style="88" customWidth="1"/>
    <col min="11522" max="11522" width="7.5" style="88" customWidth="1"/>
    <col min="11523" max="11530" width="3.5" style="88" customWidth="1"/>
    <col min="11531" max="11539" width="4.75" style="88" customWidth="1"/>
    <col min="11540" max="11540" width="3" style="88" customWidth="1"/>
    <col min="11541" max="11541" width="9.25" style="88" customWidth="1"/>
    <col min="11542" max="11542" width="26.75" style="88" customWidth="1"/>
    <col min="11543" max="11546" width="9.25" style="88" customWidth="1"/>
    <col min="11547" max="11776" width="7.75" style="88"/>
    <col min="11777" max="11777" width="2.5" style="88" customWidth="1"/>
    <col min="11778" max="11778" width="7.5" style="88" customWidth="1"/>
    <col min="11779" max="11786" width="3.5" style="88" customWidth="1"/>
    <col min="11787" max="11795" width="4.75" style="88" customWidth="1"/>
    <col min="11796" max="11796" width="3" style="88" customWidth="1"/>
    <col min="11797" max="11797" width="9.25" style="88" customWidth="1"/>
    <col min="11798" max="11798" width="26.75" style="88" customWidth="1"/>
    <col min="11799" max="11802" width="9.25" style="88" customWidth="1"/>
    <col min="11803" max="12032" width="7.75" style="88"/>
    <col min="12033" max="12033" width="2.5" style="88" customWidth="1"/>
    <col min="12034" max="12034" width="7.5" style="88" customWidth="1"/>
    <col min="12035" max="12042" width="3.5" style="88" customWidth="1"/>
    <col min="12043" max="12051" width="4.75" style="88" customWidth="1"/>
    <col min="12052" max="12052" width="3" style="88" customWidth="1"/>
    <col min="12053" max="12053" width="9.25" style="88" customWidth="1"/>
    <col min="12054" max="12054" width="26.75" style="88" customWidth="1"/>
    <col min="12055" max="12058" width="9.25" style="88" customWidth="1"/>
    <col min="12059" max="12288" width="7.75" style="88"/>
    <col min="12289" max="12289" width="2.5" style="88" customWidth="1"/>
    <col min="12290" max="12290" width="7.5" style="88" customWidth="1"/>
    <col min="12291" max="12298" width="3.5" style="88" customWidth="1"/>
    <col min="12299" max="12307" width="4.75" style="88" customWidth="1"/>
    <col min="12308" max="12308" width="3" style="88" customWidth="1"/>
    <col min="12309" max="12309" width="9.25" style="88" customWidth="1"/>
    <col min="12310" max="12310" width="26.75" style="88" customWidth="1"/>
    <col min="12311" max="12314" width="9.25" style="88" customWidth="1"/>
    <col min="12315" max="12544" width="7.75" style="88"/>
    <col min="12545" max="12545" width="2.5" style="88" customWidth="1"/>
    <col min="12546" max="12546" width="7.5" style="88" customWidth="1"/>
    <col min="12547" max="12554" width="3.5" style="88" customWidth="1"/>
    <col min="12555" max="12563" width="4.75" style="88" customWidth="1"/>
    <col min="12564" max="12564" width="3" style="88" customWidth="1"/>
    <col min="12565" max="12565" width="9.25" style="88" customWidth="1"/>
    <col min="12566" max="12566" width="26.75" style="88" customWidth="1"/>
    <col min="12567" max="12570" width="9.25" style="88" customWidth="1"/>
    <col min="12571" max="12800" width="7.75" style="88"/>
    <col min="12801" max="12801" width="2.5" style="88" customWidth="1"/>
    <col min="12802" max="12802" width="7.5" style="88" customWidth="1"/>
    <col min="12803" max="12810" width="3.5" style="88" customWidth="1"/>
    <col min="12811" max="12819" width="4.75" style="88" customWidth="1"/>
    <col min="12820" max="12820" width="3" style="88" customWidth="1"/>
    <col min="12821" max="12821" width="9.25" style="88" customWidth="1"/>
    <col min="12822" max="12822" width="26.75" style="88" customWidth="1"/>
    <col min="12823" max="12826" width="9.25" style="88" customWidth="1"/>
    <col min="12827" max="13056" width="7.75" style="88"/>
    <col min="13057" max="13057" width="2.5" style="88" customWidth="1"/>
    <col min="13058" max="13058" width="7.5" style="88" customWidth="1"/>
    <col min="13059" max="13066" width="3.5" style="88" customWidth="1"/>
    <col min="13067" max="13075" width="4.75" style="88" customWidth="1"/>
    <col min="13076" max="13076" width="3" style="88" customWidth="1"/>
    <col min="13077" max="13077" width="9.25" style="88" customWidth="1"/>
    <col min="13078" max="13078" width="26.75" style="88" customWidth="1"/>
    <col min="13079" max="13082" width="9.25" style="88" customWidth="1"/>
    <col min="13083" max="13312" width="7.75" style="88"/>
    <col min="13313" max="13313" width="2.5" style="88" customWidth="1"/>
    <col min="13314" max="13314" width="7.5" style="88" customWidth="1"/>
    <col min="13315" max="13322" width="3.5" style="88" customWidth="1"/>
    <col min="13323" max="13331" width="4.75" style="88" customWidth="1"/>
    <col min="13332" max="13332" width="3" style="88" customWidth="1"/>
    <col min="13333" max="13333" width="9.25" style="88" customWidth="1"/>
    <col min="13334" max="13334" width="26.75" style="88" customWidth="1"/>
    <col min="13335" max="13338" width="9.25" style="88" customWidth="1"/>
    <col min="13339" max="13568" width="7.75" style="88"/>
    <col min="13569" max="13569" width="2.5" style="88" customWidth="1"/>
    <col min="13570" max="13570" width="7.5" style="88" customWidth="1"/>
    <col min="13571" max="13578" width="3.5" style="88" customWidth="1"/>
    <col min="13579" max="13587" width="4.75" style="88" customWidth="1"/>
    <col min="13588" max="13588" width="3" style="88" customWidth="1"/>
    <col min="13589" max="13589" width="9.25" style="88" customWidth="1"/>
    <col min="13590" max="13590" width="26.75" style="88" customWidth="1"/>
    <col min="13591" max="13594" width="9.25" style="88" customWidth="1"/>
    <col min="13595" max="13824" width="7.75" style="88"/>
    <col min="13825" max="13825" width="2.5" style="88" customWidth="1"/>
    <col min="13826" max="13826" width="7.5" style="88" customWidth="1"/>
    <col min="13827" max="13834" width="3.5" style="88" customWidth="1"/>
    <col min="13835" max="13843" width="4.75" style="88" customWidth="1"/>
    <col min="13844" max="13844" width="3" style="88" customWidth="1"/>
    <col min="13845" max="13845" width="9.25" style="88" customWidth="1"/>
    <col min="13846" max="13846" width="26.75" style="88" customWidth="1"/>
    <col min="13847" max="13850" width="9.25" style="88" customWidth="1"/>
    <col min="13851" max="14080" width="7.75" style="88"/>
    <col min="14081" max="14081" width="2.5" style="88" customWidth="1"/>
    <col min="14082" max="14082" width="7.5" style="88" customWidth="1"/>
    <col min="14083" max="14090" width="3.5" style="88" customWidth="1"/>
    <col min="14091" max="14099" width="4.75" style="88" customWidth="1"/>
    <col min="14100" max="14100" width="3" style="88" customWidth="1"/>
    <col min="14101" max="14101" width="9.25" style="88" customWidth="1"/>
    <col min="14102" max="14102" width="26.75" style="88" customWidth="1"/>
    <col min="14103" max="14106" width="9.25" style="88" customWidth="1"/>
    <col min="14107" max="14336" width="7.75" style="88"/>
    <col min="14337" max="14337" width="2.5" style="88" customWidth="1"/>
    <col min="14338" max="14338" width="7.5" style="88" customWidth="1"/>
    <col min="14339" max="14346" width="3.5" style="88" customWidth="1"/>
    <col min="14347" max="14355" width="4.75" style="88" customWidth="1"/>
    <col min="14356" max="14356" width="3" style="88" customWidth="1"/>
    <col min="14357" max="14357" width="9.25" style="88" customWidth="1"/>
    <col min="14358" max="14358" width="26.75" style="88" customWidth="1"/>
    <col min="14359" max="14362" width="9.25" style="88" customWidth="1"/>
    <col min="14363" max="14592" width="7.75" style="88"/>
    <col min="14593" max="14593" width="2.5" style="88" customWidth="1"/>
    <col min="14594" max="14594" width="7.5" style="88" customWidth="1"/>
    <col min="14595" max="14602" width="3.5" style="88" customWidth="1"/>
    <col min="14603" max="14611" width="4.75" style="88" customWidth="1"/>
    <col min="14612" max="14612" width="3" style="88" customWidth="1"/>
    <col min="14613" max="14613" width="9.25" style="88" customWidth="1"/>
    <col min="14614" max="14614" width="26.75" style="88" customWidth="1"/>
    <col min="14615" max="14618" width="9.25" style="88" customWidth="1"/>
    <col min="14619" max="14848" width="7.75" style="88"/>
    <col min="14849" max="14849" width="2.5" style="88" customWidth="1"/>
    <col min="14850" max="14850" width="7.5" style="88" customWidth="1"/>
    <col min="14851" max="14858" width="3.5" style="88" customWidth="1"/>
    <col min="14859" max="14867" width="4.75" style="88" customWidth="1"/>
    <col min="14868" max="14868" width="3" style="88" customWidth="1"/>
    <col min="14869" max="14869" width="9.25" style="88" customWidth="1"/>
    <col min="14870" max="14870" width="26.75" style="88" customWidth="1"/>
    <col min="14871" max="14874" width="9.25" style="88" customWidth="1"/>
    <col min="14875" max="15104" width="7.75" style="88"/>
    <col min="15105" max="15105" width="2.5" style="88" customWidth="1"/>
    <col min="15106" max="15106" width="7.5" style="88" customWidth="1"/>
    <col min="15107" max="15114" width="3.5" style="88" customWidth="1"/>
    <col min="15115" max="15123" width="4.75" style="88" customWidth="1"/>
    <col min="15124" max="15124" width="3" style="88" customWidth="1"/>
    <col min="15125" max="15125" width="9.25" style="88" customWidth="1"/>
    <col min="15126" max="15126" width="26.75" style="88" customWidth="1"/>
    <col min="15127" max="15130" width="9.25" style="88" customWidth="1"/>
    <col min="15131" max="15360" width="7.75" style="88"/>
    <col min="15361" max="15361" width="2.5" style="88" customWidth="1"/>
    <col min="15362" max="15362" width="7.5" style="88" customWidth="1"/>
    <col min="15363" max="15370" width="3.5" style="88" customWidth="1"/>
    <col min="15371" max="15379" width="4.75" style="88" customWidth="1"/>
    <col min="15380" max="15380" width="3" style="88" customWidth="1"/>
    <col min="15381" max="15381" width="9.25" style="88" customWidth="1"/>
    <col min="15382" max="15382" width="26.75" style="88" customWidth="1"/>
    <col min="15383" max="15386" width="9.25" style="88" customWidth="1"/>
    <col min="15387" max="15616" width="7.75" style="88"/>
    <col min="15617" max="15617" width="2.5" style="88" customWidth="1"/>
    <col min="15618" max="15618" width="7.5" style="88" customWidth="1"/>
    <col min="15619" max="15626" width="3.5" style="88" customWidth="1"/>
    <col min="15627" max="15635" width="4.75" style="88" customWidth="1"/>
    <col min="15636" max="15636" width="3" style="88" customWidth="1"/>
    <col min="15637" max="15637" width="9.25" style="88" customWidth="1"/>
    <col min="15638" max="15638" width="26.75" style="88" customWidth="1"/>
    <col min="15639" max="15642" width="9.25" style="88" customWidth="1"/>
    <col min="15643" max="15872" width="7.75" style="88"/>
    <col min="15873" max="15873" width="2.5" style="88" customWidth="1"/>
    <col min="15874" max="15874" width="7.5" style="88" customWidth="1"/>
    <col min="15875" max="15882" width="3.5" style="88" customWidth="1"/>
    <col min="15883" max="15891" width="4.75" style="88" customWidth="1"/>
    <col min="15892" max="15892" width="3" style="88" customWidth="1"/>
    <col min="15893" max="15893" width="9.25" style="88" customWidth="1"/>
    <col min="15894" max="15894" width="26.75" style="88" customWidth="1"/>
    <col min="15895" max="15898" width="9.25" style="88" customWidth="1"/>
    <col min="15899" max="16128" width="7.75" style="88"/>
    <col min="16129" max="16129" width="2.5" style="88" customWidth="1"/>
    <col min="16130" max="16130" width="7.5" style="88" customWidth="1"/>
    <col min="16131" max="16138" width="3.5" style="88" customWidth="1"/>
    <col min="16139" max="16147" width="4.75" style="88" customWidth="1"/>
    <col min="16148" max="16148" width="3" style="88" customWidth="1"/>
    <col min="16149" max="16149" width="9.25" style="88" customWidth="1"/>
    <col min="16150" max="16150" width="26.75" style="88" customWidth="1"/>
    <col min="16151" max="16154" width="9.25" style="88" customWidth="1"/>
    <col min="16155" max="16384" width="7.75" style="88"/>
  </cols>
  <sheetData>
    <row r="1" spans="1:23" s="92" customFormat="1" ht="15" customHeight="1">
      <c r="P1" s="176"/>
      <c r="Q1" s="176"/>
      <c r="R1" s="176"/>
      <c r="S1" s="176"/>
      <c r="T1" s="176"/>
      <c r="V1" s="88" t="s">
        <v>347</v>
      </c>
      <c r="W1" s="176"/>
    </row>
    <row r="2" spans="1:23" ht="15" customHeight="1">
      <c r="A2" s="90" t="s">
        <v>504</v>
      </c>
      <c r="L2" s="171"/>
      <c r="P2" s="97"/>
      <c r="Q2" s="91" t="str">
        <f>'SP1-1'!L2</f>
        <v>Spreadsheet released: 14-Apr-2023</v>
      </c>
      <c r="R2" s="97"/>
      <c r="S2" s="97"/>
      <c r="T2" s="97"/>
      <c r="V2" s="164" t="s">
        <v>348</v>
      </c>
      <c r="W2" s="97"/>
    </row>
    <row r="3" spans="1:23" ht="15" customHeight="1">
      <c r="A3" s="93" t="s">
        <v>505</v>
      </c>
      <c r="B3" s="94"/>
      <c r="C3" s="94"/>
      <c r="D3" s="94"/>
      <c r="E3" s="94"/>
      <c r="F3" s="94"/>
      <c r="G3" s="94"/>
      <c r="H3" s="94"/>
      <c r="I3" s="94"/>
      <c r="J3" s="94"/>
      <c r="K3" s="94"/>
      <c r="L3" s="94"/>
      <c r="M3" s="94"/>
      <c r="N3" s="94"/>
      <c r="P3" s="165"/>
      <c r="Q3" s="165"/>
      <c r="R3" s="165"/>
      <c r="S3" s="165"/>
      <c r="T3" s="165"/>
      <c r="U3" s="165"/>
      <c r="V3" s="165"/>
      <c r="W3" s="165"/>
    </row>
    <row r="4" spans="1:23" s="178" customFormat="1" ht="15" customHeight="1">
      <c r="A4" s="177"/>
      <c r="B4" s="369" t="s">
        <v>487</v>
      </c>
      <c r="C4" s="369"/>
      <c r="D4" s="369"/>
      <c r="E4" s="369"/>
      <c r="F4" s="369"/>
      <c r="G4" s="369"/>
      <c r="H4" s="369"/>
      <c r="I4" s="369"/>
      <c r="J4" s="369"/>
      <c r="K4" s="369"/>
      <c r="L4" s="369"/>
      <c r="M4" s="369"/>
      <c r="N4" s="369"/>
      <c r="O4" s="369"/>
      <c r="P4" s="369"/>
      <c r="Q4" s="369"/>
      <c r="R4" s="369"/>
      <c r="S4" s="369"/>
      <c r="V4" s="221"/>
    </row>
    <row r="5" spans="1:23" s="94" customFormat="1" ht="11.25" customHeight="1">
      <c r="B5" s="369"/>
      <c r="C5" s="369"/>
      <c r="D5" s="369"/>
      <c r="E5" s="369"/>
      <c r="F5" s="369"/>
      <c r="G5" s="369"/>
      <c r="H5" s="369"/>
      <c r="I5" s="369"/>
      <c r="J5" s="369"/>
      <c r="K5" s="369"/>
      <c r="L5" s="369"/>
      <c r="M5" s="369"/>
      <c r="N5" s="369"/>
      <c r="O5" s="369"/>
      <c r="P5" s="369"/>
      <c r="Q5" s="369"/>
      <c r="R5" s="369"/>
      <c r="S5" s="369"/>
      <c r="T5" s="165"/>
      <c r="U5" s="165"/>
      <c r="V5" s="165"/>
      <c r="W5" s="165"/>
    </row>
    <row r="6" spans="1:23" s="94" customFormat="1" ht="11.25" customHeight="1">
      <c r="P6" s="165"/>
      <c r="Q6" s="165"/>
      <c r="R6" s="165"/>
      <c r="S6" s="165"/>
      <c r="T6" s="165"/>
      <c r="U6" s="165"/>
      <c r="V6" s="165"/>
      <c r="W6" s="165"/>
    </row>
    <row r="7" spans="1:23" s="94" customFormat="1" ht="3.75" customHeight="1">
      <c r="A7" s="208"/>
      <c r="B7" s="208"/>
      <c r="C7" s="208"/>
      <c r="D7" s="208"/>
      <c r="E7" s="208"/>
      <c r="F7" s="208"/>
      <c r="G7" s="208"/>
      <c r="H7" s="208"/>
      <c r="I7" s="208"/>
      <c r="J7" s="208"/>
      <c r="K7" s="208"/>
      <c r="L7" s="208"/>
      <c r="M7" s="208"/>
      <c r="N7" s="208"/>
      <c r="O7" s="216"/>
      <c r="P7" s="211"/>
      <c r="Q7" s="211"/>
      <c r="R7" s="211"/>
      <c r="S7" s="211"/>
      <c r="T7" s="211"/>
      <c r="U7" s="97"/>
      <c r="V7" s="97"/>
      <c r="W7" s="97"/>
    </row>
    <row r="8" spans="1:23" s="94" customFormat="1" ht="19.5" customHeight="1">
      <c r="A8" s="189"/>
      <c r="B8" s="187" t="s">
        <v>506</v>
      </c>
      <c r="C8" s="186"/>
      <c r="D8" s="186"/>
      <c r="E8" s="186"/>
      <c r="F8" s="186"/>
      <c r="G8" s="186"/>
      <c r="H8" s="186"/>
      <c r="I8" s="186"/>
      <c r="J8" s="186"/>
      <c r="K8" s="186"/>
      <c r="L8" s="186"/>
      <c r="M8" s="187"/>
      <c r="N8" s="352"/>
      <c r="O8" s="352"/>
      <c r="P8" s="352"/>
      <c r="Q8" s="352"/>
      <c r="R8" s="352"/>
      <c r="S8" s="352"/>
      <c r="T8" s="185"/>
      <c r="U8" s="88"/>
    </row>
    <row r="9" spans="1:23" s="94" customFormat="1" ht="4.5" customHeight="1">
      <c r="A9" s="209"/>
      <c r="B9" s="193"/>
      <c r="C9" s="193"/>
      <c r="D9" s="193"/>
      <c r="E9" s="193"/>
      <c r="F9" s="193"/>
      <c r="G9" s="193"/>
      <c r="H9" s="193"/>
      <c r="I9" s="193"/>
      <c r="J9" s="194"/>
      <c r="K9" s="194"/>
      <c r="L9" s="194"/>
      <c r="M9" s="194"/>
      <c r="N9" s="194"/>
      <c r="O9" s="194"/>
      <c r="P9" s="194"/>
      <c r="Q9" s="194"/>
      <c r="R9" s="194"/>
      <c r="S9" s="194"/>
      <c r="T9" s="194"/>
      <c r="U9" s="88"/>
    </row>
    <row r="10" spans="1:23" s="94" customFormat="1" ht="3.75" customHeight="1">
      <c r="A10" s="208"/>
      <c r="B10" s="208"/>
      <c r="C10" s="208"/>
      <c r="D10" s="208"/>
      <c r="E10" s="208"/>
      <c r="F10" s="208"/>
      <c r="G10" s="208"/>
      <c r="H10" s="208"/>
      <c r="I10" s="208"/>
      <c r="J10" s="208"/>
      <c r="K10" s="208"/>
      <c r="L10" s="208"/>
      <c r="M10" s="208"/>
      <c r="N10" s="208"/>
      <c r="O10" s="216"/>
      <c r="P10" s="211"/>
      <c r="Q10" s="211"/>
      <c r="R10" s="211"/>
      <c r="S10" s="211"/>
      <c r="T10" s="211"/>
      <c r="U10" s="97"/>
      <c r="V10" s="97"/>
      <c r="W10" s="97"/>
    </row>
    <row r="11" spans="1:23" s="94" customFormat="1" ht="19.5" customHeight="1">
      <c r="A11" s="189">
        <v>1</v>
      </c>
      <c r="B11" s="330" t="s">
        <v>507</v>
      </c>
      <c r="C11" s="330"/>
      <c r="D11" s="330"/>
      <c r="E11" s="330"/>
      <c r="F11" s="330"/>
      <c r="G11" s="330"/>
      <c r="H11" s="330"/>
      <c r="I11" s="330"/>
      <c r="J11" s="330"/>
      <c r="K11" s="330"/>
      <c r="L11" s="330"/>
      <c r="M11" s="187"/>
      <c r="N11" s="187"/>
      <c r="O11" s="187"/>
      <c r="P11" s="187"/>
      <c r="Q11" s="187"/>
      <c r="R11" s="187"/>
      <c r="S11" s="187"/>
      <c r="T11" s="185"/>
      <c r="U11" s="88"/>
    </row>
    <row r="12" spans="1:23" s="94" customFormat="1" ht="19.5" customHeight="1">
      <c r="A12" s="185"/>
      <c r="B12" s="187"/>
      <c r="C12" s="187"/>
      <c r="D12" s="187"/>
      <c r="E12" s="187"/>
      <c r="F12" s="187"/>
      <c r="G12" s="187"/>
      <c r="H12" s="187"/>
      <c r="I12" s="187"/>
      <c r="J12" s="188" t="s">
        <v>254</v>
      </c>
      <c r="K12" s="352"/>
      <c r="L12" s="353"/>
      <c r="M12" s="354"/>
      <c r="N12" s="187" t="s">
        <v>367</v>
      </c>
      <c r="O12" s="187">
        <f>'Tables (2)'!K3</f>
        <v>0.96150000000000002</v>
      </c>
      <c r="P12" s="188" t="s">
        <v>377</v>
      </c>
      <c r="Q12" s="358">
        <f>K12*O12</f>
        <v>0</v>
      </c>
      <c r="R12" s="359"/>
      <c r="S12" s="360"/>
      <c r="T12" s="189" t="s">
        <v>368</v>
      </c>
      <c r="U12" s="88"/>
    </row>
    <row r="13" spans="1:23" s="94" customFormat="1" ht="4.5" customHeight="1">
      <c r="A13" s="209"/>
      <c r="B13" s="193"/>
      <c r="C13" s="193"/>
      <c r="D13" s="193"/>
      <c r="E13" s="193"/>
      <c r="F13" s="193"/>
      <c r="G13" s="193"/>
      <c r="H13" s="193"/>
      <c r="I13" s="193"/>
      <c r="J13" s="194"/>
      <c r="K13" s="194"/>
      <c r="L13" s="194"/>
      <c r="M13" s="194"/>
      <c r="N13" s="194"/>
      <c r="O13" s="194"/>
      <c r="P13" s="194"/>
      <c r="Q13" s="194"/>
      <c r="R13" s="194"/>
      <c r="S13" s="194"/>
      <c r="T13" s="194"/>
      <c r="U13" s="88"/>
    </row>
    <row r="14" spans="1:23" s="94" customFormat="1" ht="4.5" customHeight="1">
      <c r="A14" s="215"/>
      <c r="B14" s="197"/>
      <c r="C14" s="197"/>
      <c r="D14" s="197"/>
      <c r="E14" s="197"/>
      <c r="F14" s="197"/>
      <c r="G14" s="197"/>
      <c r="H14" s="197"/>
      <c r="I14" s="197"/>
      <c r="J14" s="198"/>
      <c r="K14" s="198"/>
      <c r="L14" s="198"/>
      <c r="M14" s="198"/>
      <c r="N14" s="198"/>
      <c r="O14" s="198"/>
      <c r="P14" s="198"/>
      <c r="Q14" s="198"/>
      <c r="R14" s="198"/>
      <c r="S14" s="198"/>
      <c r="T14" s="198"/>
      <c r="U14" s="88"/>
    </row>
    <row r="15" spans="1:23" s="94" customFormat="1" ht="19.5" customHeight="1">
      <c r="A15" s="189">
        <v>2</v>
      </c>
      <c r="B15" s="330" t="s">
        <v>508</v>
      </c>
      <c r="C15" s="330"/>
      <c r="D15" s="330"/>
      <c r="E15" s="330"/>
      <c r="F15" s="330"/>
      <c r="G15" s="330"/>
      <c r="H15" s="330"/>
      <c r="I15" s="187"/>
      <c r="J15" s="187"/>
      <c r="K15" s="187"/>
      <c r="L15" s="187"/>
      <c r="M15" s="187"/>
      <c r="N15" s="187"/>
      <c r="O15" s="187"/>
      <c r="P15" s="188" t="s">
        <v>509</v>
      </c>
      <c r="Q15" s="349"/>
      <c r="R15" s="350"/>
      <c r="S15" s="351"/>
      <c r="T15" s="189" t="s">
        <v>375</v>
      </c>
      <c r="U15" s="88"/>
    </row>
    <row r="16" spans="1:23" s="94" customFormat="1" ht="4.5" customHeight="1">
      <c r="A16" s="191"/>
      <c r="B16" s="193"/>
      <c r="C16" s="193"/>
      <c r="D16" s="193"/>
      <c r="E16" s="193"/>
      <c r="F16" s="193"/>
      <c r="G16" s="193"/>
      <c r="H16" s="193"/>
      <c r="I16" s="193"/>
      <c r="J16" s="193"/>
      <c r="K16" s="193"/>
      <c r="L16" s="193"/>
      <c r="M16" s="193"/>
      <c r="N16" s="193"/>
      <c r="O16" s="193"/>
      <c r="P16" s="193"/>
      <c r="Q16" s="193"/>
      <c r="R16" s="193"/>
      <c r="S16" s="193"/>
      <c r="T16" s="191"/>
      <c r="U16" s="88"/>
    </row>
    <row r="17" spans="1:26" s="94" customFormat="1" ht="20.25" customHeight="1">
      <c r="A17" s="189">
        <v>3</v>
      </c>
      <c r="B17" s="348" t="s">
        <v>510</v>
      </c>
      <c r="C17" s="348"/>
      <c r="D17" s="348"/>
      <c r="E17" s="348"/>
      <c r="F17" s="348"/>
      <c r="G17" s="348"/>
      <c r="H17" s="348"/>
      <c r="I17" s="348"/>
      <c r="J17" s="348"/>
      <c r="K17" s="348"/>
      <c r="L17" s="348"/>
      <c r="M17" s="348"/>
      <c r="N17" s="348"/>
      <c r="O17" s="348"/>
      <c r="P17" s="348"/>
      <c r="Q17" s="348"/>
      <c r="R17" s="348"/>
      <c r="S17" s="348"/>
      <c r="T17" s="189"/>
      <c r="U17" s="88"/>
    </row>
    <row r="18" spans="1:26" s="94" customFormat="1" ht="19.5" customHeight="1">
      <c r="A18" s="185"/>
      <c r="B18" s="187"/>
      <c r="C18" s="187"/>
      <c r="D18" s="187"/>
      <c r="E18" s="187"/>
      <c r="F18" s="187"/>
      <c r="G18" s="187"/>
      <c r="H18" s="187"/>
      <c r="I18" s="187"/>
      <c r="J18" s="188" t="s">
        <v>254</v>
      </c>
      <c r="K18" s="352"/>
      <c r="L18" s="353"/>
      <c r="M18" s="354"/>
      <c r="N18" s="187" t="s">
        <v>367</v>
      </c>
      <c r="O18" s="210">
        <f>'Tables (2)'!K2-'Tables (2)'!K1</f>
        <v>19.205400000000001</v>
      </c>
      <c r="P18" s="188" t="s">
        <v>377</v>
      </c>
      <c r="Q18" s="355">
        <f>K18*O18</f>
        <v>0</v>
      </c>
      <c r="R18" s="356"/>
      <c r="S18" s="357"/>
      <c r="T18" s="189" t="s">
        <v>376</v>
      </c>
      <c r="U18" s="88"/>
      <c r="V18" s="292" t="s">
        <v>540</v>
      </c>
      <c r="W18" s="292"/>
      <c r="X18" s="292"/>
      <c r="Y18" s="292"/>
      <c r="Z18" s="292"/>
    </row>
    <row r="19" spans="1:26" s="94" customFormat="1" ht="4.5" customHeight="1">
      <c r="A19" s="209"/>
      <c r="B19" s="193"/>
      <c r="C19" s="193"/>
      <c r="D19" s="193"/>
      <c r="E19" s="193"/>
      <c r="F19" s="193"/>
      <c r="G19" s="193"/>
      <c r="H19" s="193"/>
      <c r="I19" s="193"/>
      <c r="J19" s="193"/>
      <c r="K19" s="193"/>
      <c r="L19" s="193"/>
      <c r="M19" s="193"/>
      <c r="N19" s="193"/>
      <c r="O19" s="193"/>
      <c r="P19" s="193"/>
      <c r="Q19" s="193"/>
      <c r="R19" s="193"/>
      <c r="S19" s="193"/>
      <c r="T19" s="191"/>
      <c r="U19" s="88"/>
    </row>
    <row r="20" spans="1:26" s="94" customFormat="1" ht="19.5" customHeight="1">
      <c r="A20" s="189">
        <v>4</v>
      </c>
      <c r="B20" s="348" t="s">
        <v>511</v>
      </c>
      <c r="C20" s="348"/>
      <c r="D20" s="348"/>
      <c r="E20" s="348"/>
      <c r="F20" s="348"/>
      <c r="G20" s="348"/>
      <c r="H20" s="348"/>
      <c r="I20" s="348"/>
      <c r="J20" s="348"/>
      <c r="K20" s="348"/>
      <c r="L20" s="348"/>
      <c r="M20" s="348"/>
      <c r="N20" s="348"/>
      <c r="O20" s="348"/>
      <c r="P20" s="187"/>
      <c r="Q20" s="187"/>
      <c r="R20" s="187"/>
      <c r="S20" s="187"/>
      <c r="T20" s="185"/>
      <c r="U20" s="88"/>
    </row>
    <row r="21" spans="1:26" s="94" customFormat="1" ht="19.5" customHeight="1">
      <c r="A21" s="185"/>
      <c r="B21" s="187" t="s">
        <v>369</v>
      </c>
      <c r="C21" s="187"/>
      <c r="D21" s="187"/>
      <c r="E21" s="187"/>
      <c r="F21" s="187"/>
      <c r="G21" s="187"/>
      <c r="H21" s="187"/>
      <c r="I21" s="187"/>
      <c r="J21" s="187"/>
      <c r="K21" s="187"/>
      <c r="L21" s="187"/>
      <c r="M21" s="187"/>
      <c r="N21" s="187"/>
      <c r="O21" s="187"/>
      <c r="P21" s="188" t="s">
        <v>370</v>
      </c>
      <c r="Q21" s="363"/>
      <c r="R21" s="364"/>
      <c r="S21" s="365"/>
      <c r="T21" s="185"/>
      <c r="U21" s="88"/>
    </row>
    <row r="22" spans="1:26" s="94" customFormat="1" ht="3" customHeight="1">
      <c r="A22" s="185"/>
      <c r="B22" s="187"/>
      <c r="C22" s="187"/>
      <c r="D22" s="187"/>
      <c r="E22" s="187"/>
      <c r="F22" s="187"/>
      <c r="G22" s="187"/>
      <c r="H22" s="187"/>
      <c r="I22" s="187"/>
      <c r="J22" s="187"/>
      <c r="K22" s="187"/>
      <c r="L22" s="187"/>
      <c r="M22" s="187"/>
      <c r="N22" s="187"/>
      <c r="O22" s="187"/>
      <c r="P22" s="187"/>
      <c r="Q22" s="187"/>
      <c r="R22" s="187"/>
      <c r="S22" s="187"/>
      <c r="T22" s="187"/>
    </row>
    <row r="23" spans="1:26" s="94" customFormat="1" ht="19.5" customHeight="1">
      <c r="A23" s="185"/>
      <c r="B23" s="174" t="s">
        <v>371</v>
      </c>
      <c r="C23" s="361" t="s">
        <v>372</v>
      </c>
      <c r="D23" s="361"/>
      <c r="E23" s="361"/>
      <c r="F23" s="361"/>
      <c r="G23" s="361"/>
      <c r="H23" s="361"/>
      <c r="I23" s="361"/>
      <c r="J23" s="361"/>
      <c r="K23" s="361" t="s">
        <v>373</v>
      </c>
      <c r="L23" s="361"/>
      <c r="M23" s="361"/>
      <c r="N23" s="361" t="s">
        <v>374</v>
      </c>
      <c r="O23" s="361"/>
      <c r="P23" s="361"/>
      <c r="Q23" s="361" t="s">
        <v>267</v>
      </c>
      <c r="R23" s="361"/>
      <c r="S23" s="362"/>
      <c r="T23" s="185"/>
      <c r="U23" s="88"/>
    </row>
    <row r="24" spans="1:26" s="94" customFormat="1" ht="19.5" customHeight="1">
      <c r="A24" s="185"/>
      <c r="B24" s="213"/>
      <c r="C24" s="366"/>
      <c r="D24" s="366"/>
      <c r="E24" s="366"/>
      <c r="F24" s="366"/>
      <c r="G24" s="366"/>
      <c r="H24" s="366"/>
      <c r="I24" s="366"/>
      <c r="J24" s="366"/>
      <c r="K24" s="367"/>
      <c r="L24" s="367"/>
      <c r="M24" s="367"/>
      <c r="N24" s="346" t="str">
        <f>'Tables (2)'!U5</f>
        <v/>
      </c>
      <c r="O24" s="346"/>
      <c r="P24" s="346"/>
      <c r="Q24" s="347" t="str">
        <f>IF(N24="","",K24*N24)</f>
        <v/>
      </c>
      <c r="R24" s="347"/>
      <c r="S24" s="347"/>
      <c r="T24" s="185"/>
      <c r="U24" s="88"/>
      <c r="V24" s="292" t="s">
        <v>541</v>
      </c>
      <c r="W24" s="292"/>
      <c r="X24" s="292"/>
      <c r="Y24" s="292"/>
      <c r="Z24" s="292"/>
    </row>
    <row r="25" spans="1:26" s="94" customFormat="1" ht="19.5" customHeight="1">
      <c r="A25" s="185"/>
      <c r="B25" s="213"/>
      <c r="C25" s="366"/>
      <c r="D25" s="366"/>
      <c r="E25" s="366"/>
      <c r="F25" s="366"/>
      <c r="G25" s="366"/>
      <c r="H25" s="366"/>
      <c r="I25" s="366"/>
      <c r="J25" s="366"/>
      <c r="K25" s="367"/>
      <c r="L25" s="367"/>
      <c r="M25" s="367"/>
      <c r="N25" s="346" t="str">
        <f>'Tables (2)'!U6</f>
        <v/>
      </c>
      <c r="O25" s="346"/>
      <c r="P25" s="346"/>
      <c r="Q25" s="347" t="str">
        <f t="shared" ref="Q25:Q32" si="0">IF(N25="","",K25*N25)</f>
        <v/>
      </c>
      <c r="R25" s="347"/>
      <c r="S25" s="347"/>
      <c r="T25" s="185"/>
      <c r="U25" s="88"/>
      <c r="V25" s="292"/>
      <c r="W25" s="292"/>
      <c r="X25" s="292"/>
      <c r="Y25" s="292"/>
      <c r="Z25" s="292"/>
    </row>
    <row r="26" spans="1:26" s="94" customFormat="1" ht="19.5" customHeight="1">
      <c r="A26" s="185"/>
      <c r="B26" s="213"/>
      <c r="C26" s="366"/>
      <c r="D26" s="366"/>
      <c r="E26" s="366"/>
      <c r="F26" s="366"/>
      <c r="G26" s="366"/>
      <c r="H26" s="366"/>
      <c r="I26" s="366"/>
      <c r="J26" s="366"/>
      <c r="K26" s="367"/>
      <c r="L26" s="367"/>
      <c r="M26" s="367"/>
      <c r="N26" s="346" t="str">
        <f>'Tables (2)'!U7</f>
        <v/>
      </c>
      <c r="O26" s="346"/>
      <c r="P26" s="346"/>
      <c r="Q26" s="347" t="str">
        <f t="shared" si="0"/>
        <v/>
      </c>
      <c r="R26" s="347"/>
      <c r="S26" s="347"/>
      <c r="T26" s="185"/>
      <c r="U26" s="88"/>
      <c r="V26" s="292"/>
      <c r="W26" s="292"/>
      <c r="X26" s="292"/>
      <c r="Y26" s="292"/>
      <c r="Z26" s="292"/>
    </row>
    <row r="27" spans="1:26" s="94" customFormat="1" ht="19.5" customHeight="1">
      <c r="A27" s="185"/>
      <c r="B27" s="213"/>
      <c r="C27" s="366"/>
      <c r="D27" s="366"/>
      <c r="E27" s="366"/>
      <c r="F27" s="366"/>
      <c r="G27" s="366"/>
      <c r="H27" s="366"/>
      <c r="I27" s="366"/>
      <c r="J27" s="366"/>
      <c r="K27" s="367"/>
      <c r="L27" s="367"/>
      <c r="M27" s="367"/>
      <c r="N27" s="346" t="str">
        <f>'Tables (2)'!U8</f>
        <v/>
      </c>
      <c r="O27" s="346"/>
      <c r="P27" s="346"/>
      <c r="Q27" s="347" t="str">
        <f>IF(N27="","",K27*N27)</f>
        <v/>
      </c>
      <c r="R27" s="347"/>
      <c r="S27" s="347"/>
      <c r="T27" s="185"/>
      <c r="U27" s="88"/>
      <c r="V27" s="292"/>
      <c r="W27" s="292"/>
      <c r="X27" s="292"/>
      <c r="Y27" s="292"/>
      <c r="Z27" s="292"/>
    </row>
    <row r="28" spans="1:26" s="94" customFormat="1" ht="19.5" customHeight="1">
      <c r="A28" s="185"/>
      <c r="B28" s="213"/>
      <c r="C28" s="366"/>
      <c r="D28" s="366"/>
      <c r="E28" s="366"/>
      <c r="F28" s="366"/>
      <c r="G28" s="366"/>
      <c r="H28" s="366"/>
      <c r="I28" s="366"/>
      <c r="J28" s="366"/>
      <c r="K28" s="367"/>
      <c r="L28" s="367"/>
      <c r="M28" s="367"/>
      <c r="N28" s="346" t="str">
        <f>'Tables (2)'!U9</f>
        <v/>
      </c>
      <c r="O28" s="346"/>
      <c r="P28" s="346"/>
      <c r="Q28" s="347" t="str">
        <f>IF(N28="","",K28*N28)</f>
        <v/>
      </c>
      <c r="R28" s="347"/>
      <c r="S28" s="347"/>
      <c r="T28" s="185"/>
      <c r="U28" s="88"/>
      <c r="V28" s="292"/>
      <c r="W28" s="292"/>
      <c r="X28" s="292"/>
      <c r="Y28" s="292"/>
      <c r="Z28" s="292"/>
    </row>
    <row r="29" spans="1:26" s="94" customFormat="1" ht="19.5" customHeight="1">
      <c r="A29" s="185"/>
      <c r="B29" s="213"/>
      <c r="C29" s="366"/>
      <c r="D29" s="366"/>
      <c r="E29" s="366"/>
      <c r="F29" s="366"/>
      <c r="G29" s="366"/>
      <c r="H29" s="366"/>
      <c r="I29" s="366"/>
      <c r="J29" s="366"/>
      <c r="K29" s="367"/>
      <c r="L29" s="367"/>
      <c r="M29" s="367"/>
      <c r="N29" s="346" t="str">
        <f>'Tables (2)'!U10</f>
        <v/>
      </c>
      <c r="O29" s="346"/>
      <c r="P29" s="346"/>
      <c r="Q29" s="347" t="str">
        <f t="shared" si="0"/>
        <v/>
      </c>
      <c r="R29" s="347"/>
      <c r="S29" s="347"/>
      <c r="T29" s="185"/>
      <c r="U29" s="88"/>
      <c r="V29" s="292"/>
      <c r="W29" s="292"/>
      <c r="X29" s="292"/>
      <c r="Y29" s="292"/>
      <c r="Z29" s="292"/>
    </row>
    <row r="30" spans="1:26" s="94" customFormat="1" ht="19.5" customHeight="1">
      <c r="A30" s="185"/>
      <c r="B30" s="213"/>
      <c r="C30" s="366"/>
      <c r="D30" s="366"/>
      <c r="E30" s="366"/>
      <c r="F30" s="366"/>
      <c r="G30" s="366"/>
      <c r="H30" s="366"/>
      <c r="I30" s="366"/>
      <c r="J30" s="366"/>
      <c r="K30" s="367"/>
      <c r="L30" s="367"/>
      <c r="M30" s="367"/>
      <c r="N30" s="346" t="str">
        <f>'Tables (2)'!U11</f>
        <v/>
      </c>
      <c r="O30" s="346"/>
      <c r="P30" s="346"/>
      <c r="Q30" s="347" t="str">
        <f t="shared" si="0"/>
        <v/>
      </c>
      <c r="R30" s="347"/>
      <c r="S30" s="347"/>
      <c r="T30" s="185"/>
      <c r="U30" s="88"/>
      <c r="V30" s="292"/>
      <c r="W30" s="292"/>
      <c r="X30" s="292"/>
      <c r="Y30" s="292"/>
      <c r="Z30" s="292"/>
    </row>
    <row r="31" spans="1:26" s="94" customFormat="1" ht="19.5" customHeight="1">
      <c r="A31" s="185"/>
      <c r="B31" s="213"/>
      <c r="C31" s="366"/>
      <c r="D31" s="366"/>
      <c r="E31" s="366"/>
      <c r="F31" s="366"/>
      <c r="G31" s="366"/>
      <c r="H31" s="366"/>
      <c r="I31" s="366"/>
      <c r="J31" s="366"/>
      <c r="K31" s="367"/>
      <c r="L31" s="367"/>
      <c r="M31" s="367"/>
      <c r="N31" s="346" t="str">
        <f>'Tables (2)'!U12</f>
        <v/>
      </c>
      <c r="O31" s="346"/>
      <c r="P31" s="346"/>
      <c r="Q31" s="347" t="str">
        <f t="shared" si="0"/>
        <v/>
      </c>
      <c r="R31" s="347"/>
      <c r="S31" s="347"/>
      <c r="T31" s="185"/>
      <c r="U31" s="88"/>
      <c r="V31" s="292"/>
      <c r="W31" s="292"/>
      <c r="X31" s="292"/>
      <c r="Y31" s="292"/>
      <c r="Z31" s="292"/>
    </row>
    <row r="32" spans="1:26" s="94" customFormat="1" ht="19.5" customHeight="1">
      <c r="A32" s="185"/>
      <c r="B32" s="213"/>
      <c r="C32" s="366"/>
      <c r="D32" s="366"/>
      <c r="E32" s="366"/>
      <c r="F32" s="366"/>
      <c r="G32" s="366"/>
      <c r="H32" s="366"/>
      <c r="I32" s="366"/>
      <c r="J32" s="366"/>
      <c r="K32" s="367"/>
      <c r="L32" s="367"/>
      <c r="M32" s="367"/>
      <c r="N32" s="346" t="str">
        <f>'Tables (2)'!U13</f>
        <v/>
      </c>
      <c r="O32" s="346"/>
      <c r="P32" s="346"/>
      <c r="Q32" s="347" t="str">
        <f t="shared" si="0"/>
        <v/>
      </c>
      <c r="R32" s="347"/>
      <c r="S32" s="347"/>
      <c r="T32" s="185"/>
      <c r="U32" s="88"/>
      <c r="V32" s="292"/>
      <c r="W32" s="292"/>
      <c r="X32" s="292"/>
      <c r="Y32" s="292"/>
      <c r="Z32" s="292"/>
    </row>
    <row r="33" spans="1:26" s="94" customFormat="1" ht="19.5" customHeight="1">
      <c r="A33" s="185"/>
      <c r="B33" s="187"/>
      <c r="C33" s="187"/>
      <c r="D33" s="187"/>
      <c r="E33" s="187"/>
      <c r="F33" s="187"/>
      <c r="G33" s="187"/>
      <c r="H33" s="187"/>
      <c r="I33" s="187"/>
      <c r="J33" s="187"/>
      <c r="K33" s="187"/>
      <c r="L33" s="187"/>
      <c r="M33" s="187"/>
      <c r="N33" s="187"/>
      <c r="O33" s="187"/>
      <c r="P33" s="188" t="s">
        <v>444</v>
      </c>
      <c r="Q33" s="368">
        <f>SUM(Q24:S32)</f>
        <v>0</v>
      </c>
      <c r="R33" s="368"/>
      <c r="S33" s="368"/>
      <c r="T33" s="189" t="s">
        <v>379</v>
      </c>
      <c r="U33" s="88"/>
    </row>
    <row r="34" spans="1:26" s="94" customFormat="1" ht="3" customHeight="1">
      <c r="A34" s="209"/>
      <c r="B34" s="193"/>
      <c r="C34" s="193"/>
      <c r="D34" s="193"/>
      <c r="E34" s="193"/>
      <c r="F34" s="193"/>
      <c r="G34" s="193"/>
      <c r="H34" s="193"/>
      <c r="I34" s="193"/>
      <c r="J34" s="193"/>
      <c r="K34" s="193"/>
      <c r="L34" s="193"/>
      <c r="M34" s="193"/>
      <c r="N34" s="193"/>
      <c r="O34" s="193"/>
      <c r="P34" s="193"/>
      <c r="Q34" s="193"/>
      <c r="R34" s="193"/>
      <c r="S34" s="193"/>
      <c r="T34" s="209"/>
      <c r="U34" s="88"/>
    </row>
    <row r="35" spans="1:26" s="94" customFormat="1" ht="19.5" customHeight="1">
      <c r="A35" s="189">
        <v>5</v>
      </c>
      <c r="B35" s="348" t="s">
        <v>441</v>
      </c>
      <c r="C35" s="348"/>
      <c r="D35" s="348"/>
      <c r="E35" s="348"/>
      <c r="F35" s="348"/>
      <c r="G35" s="187"/>
      <c r="H35" s="187"/>
      <c r="I35" s="187"/>
      <c r="J35" s="187"/>
      <c r="K35" s="187"/>
      <c r="L35" s="187"/>
      <c r="M35" s="187"/>
      <c r="N35" s="187"/>
      <c r="O35" s="187"/>
      <c r="P35" s="187"/>
      <c r="Q35" s="187"/>
      <c r="R35" s="187"/>
      <c r="S35" s="187"/>
      <c r="T35" s="185"/>
      <c r="U35" s="88"/>
    </row>
    <row r="36" spans="1:26" s="94" customFormat="1" ht="19.5" customHeight="1">
      <c r="A36" s="185"/>
      <c r="B36" s="187"/>
      <c r="C36" s="187"/>
      <c r="D36" s="187"/>
      <c r="E36" s="187"/>
      <c r="F36" s="187"/>
      <c r="G36" s="187"/>
      <c r="H36" s="187"/>
      <c r="I36" s="187"/>
      <c r="J36" s="187"/>
      <c r="K36" s="214"/>
      <c r="L36" s="187"/>
      <c r="M36" s="187"/>
      <c r="N36" s="187"/>
      <c r="O36" s="187"/>
      <c r="P36" s="190" t="s">
        <v>512</v>
      </c>
      <c r="Q36" s="344">
        <f>Q12+Q15+Q18+Q33</f>
        <v>0</v>
      </c>
      <c r="R36" s="344"/>
      <c r="S36" s="344"/>
      <c r="T36" s="189" t="s">
        <v>366</v>
      </c>
      <c r="U36" s="88"/>
      <c r="V36" s="292" t="s">
        <v>513</v>
      </c>
      <c r="W36" s="292"/>
      <c r="X36" s="292"/>
      <c r="Y36" s="292"/>
      <c r="Z36" s="292"/>
    </row>
    <row r="37" spans="1:26" s="94" customFormat="1" ht="19.5" customHeight="1">
      <c r="A37" s="185"/>
      <c r="B37" s="187"/>
      <c r="C37" s="187"/>
      <c r="D37" s="187"/>
      <c r="E37" s="187"/>
      <c r="F37" s="187"/>
      <c r="G37" s="187"/>
      <c r="H37" s="187"/>
      <c r="I37" s="187"/>
      <c r="J37" s="187"/>
      <c r="K37" s="187"/>
      <c r="L37" s="187"/>
      <c r="M37" s="187"/>
      <c r="N37" s="187"/>
      <c r="O37" s="187"/>
      <c r="P37" s="187"/>
      <c r="Q37" s="187"/>
      <c r="R37" s="187"/>
      <c r="S37" s="185"/>
      <c r="T37" s="185"/>
      <c r="U37" s="88"/>
    </row>
    <row r="38" spans="1:26" s="94" customFormat="1" ht="19.5" customHeight="1">
      <c r="A38" s="179"/>
      <c r="B38" s="180"/>
      <c r="C38" s="180"/>
      <c r="D38" s="180"/>
      <c r="E38" s="180"/>
      <c r="F38" s="180"/>
      <c r="G38" s="180"/>
      <c r="H38" s="180"/>
      <c r="I38" s="180"/>
      <c r="J38" s="180"/>
      <c r="K38" s="180"/>
      <c r="L38" s="180"/>
      <c r="M38" s="180"/>
      <c r="N38" s="180"/>
      <c r="O38" s="180"/>
      <c r="P38" s="180"/>
      <c r="Q38" s="180"/>
      <c r="R38" s="180"/>
      <c r="S38" s="181"/>
      <c r="T38" s="179"/>
      <c r="U38" s="88"/>
    </row>
    <row r="39" spans="1:26" s="94" customFormat="1" ht="19.5" customHeight="1">
      <c r="A39" s="179"/>
      <c r="B39" s="180"/>
      <c r="C39" s="180"/>
      <c r="D39" s="180"/>
      <c r="E39" s="180"/>
      <c r="F39" s="180"/>
      <c r="G39" s="180"/>
      <c r="H39" s="180"/>
      <c r="I39" s="180"/>
      <c r="J39" s="180"/>
      <c r="K39" s="180"/>
      <c r="L39" s="180"/>
      <c r="M39" s="180"/>
      <c r="N39" s="180"/>
      <c r="O39" s="180"/>
      <c r="P39" s="180"/>
      <c r="Q39" s="180"/>
      <c r="R39" s="180"/>
      <c r="S39" s="181"/>
      <c r="T39" s="179"/>
      <c r="U39" s="88"/>
    </row>
    <row r="40" spans="1:26" s="94" customFormat="1" ht="19.5" customHeight="1">
      <c r="A40" s="179"/>
      <c r="B40" s="180"/>
      <c r="C40" s="180"/>
      <c r="D40" s="180"/>
      <c r="E40" s="180"/>
      <c r="F40" s="180"/>
      <c r="G40" s="180"/>
      <c r="H40" s="180"/>
      <c r="I40" s="180"/>
      <c r="J40" s="180"/>
      <c r="K40" s="180"/>
      <c r="L40" s="180"/>
      <c r="M40" s="180"/>
      <c r="N40" s="180"/>
      <c r="O40" s="180"/>
      <c r="P40" s="180"/>
      <c r="Q40" s="180"/>
      <c r="R40" s="180"/>
      <c r="S40" s="181"/>
      <c r="T40" s="179"/>
      <c r="U40" s="88"/>
    </row>
    <row r="41" spans="1:26" s="94" customFormat="1" ht="19.5" customHeight="1">
      <c r="A41" s="179"/>
      <c r="B41" s="180"/>
      <c r="C41" s="180"/>
      <c r="D41" s="180"/>
      <c r="E41" s="180"/>
      <c r="F41" s="180"/>
      <c r="G41" s="180"/>
      <c r="H41" s="180"/>
      <c r="I41" s="180"/>
      <c r="J41" s="180"/>
      <c r="K41" s="180"/>
      <c r="L41" s="180"/>
      <c r="M41" s="180"/>
      <c r="N41" s="180"/>
      <c r="O41" s="180"/>
      <c r="P41" s="180"/>
      <c r="Q41" s="180"/>
      <c r="R41" s="180"/>
      <c r="S41" s="181"/>
      <c r="T41" s="179"/>
      <c r="U41" s="88"/>
    </row>
    <row r="42" spans="1:26" s="94" customFormat="1" ht="19.5" customHeight="1">
      <c r="A42" s="179"/>
      <c r="B42" s="180"/>
      <c r="C42" s="180"/>
      <c r="D42" s="180"/>
      <c r="E42" s="180"/>
      <c r="F42" s="180"/>
      <c r="G42" s="180"/>
      <c r="H42" s="180"/>
      <c r="I42" s="180"/>
      <c r="J42" s="180"/>
      <c r="K42" s="180"/>
      <c r="L42" s="180"/>
      <c r="M42" s="180"/>
      <c r="N42" s="180"/>
      <c r="O42" s="180"/>
      <c r="P42" s="180"/>
      <c r="Q42" s="180"/>
      <c r="R42" s="180"/>
      <c r="S42" s="181"/>
      <c r="T42" s="179"/>
      <c r="U42" s="88"/>
    </row>
    <row r="43" spans="1:26" s="94" customFormat="1">
      <c r="A43" s="87"/>
      <c r="B43" s="88"/>
      <c r="C43" s="88"/>
      <c r="D43" s="88"/>
      <c r="E43" s="88"/>
      <c r="F43" s="88"/>
      <c r="G43" s="88"/>
      <c r="H43" s="88"/>
      <c r="I43" s="88"/>
      <c r="J43" s="88"/>
      <c r="K43" s="88"/>
      <c r="L43" s="88"/>
      <c r="M43" s="88"/>
      <c r="N43" s="88"/>
      <c r="O43" s="88"/>
      <c r="P43" s="88"/>
      <c r="Q43" s="88"/>
      <c r="R43" s="88"/>
      <c r="S43" s="88"/>
      <c r="T43" s="87"/>
      <c r="U43" s="88"/>
    </row>
    <row r="44" spans="1:26" s="94" customFormat="1">
      <c r="A44" s="88"/>
      <c r="B44" s="88"/>
      <c r="C44" s="88"/>
      <c r="D44" s="88"/>
      <c r="E44" s="88"/>
      <c r="F44" s="88"/>
      <c r="G44" s="88"/>
      <c r="H44" s="88"/>
      <c r="I44" s="88"/>
      <c r="J44" s="88"/>
      <c r="K44" s="88"/>
      <c r="L44" s="88"/>
      <c r="M44" s="88"/>
      <c r="N44" s="88"/>
      <c r="O44" s="88"/>
      <c r="P44" s="88"/>
      <c r="Q44" s="88"/>
      <c r="R44" s="88"/>
      <c r="S44" s="88"/>
      <c r="T44" s="87"/>
      <c r="U44" s="88"/>
    </row>
    <row r="45" spans="1:26" s="94" customFormat="1">
      <c r="A45" s="88"/>
      <c r="B45" s="88"/>
      <c r="C45" s="88"/>
      <c r="D45" s="88"/>
      <c r="E45" s="88"/>
      <c r="F45" s="88"/>
      <c r="G45" s="88"/>
      <c r="H45" s="88"/>
      <c r="I45" s="88"/>
      <c r="J45" s="88"/>
      <c r="K45" s="88"/>
      <c r="L45" s="88"/>
      <c r="M45" s="88"/>
      <c r="N45" s="88"/>
      <c r="O45" s="88"/>
      <c r="P45" s="88"/>
      <c r="Q45" s="88"/>
      <c r="R45" s="88"/>
      <c r="S45" s="88"/>
      <c r="T45" s="87"/>
      <c r="U45" s="88"/>
    </row>
    <row r="46" spans="1:26" s="94" customFormat="1">
      <c r="A46" s="88"/>
      <c r="B46" s="88"/>
      <c r="C46" s="88"/>
      <c r="D46" s="88"/>
      <c r="E46" s="88"/>
      <c r="F46" s="88"/>
      <c r="G46" s="88"/>
      <c r="H46" s="88"/>
      <c r="I46" s="88"/>
      <c r="J46" s="88"/>
      <c r="K46" s="88"/>
      <c r="L46" s="88"/>
      <c r="M46" s="88"/>
      <c r="N46" s="88"/>
      <c r="O46" s="88"/>
      <c r="P46" s="88"/>
      <c r="Q46" s="88"/>
      <c r="R46" s="88"/>
      <c r="S46" s="88"/>
      <c r="T46" s="87"/>
      <c r="U46" s="88"/>
    </row>
    <row r="47" spans="1:26" s="94" customFormat="1">
      <c r="A47" s="88"/>
      <c r="B47" s="88"/>
      <c r="C47" s="88"/>
      <c r="D47" s="88"/>
      <c r="E47" s="88"/>
      <c r="F47" s="88"/>
      <c r="G47" s="88"/>
      <c r="H47" s="88"/>
      <c r="I47" s="88"/>
      <c r="J47" s="88"/>
      <c r="K47" s="88"/>
      <c r="L47" s="88"/>
      <c r="M47" s="88"/>
      <c r="N47" s="88"/>
      <c r="O47" s="88"/>
      <c r="P47" s="88"/>
      <c r="Q47" s="88"/>
      <c r="R47" s="88"/>
      <c r="S47" s="88"/>
      <c r="T47" s="87"/>
      <c r="U47" s="88"/>
    </row>
    <row r="48" spans="1:26" s="94" customFormat="1">
      <c r="A48" s="88"/>
      <c r="B48" s="88"/>
      <c r="C48" s="88"/>
      <c r="D48" s="88"/>
      <c r="E48" s="88"/>
      <c r="F48" s="88"/>
      <c r="G48" s="88"/>
      <c r="H48" s="88"/>
      <c r="I48" s="88"/>
      <c r="J48" s="88"/>
      <c r="K48" s="88"/>
      <c r="L48" s="88"/>
      <c r="M48" s="88"/>
      <c r="N48" s="88"/>
      <c r="O48" s="88"/>
      <c r="P48" s="88"/>
      <c r="Q48" s="88"/>
      <c r="R48" s="88"/>
      <c r="S48" s="88"/>
      <c r="T48" s="87"/>
      <c r="U48" s="88"/>
    </row>
    <row r="49" spans="1:21" s="94" customFormat="1">
      <c r="A49" s="88"/>
      <c r="B49" s="88"/>
      <c r="C49" s="88"/>
      <c r="D49" s="88"/>
      <c r="E49" s="88"/>
      <c r="F49" s="88"/>
      <c r="G49" s="88"/>
      <c r="H49" s="88"/>
      <c r="I49" s="88"/>
      <c r="J49" s="88"/>
      <c r="K49" s="88"/>
      <c r="L49" s="88"/>
      <c r="M49" s="88"/>
      <c r="N49" s="88"/>
      <c r="O49" s="88"/>
      <c r="P49" s="88"/>
      <c r="Q49" s="88"/>
      <c r="R49" s="88"/>
      <c r="S49" s="88"/>
      <c r="T49" s="87"/>
      <c r="U49" s="88"/>
    </row>
    <row r="50" spans="1:21" s="94" customFormat="1">
      <c r="A50" s="88"/>
      <c r="B50" s="88"/>
      <c r="C50" s="88"/>
      <c r="D50" s="88"/>
      <c r="E50" s="88"/>
      <c r="F50" s="88"/>
      <c r="G50" s="88"/>
      <c r="H50" s="88"/>
      <c r="I50" s="88"/>
      <c r="J50" s="88"/>
      <c r="K50" s="88"/>
      <c r="L50" s="88"/>
      <c r="M50" s="88"/>
      <c r="N50" s="88"/>
      <c r="O50" s="88"/>
      <c r="P50" s="88"/>
      <c r="Q50" s="88"/>
      <c r="R50" s="88"/>
      <c r="S50" s="88"/>
      <c r="T50" s="87"/>
      <c r="U50" s="88"/>
    </row>
    <row r="51" spans="1:21" s="94" customFormat="1">
      <c r="A51" s="88"/>
      <c r="B51" s="88"/>
      <c r="C51" s="88"/>
      <c r="D51" s="88"/>
      <c r="E51" s="88"/>
      <c r="F51" s="88"/>
      <c r="G51" s="88"/>
      <c r="H51" s="88"/>
      <c r="I51" s="88"/>
      <c r="J51" s="88"/>
      <c r="K51" s="88"/>
      <c r="L51" s="88"/>
      <c r="M51" s="88"/>
      <c r="N51" s="88"/>
      <c r="O51" s="88"/>
      <c r="P51" s="88"/>
      <c r="Q51" s="88"/>
      <c r="R51" s="88"/>
      <c r="S51" s="88"/>
      <c r="T51" s="87"/>
      <c r="U51" s="88"/>
    </row>
    <row r="52" spans="1:21" s="94" customFormat="1">
      <c r="A52" s="87"/>
      <c r="B52" s="88"/>
      <c r="C52" s="88"/>
      <c r="D52" s="88"/>
      <c r="E52" s="88"/>
      <c r="F52" s="88"/>
      <c r="G52" s="88"/>
      <c r="H52" s="88"/>
      <c r="I52" s="88"/>
      <c r="J52" s="88"/>
      <c r="K52" s="88"/>
      <c r="L52" s="88"/>
      <c r="M52" s="88"/>
      <c r="N52" s="88"/>
      <c r="O52" s="88"/>
      <c r="P52" s="88"/>
      <c r="Q52" s="88"/>
      <c r="R52" s="88"/>
      <c r="S52" s="88"/>
      <c r="T52" s="87"/>
      <c r="U52" s="88"/>
    </row>
    <row r="53" spans="1:21" s="94" customFormat="1">
      <c r="A53" s="87"/>
      <c r="B53" s="88"/>
      <c r="C53" s="88"/>
      <c r="D53" s="88"/>
      <c r="E53" s="88"/>
      <c r="F53" s="88"/>
      <c r="G53" s="88"/>
      <c r="H53" s="88"/>
      <c r="I53" s="88"/>
      <c r="J53" s="88"/>
      <c r="K53" s="88"/>
      <c r="L53" s="88"/>
      <c r="M53" s="88"/>
      <c r="N53" s="88"/>
      <c r="O53" s="88"/>
      <c r="P53" s="88"/>
      <c r="Q53" s="88"/>
      <c r="R53" s="88"/>
      <c r="S53" s="88"/>
      <c r="T53" s="87"/>
      <c r="U53" s="88"/>
    </row>
    <row r="54" spans="1:21" s="94" customFormat="1">
      <c r="A54" s="182"/>
      <c r="B54" s="88"/>
      <c r="C54" s="88"/>
      <c r="D54" s="88"/>
      <c r="E54" s="88"/>
      <c r="F54" s="88"/>
      <c r="G54" s="88"/>
      <c r="H54" s="88"/>
      <c r="I54" s="88"/>
      <c r="J54" s="88"/>
      <c r="K54" s="88"/>
      <c r="L54" s="88"/>
      <c r="M54" s="88"/>
      <c r="N54" s="88"/>
      <c r="O54" s="88"/>
      <c r="P54" s="88"/>
      <c r="Q54" s="88"/>
      <c r="R54" s="88"/>
      <c r="S54" s="88"/>
      <c r="T54" s="87"/>
      <c r="U54" s="88"/>
    </row>
    <row r="55" spans="1:21" s="94" customFormat="1">
      <c r="A55" s="87"/>
      <c r="B55" s="88"/>
      <c r="C55" s="88"/>
      <c r="D55" s="88"/>
      <c r="E55" s="88"/>
      <c r="F55" s="88"/>
      <c r="G55" s="88"/>
      <c r="H55" s="88"/>
      <c r="I55" s="88"/>
      <c r="J55" s="88"/>
      <c r="K55" s="88"/>
      <c r="L55" s="88"/>
      <c r="M55" s="88"/>
      <c r="N55" s="88"/>
      <c r="O55" s="88"/>
      <c r="P55" s="88"/>
      <c r="Q55" s="88"/>
      <c r="R55" s="88"/>
      <c r="S55" s="88"/>
      <c r="T55" s="87"/>
      <c r="U55" s="88"/>
    </row>
    <row r="56" spans="1:21" ht="14.25" customHeight="1"/>
    <row r="57" spans="1:21" hidden="1">
      <c r="A57" s="88">
        <v>0</v>
      </c>
      <c r="B57" s="88" t="s">
        <v>503</v>
      </c>
    </row>
    <row r="58" spans="1:21" hidden="1">
      <c r="A58" s="88">
        <v>1</v>
      </c>
      <c r="B58" s="88" t="s">
        <v>384</v>
      </c>
    </row>
    <row r="59" spans="1:21" hidden="1">
      <c r="A59" s="88">
        <v>2</v>
      </c>
      <c r="B59" s="88" t="s">
        <v>385</v>
      </c>
    </row>
    <row r="60" spans="1:21" hidden="1">
      <c r="A60" s="88">
        <v>3</v>
      </c>
      <c r="B60" s="88" t="s">
        <v>386</v>
      </c>
    </row>
    <row r="61" spans="1:21" hidden="1">
      <c r="A61" s="88">
        <v>4</v>
      </c>
      <c r="B61" s="88" t="s">
        <v>387</v>
      </c>
    </row>
    <row r="62" spans="1:21" hidden="1">
      <c r="A62" s="88">
        <v>5</v>
      </c>
      <c r="B62" s="88" t="s">
        <v>388</v>
      </c>
    </row>
    <row r="63" spans="1:21" hidden="1">
      <c r="A63" s="88">
        <v>6</v>
      </c>
      <c r="B63" s="88" t="s">
        <v>389</v>
      </c>
    </row>
    <row r="64" spans="1:21" hidden="1">
      <c r="A64" s="88">
        <v>7</v>
      </c>
      <c r="B64" s="88" t="s">
        <v>390</v>
      </c>
    </row>
    <row r="65" spans="1:2" hidden="1">
      <c r="A65" s="88">
        <v>8</v>
      </c>
      <c r="B65" s="88" t="s">
        <v>391</v>
      </c>
    </row>
    <row r="66" spans="1:2" hidden="1">
      <c r="A66" s="88">
        <v>9</v>
      </c>
      <c r="B66" s="88" t="s">
        <v>392</v>
      </c>
    </row>
    <row r="67" spans="1:2" hidden="1">
      <c r="A67" s="88">
        <v>10</v>
      </c>
      <c r="B67" s="88" t="s">
        <v>393</v>
      </c>
    </row>
    <row r="68" spans="1:2" hidden="1">
      <c r="A68" s="88">
        <v>11</v>
      </c>
      <c r="B68" s="88" t="s">
        <v>394</v>
      </c>
    </row>
    <row r="69" spans="1:2" hidden="1">
      <c r="A69" s="88">
        <v>12</v>
      </c>
      <c r="B69" s="88" t="s">
        <v>395</v>
      </c>
    </row>
    <row r="70" spans="1:2" hidden="1">
      <c r="A70" s="88">
        <v>13</v>
      </c>
      <c r="B70" s="88" t="s">
        <v>396</v>
      </c>
    </row>
    <row r="71" spans="1:2" hidden="1">
      <c r="A71" s="88">
        <v>14</v>
      </c>
      <c r="B71" s="88" t="s">
        <v>397</v>
      </c>
    </row>
    <row r="72" spans="1:2" hidden="1">
      <c r="A72" s="88">
        <v>15</v>
      </c>
      <c r="B72" s="88" t="s">
        <v>398</v>
      </c>
    </row>
    <row r="73" spans="1:2" hidden="1">
      <c r="A73" s="88">
        <v>16</v>
      </c>
      <c r="B73" s="88" t="s">
        <v>399</v>
      </c>
    </row>
    <row r="74" spans="1:2" hidden="1">
      <c r="A74" s="88">
        <v>17</v>
      </c>
      <c r="B74" s="88" t="s">
        <v>400</v>
      </c>
    </row>
    <row r="75" spans="1:2" hidden="1">
      <c r="A75" s="88">
        <v>18</v>
      </c>
      <c r="B75" s="88" t="s">
        <v>401</v>
      </c>
    </row>
    <row r="76" spans="1:2" hidden="1">
      <c r="A76" s="88">
        <v>19</v>
      </c>
      <c r="B76" s="88" t="s">
        <v>402</v>
      </c>
    </row>
    <row r="77" spans="1:2" hidden="1">
      <c r="A77" s="88">
        <v>20</v>
      </c>
      <c r="B77" s="88" t="s">
        <v>403</v>
      </c>
    </row>
    <row r="78" spans="1:2" hidden="1">
      <c r="A78" s="88">
        <v>21</v>
      </c>
      <c r="B78" s="88" t="s">
        <v>404</v>
      </c>
    </row>
    <row r="79" spans="1:2" hidden="1">
      <c r="A79" s="88">
        <v>22</v>
      </c>
      <c r="B79" s="88" t="s">
        <v>405</v>
      </c>
    </row>
    <row r="80" spans="1:2" hidden="1">
      <c r="A80" s="88">
        <v>23</v>
      </c>
      <c r="B80" s="88" t="s">
        <v>406</v>
      </c>
    </row>
    <row r="81" spans="1:2" hidden="1">
      <c r="A81" s="88">
        <v>24</v>
      </c>
      <c r="B81" s="88" t="s">
        <v>407</v>
      </c>
    </row>
    <row r="82" spans="1:2" hidden="1">
      <c r="A82" s="88">
        <v>25</v>
      </c>
      <c r="B82" s="88" t="s">
        <v>408</v>
      </c>
    </row>
    <row r="83" spans="1:2" hidden="1">
      <c r="A83" s="88">
        <v>26</v>
      </c>
      <c r="B83" s="88" t="s">
        <v>409</v>
      </c>
    </row>
    <row r="84" spans="1:2" hidden="1">
      <c r="A84" s="88">
        <v>27</v>
      </c>
      <c r="B84" s="88" t="s">
        <v>410</v>
      </c>
    </row>
    <row r="85" spans="1:2" hidden="1">
      <c r="A85" s="88">
        <v>28</v>
      </c>
      <c r="B85" s="88" t="s">
        <v>411</v>
      </c>
    </row>
    <row r="86" spans="1:2" hidden="1">
      <c r="A86" s="88">
        <v>29</v>
      </c>
      <c r="B86" s="88" t="s">
        <v>412</v>
      </c>
    </row>
    <row r="87" spans="1:2" hidden="1">
      <c r="A87" s="88">
        <v>30</v>
      </c>
      <c r="B87" s="88" t="s">
        <v>413</v>
      </c>
    </row>
    <row r="88" spans="1:2" hidden="1">
      <c r="A88" s="88">
        <v>31</v>
      </c>
      <c r="B88" s="88" t="s">
        <v>414</v>
      </c>
    </row>
    <row r="89" spans="1:2" hidden="1">
      <c r="A89" s="88">
        <v>32</v>
      </c>
      <c r="B89" s="88" t="s">
        <v>415</v>
      </c>
    </row>
    <row r="90" spans="1:2" hidden="1">
      <c r="A90" s="88">
        <v>33</v>
      </c>
      <c r="B90" s="175" t="s">
        <v>416</v>
      </c>
    </row>
    <row r="91" spans="1:2" hidden="1">
      <c r="A91" s="88">
        <v>34</v>
      </c>
      <c r="B91" s="175" t="s">
        <v>417</v>
      </c>
    </row>
    <row r="92" spans="1:2" hidden="1">
      <c r="A92" s="88">
        <v>35</v>
      </c>
      <c r="B92" s="175" t="s">
        <v>418</v>
      </c>
    </row>
    <row r="93" spans="1:2" hidden="1">
      <c r="A93" s="88">
        <v>36</v>
      </c>
      <c r="B93" s="175" t="s">
        <v>419</v>
      </c>
    </row>
    <row r="94" spans="1:2" hidden="1">
      <c r="A94" s="88">
        <v>37</v>
      </c>
      <c r="B94" s="175" t="s">
        <v>420</v>
      </c>
    </row>
    <row r="95" spans="1:2" hidden="1">
      <c r="A95" s="88">
        <v>38</v>
      </c>
      <c r="B95" s="175" t="s">
        <v>421</v>
      </c>
    </row>
    <row r="96" spans="1:2" hidden="1">
      <c r="A96" s="88">
        <v>39</v>
      </c>
      <c r="B96" s="175" t="s">
        <v>422</v>
      </c>
    </row>
    <row r="97" spans="1:2" hidden="1">
      <c r="A97" s="88">
        <v>40</v>
      </c>
      <c r="B97" s="175" t="s">
        <v>423</v>
      </c>
    </row>
    <row r="98" spans="1:2" hidden="1">
      <c r="A98" s="88">
        <v>41</v>
      </c>
      <c r="B98" s="175" t="s">
        <v>424</v>
      </c>
    </row>
    <row r="99" spans="1:2" hidden="1">
      <c r="A99" s="88">
        <v>42</v>
      </c>
      <c r="B99" s="175" t="s">
        <v>425</v>
      </c>
    </row>
    <row r="100" spans="1:2" hidden="1">
      <c r="A100" s="88">
        <v>43</v>
      </c>
      <c r="B100" s="175" t="s">
        <v>426</v>
      </c>
    </row>
    <row r="101" spans="1:2" hidden="1">
      <c r="A101" s="88">
        <v>44</v>
      </c>
      <c r="B101" s="175" t="s">
        <v>427</v>
      </c>
    </row>
    <row r="102" spans="1:2" hidden="1">
      <c r="A102" s="88">
        <v>45</v>
      </c>
      <c r="B102" s="175" t="s">
        <v>428</v>
      </c>
    </row>
    <row r="103" spans="1:2" hidden="1">
      <c r="A103" s="88">
        <v>46</v>
      </c>
      <c r="B103" s="175" t="s">
        <v>429</v>
      </c>
    </row>
    <row r="104" spans="1:2" hidden="1">
      <c r="A104" s="88">
        <v>47</v>
      </c>
      <c r="B104" s="175" t="s">
        <v>430</v>
      </c>
    </row>
    <row r="105" spans="1:2" hidden="1">
      <c r="A105" s="88">
        <v>48</v>
      </c>
      <c r="B105" s="175" t="s">
        <v>431</v>
      </c>
    </row>
    <row r="106" spans="1:2" hidden="1">
      <c r="A106" s="88">
        <v>49</v>
      </c>
      <c r="B106" s="175" t="s">
        <v>432</v>
      </c>
    </row>
    <row r="107" spans="1:2" hidden="1">
      <c r="A107" s="88">
        <v>50</v>
      </c>
      <c r="B107" s="175" t="s">
        <v>433</v>
      </c>
    </row>
    <row r="108" spans="1:2" hidden="1"/>
  </sheetData>
  <sheetProtection algorithmName="SHA-512" hashValue="a1542Zeu56YLEeX6ellz4wZ7eJ082txqBgSCtnisYZMRaAB/nMAE9SxbY8/OSJ3Zx73buwXdnQKahuOVBwgseA==" saltValue="A79H8TuPdsvwYqcndUAwTw==" spinCount="100000" sheet="1" selectLockedCells="1"/>
  <protectedRanges>
    <protectedRange sqref="C12:D14 N18 T33 P18 I18 K13:T14 K12:N12 I12:J14 P12:T12 T15:T19 C11:T11 C9:D9 C8:T8 I9:T9" name="Range1"/>
    <protectedRange sqref="T25:T28" name="Range3"/>
    <protectedRange sqref="H33:O33 T30:T32" name="Range5"/>
    <protectedRange sqref="K37:K42" name="Range8"/>
    <protectedRange sqref="K43" name="Range9"/>
    <protectedRange sqref="P33" name="Range5_4"/>
    <protectedRange sqref="Q24:S32" name="Range5_1"/>
    <protectedRange sqref="N24:P32" name="Range5_2"/>
  </protectedRanges>
  <mergeCells count="58">
    <mergeCell ref="Q33:S33"/>
    <mergeCell ref="B35:F35"/>
    <mergeCell ref="Q36:S36"/>
    <mergeCell ref="V36:Z36"/>
    <mergeCell ref="C31:J31"/>
    <mergeCell ref="K31:M31"/>
    <mergeCell ref="N31:P31"/>
    <mergeCell ref="Q31:S31"/>
    <mergeCell ref="C32:J32"/>
    <mergeCell ref="K32:M32"/>
    <mergeCell ref="N32:P32"/>
    <mergeCell ref="Q32:S32"/>
    <mergeCell ref="V24:Z32"/>
    <mergeCell ref="C25:J25"/>
    <mergeCell ref="K25:M25"/>
    <mergeCell ref="N25:P25"/>
    <mergeCell ref="C29:J29"/>
    <mergeCell ref="K29:M29"/>
    <mergeCell ref="N29:P29"/>
    <mergeCell ref="Q29:S29"/>
    <mergeCell ref="C30:J30"/>
    <mergeCell ref="K30:M30"/>
    <mergeCell ref="N30:P30"/>
    <mergeCell ref="Q30:S30"/>
    <mergeCell ref="C28:J28"/>
    <mergeCell ref="K28:M28"/>
    <mergeCell ref="N28:P28"/>
    <mergeCell ref="Q28:S28"/>
    <mergeCell ref="C27:J27"/>
    <mergeCell ref="C26:J26"/>
    <mergeCell ref="K26:M26"/>
    <mergeCell ref="N26:P26"/>
    <mergeCell ref="Q26:S26"/>
    <mergeCell ref="K27:M27"/>
    <mergeCell ref="N27:P27"/>
    <mergeCell ref="Q27:S27"/>
    <mergeCell ref="C24:J24"/>
    <mergeCell ref="K24:M24"/>
    <mergeCell ref="N24:P24"/>
    <mergeCell ref="Q24:S24"/>
    <mergeCell ref="Q25:S25"/>
    <mergeCell ref="V18:Z18"/>
    <mergeCell ref="B20:O20"/>
    <mergeCell ref="C23:J23"/>
    <mergeCell ref="K23:M23"/>
    <mergeCell ref="N23:P23"/>
    <mergeCell ref="Q23:S23"/>
    <mergeCell ref="Q21:S21"/>
    <mergeCell ref="B4:S5"/>
    <mergeCell ref="N8:S8"/>
    <mergeCell ref="B11:L11"/>
    <mergeCell ref="K12:M12"/>
    <mergeCell ref="Q12:S12"/>
    <mergeCell ref="B15:H15"/>
    <mergeCell ref="Q15:S15"/>
    <mergeCell ref="B17:S17"/>
    <mergeCell ref="K18:M18"/>
    <mergeCell ref="Q18:S18"/>
  </mergeCells>
  <dataValidations count="2">
    <dataValidation type="list" allowBlank="1" showErrorMessage="1" errorTitle="Incorrect input" error="Please select the year by pushing the drop-down arrow and clicking the correct year" prompt="Select your year" sqref="Q21:S21 JM21:JO21 TI21:TK21 ADE21:ADG21 ANA21:ANC21 AWW21:AWY21 BGS21:BGU21 BQO21:BQQ21 CAK21:CAM21 CKG21:CKI21 CUC21:CUE21 DDY21:DEA21 DNU21:DNW21 DXQ21:DXS21 EHM21:EHO21 ERI21:ERK21 FBE21:FBG21 FLA21:FLC21 FUW21:FUY21 GES21:GEU21 GOO21:GOQ21 GYK21:GYM21 HIG21:HII21 HSC21:HSE21 IBY21:ICA21 ILU21:ILW21 IVQ21:IVS21 JFM21:JFO21 JPI21:JPK21 JZE21:JZG21 KJA21:KJC21 KSW21:KSY21 LCS21:LCU21 LMO21:LMQ21 LWK21:LWM21 MGG21:MGI21 MQC21:MQE21 MZY21:NAA21 NJU21:NJW21 NTQ21:NTS21 ODM21:ODO21 ONI21:ONK21 OXE21:OXG21 PHA21:PHC21 PQW21:PQY21 QAS21:QAU21 QKO21:QKQ21 QUK21:QUM21 REG21:REI21 ROC21:ROE21 RXY21:RYA21 SHU21:SHW21 SRQ21:SRS21 TBM21:TBO21 TLI21:TLK21 TVE21:TVG21 UFA21:UFC21 UOW21:UOY21 UYS21:UYU21 VIO21:VIQ21 VSK21:VSM21 WCG21:WCI21 WMC21:WME21 WVY21:WWA21 Q65557:S65557 JM65557:JO65557 TI65557:TK65557 ADE65557:ADG65557 ANA65557:ANC65557 AWW65557:AWY65557 BGS65557:BGU65557 BQO65557:BQQ65557 CAK65557:CAM65557 CKG65557:CKI65557 CUC65557:CUE65557 DDY65557:DEA65557 DNU65557:DNW65557 DXQ65557:DXS65557 EHM65557:EHO65557 ERI65557:ERK65557 FBE65557:FBG65557 FLA65557:FLC65557 FUW65557:FUY65557 GES65557:GEU65557 GOO65557:GOQ65557 GYK65557:GYM65557 HIG65557:HII65557 HSC65557:HSE65557 IBY65557:ICA65557 ILU65557:ILW65557 IVQ65557:IVS65557 JFM65557:JFO65557 JPI65557:JPK65557 JZE65557:JZG65557 KJA65557:KJC65557 KSW65557:KSY65557 LCS65557:LCU65557 LMO65557:LMQ65557 LWK65557:LWM65557 MGG65557:MGI65557 MQC65557:MQE65557 MZY65557:NAA65557 NJU65557:NJW65557 NTQ65557:NTS65557 ODM65557:ODO65557 ONI65557:ONK65557 OXE65557:OXG65557 PHA65557:PHC65557 PQW65557:PQY65557 QAS65557:QAU65557 QKO65557:QKQ65557 QUK65557:QUM65557 REG65557:REI65557 ROC65557:ROE65557 RXY65557:RYA65557 SHU65557:SHW65557 SRQ65557:SRS65557 TBM65557:TBO65557 TLI65557:TLK65557 TVE65557:TVG65557 UFA65557:UFC65557 UOW65557:UOY65557 UYS65557:UYU65557 VIO65557:VIQ65557 VSK65557:VSM65557 WCG65557:WCI65557 WMC65557:WME65557 WVY65557:WWA65557 Q131093:S131093 JM131093:JO131093 TI131093:TK131093 ADE131093:ADG131093 ANA131093:ANC131093 AWW131093:AWY131093 BGS131093:BGU131093 BQO131093:BQQ131093 CAK131093:CAM131093 CKG131093:CKI131093 CUC131093:CUE131093 DDY131093:DEA131093 DNU131093:DNW131093 DXQ131093:DXS131093 EHM131093:EHO131093 ERI131093:ERK131093 FBE131093:FBG131093 FLA131093:FLC131093 FUW131093:FUY131093 GES131093:GEU131093 GOO131093:GOQ131093 GYK131093:GYM131093 HIG131093:HII131093 HSC131093:HSE131093 IBY131093:ICA131093 ILU131093:ILW131093 IVQ131093:IVS131093 JFM131093:JFO131093 JPI131093:JPK131093 JZE131093:JZG131093 KJA131093:KJC131093 KSW131093:KSY131093 LCS131093:LCU131093 LMO131093:LMQ131093 LWK131093:LWM131093 MGG131093:MGI131093 MQC131093:MQE131093 MZY131093:NAA131093 NJU131093:NJW131093 NTQ131093:NTS131093 ODM131093:ODO131093 ONI131093:ONK131093 OXE131093:OXG131093 PHA131093:PHC131093 PQW131093:PQY131093 QAS131093:QAU131093 QKO131093:QKQ131093 QUK131093:QUM131093 REG131093:REI131093 ROC131093:ROE131093 RXY131093:RYA131093 SHU131093:SHW131093 SRQ131093:SRS131093 TBM131093:TBO131093 TLI131093:TLK131093 TVE131093:TVG131093 UFA131093:UFC131093 UOW131093:UOY131093 UYS131093:UYU131093 VIO131093:VIQ131093 VSK131093:VSM131093 WCG131093:WCI131093 WMC131093:WME131093 WVY131093:WWA131093 Q196629:S196629 JM196629:JO196629 TI196629:TK196629 ADE196629:ADG196629 ANA196629:ANC196629 AWW196629:AWY196629 BGS196629:BGU196629 BQO196629:BQQ196629 CAK196629:CAM196629 CKG196629:CKI196629 CUC196629:CUE196629 DDY196629:DEA196629 DNU196629:DNW196629 DXQ196629:DXS196629 EHM196629:EHO196629 ERI196629:ERK196629 FBE196629:FBG196629 FLA196629:FLC196629 FUW196629:FUY196629 GES196629:GEU196629 GOO196629:GOQ196629 GYK196629:GYM196629 HIG196629:HII196629 HSC196629:HSE196629 IBY196629:ICA196629 ILU196629:ILW196629 IVQ196629:IVS196629 JFM196629:JFO196629 JPI196629:JPK196629 JZE196629:JZG196629 KJA196629:KJC196629 KSW196629:KSY196629 LCS196629:LCU196629 LMO196629:LMQ196629 LWK196629:LWM196629 MGG196629:MGI196629 MQC196629:MQE196629 MZY196629:NAA196629 NJU196629:NJW196629 NTQ196629:NTS196629 ODM196629:ODO196629 ONI196629:ONK196629 OXE196629:OXG196629 PHA196629:PHC196629 PQW196629:PQY196629 QAS196629:QAU196629 QKO196629:QKQ196629 QUK196629:QUM196629 REG196629:REI196629 ROC196629:ROE196629 RXY196629:RYA196629 SHU196629:SHW196629 SRQ196629:SRS196629 TBM196629:TBO196629 TLI196629:TLK196629 TVE196629:TVG196629 UFA196629:UFC196629 UOW196629:UOY196629 UYS196629:UYU196629 VIO196629:VIQ196629 VSK196629:VSM196629 WCG196629:WCI196629 WMC196629:WME196629 WVY196629:WWA196629 Q262165:S262165 JM262165:JO262165 TI262165:TK262165 ADE262165:ADG262165 ANA262165:ANC262165 AWW262165:AWY262165 BGS262165:BGU262165 BQO262165:BQQ262165 CAK262165:CAM262165 CKG262165:CKI262165 CUC262165:CUE262165 DDY262165:DEA262165 DNU262165:DNW262165 DXQ262165:DXS262165 EHM262165:EHO262165 ERI262165:ERK262165 FBE262165:FBG262165 FLA262165:FLC262165 FUW262165:FUY262165 GES262165:GEU262165 GOO262165:GOQ262165 GYK262165:GYM262165 HIG262165:HII262165 HSC262165:HSE262165 IBY262165:ICA262165 ILU262165:ILW262165 IVQ262165:IVS262165 JFM262165:JFO262165 JPI262165:JPK262165 JZE262165:JZG262165 KJA262165:KJC262165 KSW262165:KSY262165 LCS262165:LCU262165 LMO262165:LMQ262165 LWK262165:LWM262165 MGG262165:MGI262165 MQC262165:MQE262165 MZY262165:NAA262165 NJU262165:NJW262165 NTQ262165:NTS262165 ODM262165:ODO262165 ONI262165:ONK262165 OXE262165:OXG262165 PHA262165:PHC262165 PQW262165:PQY262165 QAS262165:QAU262165 QKO262165:QKQ262165 QUK262165:QUM262165 REG262165:REI262165 ROC262165:ROE262165 RXY262165:RYA262165 SHU262165:SHW262165 SRQ262165:SRS262165 TBM262165:TBO262165 TLI262165:TLK262165 TVE262165:TVG262165 UFA262165:UFC262165 UOW262165:UOY262165 UYS262165:UYU262165 VIO262165:VIQ262165 VSK262165:VSM262165 WCG262165:WCI262165 WMC262165:WME262165 WVY262165:WWA262165 Q327701:S327701 JM327701:JO327701 TI327701:TK327701 ADE327701:ADG327701 ANA327701:ANC327701 AWW327701:AWY327701 BGS327701:BGU327701 BQO327701:BQQ327701 CAK327701:CAM327701 CKG327701:CKI327701 CUC327701:CUE327701 DDY327701:DEA327701 DNU327701:DNW327701 DXQ327701:DXS327701 EHM327701:EHO327701 ERI327701:ERK327701 FBE327701:FBG327701 FLA327701:FLC327701 FUW327701:FUY327701 GES327701:GEU327701 GOO327701:GOQ327701 GYK327701:GYM327701 HIG327701:HII327701 HSC327701:HSE327701 IBY327701:ICA327701 ILU327701:ILW327701 IVQ327701:IVS327701 JFM327701:JFO327701 JPI327701:JPK327701 JZE327701:JZG327701 KJA327701:KJC327701 KSW327701:KSY327701 LCS327701:LCU327701 LMO327701:LMQ327701 LWK327701:LWM327701 MGG327701:MGI327701 MQC327701:MQE327701 MZY327701:NAA327701 NJU327701:NJW327701 NTQ327701:NTS327701 ODM327701:ODO327701 ONI327701:ONK327701 OXE327701:OXG327701 PHA327701:PHC327701 PQW327701:PQY327701 QAS327701:QAU327701 QKO327701:QKQ327701 QUK327701:QUM327701 REG327701:REI327701 ROC327701:ROE327701 RXY327701:RYA327701 SHU327701:SHW327701 SRQ327701:SRS327701 TBM327701:TBO327701 TLI327701:TLK327701 TVE327701:TVG327701 UFA327701:UFC327701 UOW327701:UOY327701 UYS327701:UYU327701 VIO327701:VIQ327701 VSK327701:VSM327701 WCG327701:WCI327701 WMC327701:WME327701 WVY327701:WWA327701 Q393237:S393237 JM393237:JO393237 TI393237:TK393237 ADE393237:ADG393237 ANA393237:ANC393237 AWW393237:AWY393237 BGS393237:BGU393237 BQO393237:BQQ393237 CAK393237:CAM393237 CKG393237:CKI393237 CUC393237:CUE393237 DDY393237:DEA393237 DNU393237:DNW393237 DXQ393237:DXS393237 EHM393237:EHO393237 ERI393237:ERK393237 FBE393237:FBG393237 FLA393237:FLC393237 FUW393237:FUY393237 GES393237:GEU393237 GOO393237:GOQ393237 GYK393237:GYM393237 HIG393237:HII393237 HSC393237:HSE393237 IBY393237:ICA393237 ILU393237:ILW393237 IVQ393237:IVS393237 JFM393237:JFO393237 JPI393237:JPK393237 JZE393237:JZG393237 KJA393237:KJC393237 KSW393237:KSY393237 LCS393237:LCU393237 LMO393237:LMQ393237 LWK393237:LWM393237 MGG393237:MGI393237 MQC393237:MQE393237 MZY393237:NAA393237 NJU393237:NJW393237 NTQ393237:NTS393237 ODM393237:ODO393237 ONI393237:ONK393237 OXE393237:OXG393237 PHA393237:PHC393237 PQW393237:PQY393237 QAS393237:QAU393237 QKO393237:QKQ393237 QUK393237:QUM393237 REG393237:REI393237 ROC393237:ROE393237 RXY393237:RYA393237 SHU393237:SHW393237 SRQ393237:SRS393237 TBM393237:TBO393237 TLI393237:TLK393237 TVE393237:TVG393237 UFA393237:UFC393237 UOW393237:UOY393237 UYS393237:UYU393237 VIO393237:VIQ393237 VSK393237:VSM393237 WCG393237:WCI393237 WMC393237:WME393237 WVY393237:WWA393237 Q458773:S458773 JM458773:JO458773 TI458773:TK458773 ADE458773:ADG458773 ANA458773:ANC458773 AWW458773:AWY458773 BGS458773:BGU458773 BQO458773:BQQ458773 CAK458773:CAM458773 CKG458773:CKI458773 CUC458773:CUE458773 DDY458773:DEA458773 DNU458773:DNW458773 DXQ458773:DXS458773 EHM458773:EHO458773 ERI458773:ERK458773 FBE458773:FBG458773 FLA458773:FLC458773 FUW458773:FUY458773 GES458773:GEU458773 GOO458773:GOQ458773 GYK458773:GYM458773 HIG458773:HII458773 HSC458773:HSE458773 IBY458773:ICA458773 ILU458773:ILW458773 IVQ458773:IVS458773 JFM458773:JFO458773 JPI458773:JPK458773 JZE458773:JZG458773 KJA458773:KJC458773 KSW458773:KSY458773 LCS458773:LCU458773 LMO458773:LMQ458773 LWK458773:LWM458773 MGG458773:MGI458773 MQC458773:MQE458773 MZY458773:NAA458773 NJU458773:NJW458773 NTQ458773:NTS458773 ODM458773:ODO458773 ONI458773:ONK458773 OXE458773:OXG458773 PHA458773:PHC458773 PQW458773:PQY458773 QAS458773:QAU458773 QKO458773:QKQ458773 QUK458773:QUM458773 REG458773:REI458773 ROC458773:ROE458773 RXY458773:RYA458773 SHU458773:SHW458773 SRQ458773:SRS458773 TBM458773:TBO458773 TLI458773:TLK458773 TVE458773:TVG458773 UFA458773:UFC458773 UOW458773:UOY458773 UYS458773:UYU458773 VIO458773:VIQ458773 VSK458773:VSM458773 WCG458773:WCI458773 WMC458773:WME458773 WVY458773:WWA458773 Q524309:S524309 JM524309:JO524309 TI524309:TK524309 ADE524309:ADG524309 ANA524309:ANC524309 AWW524309:AWY524309 BGS524309:BGU524309 BQO524309:BQQ524309 CAK524309:CAM524309 CKG524309:CKI524309 CUC524309:CUE524309 DDY524309:DEA524309 DNU524309:DNW524309 DXQ524309:DXS524309 EHM524309:EHO524309 ERI524309:ERK524309 FBE524309:FBG524309 FLA524309:FLC524309 FUW524309:FUY524309 GES524309:GEU524309 GOO524309:GOQ524309 GYK524309:GYM524309 HIG524309:HII524309 HSC524309:HSE524309 IBY524309:ICA524309 ILU524309:ILW524309 IVQ524309:IVS524309 JFM524309:JFO524309 JPI524309:JPK524309 JZE524309:JZG524309 KJA524309:KJC524309 KSW524309:KSY524309 LCS524309:LCU524309 LMO524309:LMQ524309 LWK524309:LWM524309 MGG524309:MGI524309 MQC524309:MQE524309 MZY524309:NAA524309 NJU524309:NJW524309 NTQ524309:NTS524309 ODM524309:ODO524309 ONI524309:ONK524309 OXE524309:OXG524309 PHA524309:PHC524309 PQW524309:PQY524309 QAS524309:QAU524309 QKO524309:QKQ524309 QUK524309:QUM524309 REG524309:REI524309 ROC524309:ROE524309 RXY524309:RYA524309 SHU524309:SHW524309 SRQ524309:SRS524309 TBM524309:TBO524309 TLI524309:TLK524309 TVE524309:TVG524309 UFA524309:UFC524309 UOW524309:UOY524309 UYS524309:UYU524309 VIO524309:VIQ524309 VSK524309:VSM524309 WCG524309:WCI524309 WMC524309:WME524309 WVY524309:WWA524309 Q589845:S589845 JM589845:JO589845 TI589845:TK589845 ADE589845:ADG589845 ANA589845:ANC589845 AWW589845:AWY589845 BGS589845:BGU589845 BQO589845:BQQ589845 CAK589845:CAM589845 CKG589845:CKI589845 CUC589845:CUE589845 DDY589845:DEA589845 DNU589845:DNW589845 DXQ589845:DXS589845 EHM589845:EHO589845 ERI589845:ERK589845 FBE589845:FBG589845 FLA589845:FLC589845 FUW589845:FUY589845 GES589845:GEU589845 GOO589845:GOQ589845 GYK589845:GYM589845 HIG589845:HII589845 HSC589845:HSE589845 IBY589845:ICA589845 ILU589845:ILW589845 IVQ589845:IVS589845 JFM589845:JFO589845 JPI589845:JPK589845 JZE589845:JZG589845 KJA589845:KJC589845 KSW589845:KSY589845 LCS589845:LCU589845 LMO589845:LMQ589845 LWK589845:LWM589845 MGG589845:MGI589845 MQC589845:MQE589845 MZY589845:NAA589845 NJU589845:NJW589845 NTQ589845:NTS589845 ODM589845:ODO589845 ONI589845:ONK589845 OXE589845:OXG589845 PHA589845:PHC589845 PQW589845:PQY589845 QAS589845:QAU589845 QKO589845:QKQ589845 QUK589845:QUM589845 REG589845:REI589845 ROC589845:ROE589845 RXY589845:RYA589845 SHU589845:SHW589845 SRQ589845:SRS589845 TBM589845:TBO589845 TLI589845:TLK589845 TVE589845:TVG589845 UFA589845:UFC589845 UOW589845:UOY589845 UYS589845:UYU589845 VIO589845:VIQ589845 VSK589845:VSM589845 WCG589845:WCI589845 WMC589845:WME589845 WVY589845:WWA589845 Q655381:S655381 JM655381:JO655381 TI655381:TK655381 ADE655381:ADG655381 ANA655381:ANC655381 AWW655381:AWY655381 BGS655381:BGU655381 BQO655381:BQQ655381 CAK655381:CAM655381 CKG655381:CKI655381 CUC655381:CUE655381 DDY655381:DEA655381 DNU655381:DNW655381 DXQ655381:DXS655381 EHM655381:EHO655381 ERI655381:ERK655381 FBE655381:FBG655381 FLA655381:FLC655381 FUW655381:FUY655381 GES655381:GEU655381 GOO655381:GOQ655381 GYK655381:GYM655381 HIG655381:HII655381 HSC655381:HSE655381 IBY655381:ICA655381 ILU655381:ILW655381 IVQ655381:IVS655381 JFM655381:JFO655381 JPI655381:JPK655381 JZE655381:JZG655381 KJA655381:KJC655381 KSW655381:KSY655381 LCS655381:LCU655381 LMO655381:LMQ655381 LWK655381:LWM655381 MGG655381:MGI655381 MQC655381:MQE655381 MZY655381:NAA655381 NJU655381:NJW655381 NTQ655381:NTS655381 ODM655381:ODO655381 ONI655381:ONK655381 OXE655381:OXG655381 PHA655381:PHC655381 PQW655381:PQY655381 QAS655381:QAU655381 QKO655381:QKQ655381 QUK655381:QUM655381 REG655381:REI655381 ROC655381:ROE655381 RXY655381:RYA655381 SHU655381:SHW655381 SRQ655381:SRS655381 TBM655381:TBO655381 TLI655381:TLK655381 TVE655381:TVG655381 UFA655381:UFC655381 UOW655381:UOY655381 UYS655381:UYU655381 VIO655381:VIQ655381 VSK655381:VSM655381 WCG655381:WCI655381 WMC655381:WME655381 WVY655381:WWA655381 Q720917:S720917 JM720917:JO720917 TI720917:TK720917 ADE720917:ADG720917 ANA720917:ANC720917 AWW720917:AWY720917 BGS720917:BGU720917 BQO720917:BQQ720917 CAK720917:CAM720917 CKG720917:CKI720917 CUC720917:CUE720917 DDY720917:DEA720917 DNU720917:DNW720917 DXQ720917:DXS720917 EHM720917:EHO720917 ERI720917:ERK720917 FBE720917:FBG720917 FLA720917:FLC720917 FUW720917:FUY720917 GES720917:GEU720917 GOO720917:GOQ720917 GYK720917:GYM720917 HIG720917:HII720917 HSC720917:HSE720917 IBY720917:ICA720917 ILU720917:ILW720917 IVQ720917:IVS720917 JFM720917:JFO720917 JPI720917:JPK720917 JZE720917:JZG720917 KJA720917:KJC720917 KSW720917:KSY720917 LCS720917:LCU720917 LMO720917:LMQ720917 LWK720917:LWM720917 MGG720917:MGI720917 MQC720917:MQE720917 MZY720917:NAA720917 NJU720917:NJW720917 NTQ720917:NTS720917 ODM720917:ODO720917 ONI720917:ONK720917 OXE720917:OXG720917 PHA720917:PHC720917 PQW720917:PQY720917 QAS720917:QAU720917 QKO720917:QKQ720917 QUK720917:QUM720917 REG720917:REI720917 ROC720917:ROE720917 RXY720917:RYA720917 SHU720917:SHW720917 SRQ720917:SRS720917 TBM720917:TBO720917 TLI720917:TLK720917 TVE720917:TVG720917 UFA720917:UFC720917 UOW720917:UOY720917 UYS720917:UYU720917 VIO720917:VIQ720917 VSK720917:VSM720917 WCG720917:WCI720917 WMC720917:WME720917 WVY720917:WWA720917 Q786453:S786453 JM786453:JO786453 TI786453:TK786453 ADE786453:ADG786453 ANA786453:ANC786453 AWW786453:AWY786453 BGS786453:BGU786453 BQO786453:BQQ786453 CAK786453:CAM786453 CKG786453:CKI786453 CUC786453:CUE786453 DDY786453:DEA786453 DNU786453:DNW786453 DXQ786453:DXS786453 EHM786453:EHO786453 ERI786453:ERK786453 FBE786453:FBG786453 FLA786453:FLC786453 FUW786453:FUY786453 GES786453:GEU786453 GOO786453:GOQ786453 GYK786453:GYM786453 HIG786453:HII786453 HSC786453:HSE786453 IBY786453:ICA786453 ILU786453:ILW786453 IVQ786453:IVS786453 JFM786453:JFO786453 JPI786453:JPK786453 JZE786453:JZG786453 KJA786453:KJC786453 KSW786453:KSY786453 LCS786453:LCU786453 LMO786453:LMQ786453 LWK786453:LWM786453 MGG786453:MGI786453 MQC786453:MQE786453 MZY786453:NAA786453 NJU786453:NJW786453 NTQ786453:NTS786453 ODM786453:ODO786453 ONI786453:ONK786453 OXE786453:OXG786453 PHA786453:PHC786453 PQW786453:PQY786453 QAS786453:QAU786453 QKO786453:QKQ786453 QUK786453:QUM786453 REG786453:REI786453 ROC786453:ROE786453 RXY786453:RYA786453 SHU786453:SHW786453 SRQ786453:SRS786453 TBM786453:TBO786453 TLI786453:TLK786453 TVE786453:TVG786453 UFA786453:UFC786453 UOW786453:UOY786453 UYS786453:UYU786453 VIO786453:VIQ786453 VSK786453:VSM786453 WCG786453:WCI786453 WMC786453:WME786453 WVY786453:WWA786453 Q851989:S851989 JM851989:JO851989 TI851989:TK851989 ADE851989:ADG851989 ANA851989:ANC851989 AWW851989:AWY851989 BGS851989:BGU851989 BQO851989:BQQ851989 CAK851989:CAM851989 CKG851989:CKI851989 CUC851989:CUE851989 DDY851989:DEA851989 DNU851989:DNW851989 DXQ851989:DXS851989 EHM851989:EHO851989 ERI851989:ERK851989 FBE851989:FBG851989 FLA851989:FLC851989 FUW851989:FUY851989 GES851989:GEU851989 GOO851989:GOQ851989 GYK851989:GYM851989 HIG851989:HII851989 HSC851989:HSE851989 IBY851989:ICA851989 ILU851989:ILW851989 IVQ851989:IVS851989 JFM851989:JFO851989 JPI851989:JPK851989 JZE851989:JZG851989 KJA851989:KJC851989 KSW851989:KSY851989 LCS851989:LCU851989 LMO851989:LMQ851989 LWK851989:LWM851989 MGG851989:MGI851989 MQC851989:MQE851989 MZY851989:NAA851989 NJU851989:NJW851989 NTQ851989:NTS851989 ODM851989:ODO851989 ONI851989:ONK851989 OXE851989:OXG851989 PHA851989:PHC851989 PQW851989:PQY851989 QAS851989:QAU851989 QKO851989:QKQ851989 QUK851989:QUM851989 REG851989:REI851989 ROC851989:ROE851989 RXY851989:RYA851989 SHU851989:SHW851989 SRQ851989:SRS851989 TBM851989:TBO851989 TLI851989:TLK851989 TVE851989:TVG851989 UFA851989:UFC851989 UOW851989:UOY851989 UYS851989:UYU851989 VIO851989:VIQ851989 VSK851989:VSM851989 WCG851989:WCI851989 WMC851989:WME851989 WVY851989:WWA851989 Q917525:S917525 JM917525:JO917525 TI917525:TK917525 ADE917525:ADG917525 ANA917525:ANC917525 AWW917525:AWY917525 BGS917525:BGU917525 BQO917525:BQQ917525 CAK917525:CAM917525 CKG917525:CKI917525 CUC917525:CUE917525 DDY917525:DEA917525 DNU917525:DNW917525 DXQ917525:DXS917525 EHM917525:EHO917525 ERI917525:ERK917525 FBE917525:FBG917525 FLA917525:FLC917525 FUW917525:FUY917525 GES917525:GEU917525 GOO917525:GOQ917525 GYK917525:GYM917525 HIG917525:HII917525 HSC917525:HSE917525 IBY917525:ICA917525 ILU917525:ILW917525 IVQ917525:IVS917525 JFM917525:JFO917525 JPI917525:JPK917525 JZE917525:JZG917525 KJA917525:KJC917525 KSW917525:KSY917525 LCS917525:LCU917525 LMO917525:LMQ917525 LWK917525:LWM917525 MGG917525:MGI917525 MQC917525:MQE917525 MZY917525:NAA917525 NJU917525:NJW917525 NTQ917525:NTS917525 ODM917525:ODO917525 ONI917525:ONK917525 OXE917525:OXG917525 PHA917525:PHC917525 PQW917525:PQY917525 QAS917525:QAU917525 QKO917525:QKQ917525 QUK917525:QUM917525 REG917525:REI917525 ROC917525:ROE917525 RXY917525:RYA917525 SHU917525:SHW917525 SRQ917525:SRS917525 TBM917525:TBO917525 TLI917525:TLK917525 TVE917525:TVG917525 UFA917525:UFC917525 UOW917525:UOY917525 UYS917525:UYU917525 VIO917525:VIQ917525 VSK917525:VSM917525 WCG917525:WCI917525 WMC917525:WME917525 WVY917525:WWA917525 Q983061:S983061 JM983061:JO983061 TI983061:TK983061 ADE983061:ADG983061 ANA983061:ANC983061 AWW983061:AWY983061 BGS983061:BGU983061 BQO983061:BQQ983061 CAK983061:CAM983061 CKG983061:CKI983061 CUC983061:CUE983061 DDY983061:DEA983061 DNU983061:DNW983061 DXQ983061:DXS983061 EHM983061:EHO983061 ERI983061:ERK983061 FBE983061:FBG983061 FLA983061:FLC983061 FUW983061:FUY983061 GES983061:GEU983061 GOO983061:GOQ983061 GYK983061:GYM983061 HIG983061:HII983061 HSC983061:HSE983061 IBY983061:ICA983061 ILU983061:ILW983061 IVQ983061:IVS983061 JFM983061:JFO983061 JPI983061:JPK983061 JZE983061:JZG983061 KJA983061:KJC983061 KSW983061:KSY983061 LCS983061:LCU983061 LMO983061:LMQ983061 LWK983061:LWM983061 MGG983061:MGI983061 MQC983061:MQE983061 MZY983061:NAA983061 NJU983061:NJW983061 NTQ983061:NTS983061 ODM983061:ODO983061 ONI983061:ONK983061 OXE983061:OXG983061 PHA983061:PHC983061 PQW983061:PQY983061 QAS983061:QAU983061 QKO983061:QKQ983061 QUK983061:QUM983061 REG983061:REI983061 ROC983061:ROE983061 RXY983061:RYA983061 SHU983061:SHW983061 SRQ983061:SRS983061 TBM983061:TBO983061 TLI983061:TLK983061 TVE983061:TVG983061 UFA983061:UFC983061 UOW983061:UOY983061 UYS983061:UYU983061 VIO983061:VIQ983061 VSK983061:VSM983061 WCG983061:WCI983061 WMC983061:WME983061 WVY983061:WWA983061" xr:uid="{ADA85032-24C1-45B7-BE28-7B1CA7BB72E5}">
      <formula1>$B$57:$B$107</formula1>
    </dataValidation>
    <dataValidation type="list" allowBlank="1" showErrorMessage="1" errorTitle="Incorrect input" error="Please select the year by pushing the drop-down arrow and clicking the correct year" prompt="Select the year" sqref="B24:B32 IX24:IX32 ST24:ST32 ACP24:ACP32 AML24:AML32 AWH24:AWH32 BGD24:BGD32 BPZ24:BPZ32 BZV24:BZV32 CJR24:CJR32 CTN24:CTN32 DDJ24:DDJ32 DNF24:DNF32 DXB24:DXB32 EGX24:EGX32 EQT24:EQT32 FAP24:FAP32 FKL24:FKL32 FUH24:FUH32 GED24:GED32 GNZ24:GNZ32 GXV24:GXV32 HHR24:HHR32 HRN24:HRN32 IBJ24:IBJ32 ILF24:ILF32 IVB24:IVB32 JEX24:JEX32 JOT24:JOT32 JYP24:JYP32 KIL24:KIL32 KSH24:KSH32 LCD24:LCD32 LLZ24:LLZ32 LVV24:LVV32 MFR24:MFR32 MPN24:MPN32 MZJ24:MZJ32 NJF24:NJF32 NTB24:NTB32 OCX24:OCX32 OMT24:OMT32 OWP24:OWP32 PGL24:PGL32 PQH24:PQH32 QAD24:QAD32 QJZ24:QJZ32 QTV24:QTV32 RDR24:RDR32 RNN24:RNN32 RXJ24:RXJ32 SHF24:SHF32 SRB24:SRB32 TAX24:TAX32 TKT24:TKT32 TUP24:TUP32 UEL24:UEL32 UOH24:UOH32 UYD24:UYD32 VHZ24:VHZ32 VRV24:VRV32 WBR24:WBR32 WLN24:WLN32 WVJ24:WVJ32 B65560:B65568 IX65560:IX65568 ST65560:ST65568 ACP65560:ACP65568 AML65560:AML65568 AWH65560:AWH65568 BGD65560:BGD65568 BPZ65560:BPZ65568 BZV65560:BZV65568 CJR65560:CJR65568 CTN65560:CTN65568 DDJ65560:DDJ65568 DNF65560:DNF65568 DXB65560:DXB65568 EGX65560:EGX65568 EQT65560:EQT65568 FAP65560:FAP65568 FKL65560:FKL65568 FUH65560:FUH65568 GED65560:GED65568 GNZ65560:GNZ65568 GXV65560:GXV65568 HHR65560:HHR65568 HRN65560:HRN65568 IBJ65560:IBJ65568 ILF65560:ILF65568 IVB65560:IVB65568 JEX65560:JEX65568 JOT65560:JOT65568 JYP65560:JYP65568 KIL65560:KIL65568 KSH65560:KSH65568 LCD65560:LCD65568 LLZ65560:LLZ65568 LVV65560:LVV65568 MFR65560:MFR65568 MPN65560:MPN65568 MZJ65560:MZJ65568 NJF65560:NJF65568 NTB65560:NTB65568 OCX65560:OCX65568 OMT65560:OMT65568 OWP65560:OWP65568 PGL65560:PGL65568 PQH65560:PQH65568 QAD65560:QAD65568 QJZ65560:QJZ65568 QTV65560:QTV65568 RDR65560:RDR65568 RNN65560:RNN65568 RXJ65560:RXJ65568 SHF65560:SHF65568 SRB65560:SRB65568 TAX65560:TAX65568 TKT65560:TKT65568 TUP65560:TUP65568 UEL65560:UEL65568 UOH65560:UOH65568 UYD65560:UYD65568 VHZ65560:VHZ65568 VRV65560:VRV65568 WBR65560:WBR65568 WLN65560:WLN65568 WVJ65560:WVJ65568 B131096:B131104 IX131096:IX131104 ST131096:ST131104 ACP131096:ACP131104 AML131096:AML131104 AWH131096:AWH131104 BGD131096:BGD131104 BPZ131096:BPZ131104 BZV131096:BZV131104 CJR131096:CJR131104 CTN131096:CTN131104 DDJ131096:DDJ131104 DNF131096:DNF131104 DXB131096:DXB131104 EGX131096:EGX131104 EQT131096:EQT131104 FAP131096:FAP131104 FKL131096:FKL131104 FUH131096:FUH131104 GED131096:GED131104 GNZ131096:GNZ131104 GXV131096:GXV131104 HHR131096:HHR131104 HRN131096:HRN131104 IBJ131096:IBJ131104 ILF131096:ILF131104 IVB131096:IVB131104 JEX131096:JEX131104 JOT131096:JOT131104 JYP131096:JYP131104 KIL131096:KIL131104 KSH131096:KSH131104 LCD131096:LCD131104 LLZ131096:LLZ131104 LVV131096:LVV131104 MFR131096:MFR131104 MPN131096:MPN131104 MZJ131096:MZJ131104 NJF131096:NJF131104 NTB131096:NTB131104 OCX131096:OCX131104 OMT131096:OMT131104 OWP131096:OWP131104 PGL131096:PGL131104 PQH131096:PQH131104 QAD131096:QAD131104 QJZ131096:QJZ131104 QTV131096:QTV131104 RDR131096:RDR131104 RNN131096:RNN131104 RXJ131096:RXJ131104 SHF131096:SHF131104 SRB131096:SRB131104 TAX131096:TAX131104 TKT131096:TKT131104 TUP131096:TUP131104 UEL131096:UEL131104 UOH131096:UOH131104 UYD131096:UYD131104 VHZ131096:VHZ131104 VRV131096:VRV131104 WBR131096:WBR131104 WLN131096:WLN131104 WVJ131096:WVJ131104 B196632:B196640 IX196632:IX196640 ST196632:ST196640 ACP196632:ACP196640 AML196632:AML196640 AWH196632:AWH196640 BGD196632:BGD196640 BPZ196632:BPZ196640 BZV196632:BZV196640 CJR196632:CJR196640 CTN196632:CTN196640 DDJ196632:DDJ196640 DNF196632:DNF196640 DXB196632:DXB196640 EGX196632:EGX196640 EQT196632:EQT196640 FAP196632:FAP196640 FKL196632:FKL196640 FUH196632:FUH196640 GED196632:GED196640 GNZ196632:GNZ196640 GXV196632:GXV196640 HHR196632:HHR196640 HRN196632:HRN196640 IBJ196632:IBJ196640 ILF196632:ILF196640 IVB196632:IVB196640 JEX196632:JEX196640 JOT196632:JOT196640 JYP196632:JYP196640 KIL196632:KIL196640 KSH196632:KSH196640 LCD196632:LCD196640 LLZ196632:LLZ196640 LVV196632:LVV196640 MFR196632:MFR196640 MPN196632:MPN196640 MZJ196632:MZJ196640 NJF196632:NJF196640 NTB196632:NTB196640 OCX196632:OCX196640 OMT196632:OMT196640 OWP196632:OWP196640 PGL196632:PGL196640 PQH196632:PQH196640 QAD196632:QAD196640 QJZ196632:QJZ196640 QTV196632:QTV196640 RDR196632:RDR196640 RNN196632:RNN196640 RXJ196632:RXJ196640 SHF196632:SHF196640 SRB196632:SRB196640 TAX196632:TAX196640 TKT196632:TKT196640 TUP196632:TUP196640 UEL196632:UEL196640 UOH196632:UOH196640 UYD196632:UYD196640 VHZ196632:VHZ196640 VRV196632:VRV196640 WBR196632:WBR196640 WLN196632:WLN196640 WVJ196632:WVJ196640 B262168:B262176 IX262168:IX262176 ST262168:ST262176 ACP262168:ACP262176 AML262168:AML262176 AWH262168:AWH262176 BGD262168:BGD262176 BPZ262168:BPZ262176 BZV262168:BZV262176 CJR262168:CJR262176 CTN262168:CTN262176 DDJ262168:DDJ262176 DNF262168:DNF262176 DXB262168:DXB262176 EGX262168:EGX262176 EQT262168:EQT262176 FAP262168:FAP262176 FKL262168:FKL262176 FUH262168:FUH262176 GED262168:GED262176 GNZ262168:GNZ262176 GXV262168:GXV262176 HHR262168:HHR262176 HRN262168:HRN262176 IBJ262168:IBJ262176 ILF262168:ILF262176 IVB262168:IVB262176 JEX262168:JEX262176 JOT262168:JOT262176 JYP262168:JYP262176 KIL262168:KIL262176 KSH262168:KSH262176 LCD262168:LCD262176 LLZ262168:LLZ262176 LVV262168:LVV262176 MFR262168:MFR262176 MPN262168:MPN262176 MZJ262168:MZJ262176 NJF262168:NJF262176 NTB262168:NTB262176 OCX262168:OCX262176 OMT262168:OMT262176 OWP262168:OWP262176 PGL262168:PGL262176 PQH262168:PQH262176 QAD262168:QAD262176 QJZ262168:QJZ262176 QTV262168:QTV262176 RDR262168:RDR262176 RNN262168:RNN262176 RXJ262168:RXJ262176 SHF262168:SHF262176 SRB262168:SRB262176 TAX262168:TAX262176 TKT262168:TKT262176 TUP262168:TUP262176 UEL262168:UEL262176 UOH262168:UOH262176 UYD262168:UYD262176 VHZ262168:VHZ262176 VRV262168:VRV262176 WBR262168:WBR262176 WLN262168:WLN262176 WVJ262168:WVJ262176 B327704:B327712 IX327704:IX327712 ST327704:ST327712 ACP327704:ACP327712 AML327704:AML327712 AWH327704:AWH327712 BGD327704:BGD327712 BPZ327704:BPZ327712 BZV327704:BZV327712 CJR327704:CJR327712 CTN327704:CTN327712 DDJ327704:DDJ327712 DNF327704:DNF327712 DXB327704:DXB327712 EGX327704:EGX327712 EQT327704:EQT327712 FAP327704:FAP327712 FKL327704:FKL327712 FUH327704:FUH327712 GED327704:GED327712 GNZ327704:GNZ327712 GXV327704:GXV327712 HHR327704:HHR327712 HRN327704:HRN327712 IBJ327704:IBJ327712 ILF327704:ILF327712 IVB327704:IVB327712 JEX327704:JEX327712 JOT327704:JOT327712 JYP327704:JYP327712 KIL327704:KIL327712 KSH327704:KSH327712 LCD327704:LCD327712 LLZ327704:LLZ327712 LVV327704:LVV327712 MFR327704:MFR327712 MPN327704:MPN327712 MZJ327704:MZJ327712 NJF327704:NJF327712 NTB327704:NTB327712 OCX327704:OCX327712 OMT327704:OMT327712 OWP327704:OWP327712 PGL327704:PGL327712 PQH327704:PQH327712 QAD327704:QAD327712 QJZ327704:QJZ327712 QTV327704:QTV327712 RDR327704:RDR327712 RNN327704:RNN327712 RXJ327704:RXJ327712 SHF327704:SHF327712 SRB327704:SRB327712 TAX327704:TAX327712 TKT327704:TKT327712 TUP327704:TUP327712 UEL327704:UEL327712 UOH327704:UOH327712 UYD327704:UYD327712 VHZ327704:VHZ327712 VRV327704:VRV327712 WBR327704:WBR327712 WLN327704:WLN327712 WVJ327704:WVJ327712 B393240:B393248 IX393240:IX393248 ST393240:ST393248 ACP393240:ACP393248 AML393240:AML393248 AWH393240:AWH393248 BGD393240:BGD393248 BPZ393240:BPZ393248 BZV393240:BZV393248 CJR393240:CJR393248 CTN393240:CTN393248 DDJ393240:DDJ393248 DNF393240:DNF393248 DXB393240:DXB393248 EGX393240:EGX393248 EQT393240:EQT393248 FAP393240:FAP393248 FKL393240:FKL393248 FUH393240:FUH393248 GED393240:GED393248 GNZ393240:GNZ393248 GXV393240:GXV393248 HHR393240:HHR393248 HRN393240:HRN393248 IBJ393240:IBJ393248 ILF393240:ILF393248 IVB393240:IVB393248 JEX393240:JEX393248 JOT393240:JOT393248 JYP393240:JYP393248 KIL393240:KIL393248 KSH393240:KSH393248 LCD393240:LCD393248 LLZ393240:LLZ393248 LVV393240:LVV393248 MFR393240:MFR393248 MPN393240:MPN393248 MZJ393240:MZJ393248 NJF393240:NJF393248 NTB393240:NTB393248 OCX393240:OCX393248 OMT393240:OMT393248 OWP393240:OWP393248 PGL393240:PGL393248 PQH393240:PQH393248 QAD393240:QAD393248 QJZ393240:QJZ393248 QTV393240:QTV393248 RDR393240:RDR393248 RNN393240:RNN393248 RXJ393240:RXJ393248 SHF393240:SHF393248 SRB393240:SRB393248 TAX393240:TAX393248 TKT393240:TKT393248 TUP393240:TUP393248 UEL393240:UEL393248 UOH393240:UOH393248 UYD393240:UYD393248 VHZ393240:VHZ393248 VRV393240:VRV393248 WBR393240:WBR393248 WLN393240:WLN393248 WVJ393240:WVJ393248 B458776:B458784 IX458776:IX458784 ST458776:ST458784 ACP458776:ACP458784 AML458776:AML458784 AWH458776:AWH458784 BGD458776:BGD458784 BPZ458776:BPZ458784 BZV458776:BZV458784 CJR458776:CJR458784 CTN458776:CTN458784 DDJ458776:DDJ458784 DNF458776:DNF458784 DXB458776:DXB458784 EGX458776:EGX458784 EQT458776:EQT458784 FAP458776:FAP458784 FKL458776:FKL458784 FUH458776:FUH458784 GED458776:GED458784 GNZ458776:GNZ458784 GXV458776:GXV458784 HHR458776:HHR458784 HRN458776:HRN458784 IBJ458776:IBJ458784 ILF458776:ILF458784 IVB458776:IVB458784 JEX458776:JEX458784 JOT458776:JOT458784 JYP458776:JYP458784 KIL458776:KIL458784 KSH458776:KSH458784 LCD458776:LCD458784 LLZ458776:LLZ458784 LVV458776:LVV458784 MFR458776:MFR458784 MPN458776:MPN458784 MZJ458776:MZJ458784 NJF458776:NJF458784 NTB458776:NTB458784 OCX458776:OCX458784 OMT458776:OMT458784 OWP458776:OWP458784 PGL458776:PGL458784 PQH458776:PQH458784 QAD458776:QAD458784 QJZ458776:QJZ458784 QTV458776:QTV458784 RDR458776:RDR458784 RNN458776:RNN458784 RXJ458776:RXJ458784 SHF458776:SHF458784 SRB458776:SRB458784 TAX458776:TAX458784 TKT458776:TKT458784 TUP458776:TUP458784 UEL458776:UEL458784 UOH458776:UOH458784 UYD458776:UYD458784 VHZ458776:VHZ458784 VRV458776:VRV458784 WBR458776:WBR458784 WLN458776:WLN458784 WVJ458776:WVJ458784 B524312:B524320 IX524312:IX524320 ST524312:ST524320 ACP524312:ACP524320 AML524312:AML524320 AWH524312:AWH524320 BGD524312:BGD524320 BPZ524312:BPZ524320 BZV524312:BZV524320 CJR524312:CJR524320 CTN524312:CTN524320 DDJ524312:DDJ524320 DNF524312:DNF524320 DXB524312:DXB524320 EGX524312:EGX524320 EQT524312:EQT524320 FAP524312:FAP524320 FKL524312:FKL524320 FUH524312:FUH524320 GED524312:GED524320 GNZ524312:GNZ524320 GXV524312:GXV524320 HHR524312:HHR524320 HRN524312:HRN524320 IBJ524312:IBJ524320 ILF524312:ILF524320 IVB524312:IVB524320 JEX524312:JEX524320 JOT524312:JOT524320 JYP524312:JYP524320 KIL524312:KIL524320 KSH524312:KSH524320 LCD524312:LCD524320 LLZ524312:LLZ524320 LVV524312:LVV524320 MFR524312:MFR524320 MPN524312:MPN524320 MZJ524312:MZJ524320 NJF524312:NJF524320 NTB524312:NTB524320 OCX524312:OCX524320 OMT524312:OMT524320 OWP524312:OWP524320 PGL524312:PGL524320 PQH524312:PQH524320 QAD524312:QAD524320 QJZ524312:QJZ524320 QTV524312:QTV524320 RDR524312:RDR524320 RNN524312:RNN524320 RXJ524312:RXJ524320 SHF524312:SHF524320 SRB524312:SRB524320 TAX524312:TAX524320 TKT524312:TKT524320 TUP524312:TUP524320 UEL524312:UEL524320 UOH524312:UOH524320 UYD524312:UYD524320 VHZ524312:VHZ524320 VRV524312:VRV524320 WBR524312:WBR524320 WLN524312:WLN524320 WVJ524312:WVJ524320 B589848:B589856 IX589848:IX589856 ST589848:ST589856 ACP589848:ACP589856 AML589848:AML589856 AWH589848:AWH589856 BGD589848:BGD589856 BPZ589848:BPZ589856 BZV589848:BZV589856 CJR589848:CJR589856 CTN589848:CTN589856 DDJ589848:DDJ589856 DNF589848:DNF589856 DXB589848:DXB589856 EGX589848:EGX589856 EQT589848:EQT589856 FAP589848:FAP589856 FKL589848:FKL589856 FUH589848:FUH589856 GED589848:GED589856 GNZ589848:GNZ589856 GXV589848:GXV589856 HHR589848:HHR589856 HRN589848:HRN589856 IBJ589848:IBJ589856 ILF589848:ILF589856 IVB589848:IVB589856 JEX589848:JEX589856 JOT589848:JOT589856 JYP589848:JYP589856 KIL589848:KIL589856 KSH589848:KSH589856 LCD589848:LCD589856 LLZ589848:LLZ589856 LVV589848:LVV589856 MFR589848:MFR589856 MPN589848:MPN589856 MZJ589848:MZJ589856 NJF589848:NJF589856 NTB589848:NTB589856 OCX589848:OCX589856 OMT589848:OMT589856 OWP589848:OWP589856 PGL589848:PGL589856 PQH589848:PQH589856 QAD589848:QAD589856 QJZ589848:QJZ589856 QTV589848:QTV589856 RDR589848:RDR589856 RNN589848:RNN589856 RXJ589848:RXJ589856 SHF589848:SHF589856 SRB589848:SRB589856 TAX589848:TAX589856 TKT589848:TKT589856 TUP589848:TUP589856 UEL589848:UEL589856 UOH589848:UOH589856 UYD589848:UYD589856 VHZ589848:VHZ589856 VRV589848:VRV589856 WBR589848:WBR589856 WLN589848:WLN589856 WVJ589848:WVJ589856 B655384:B655392 IX655384:IX655392 ST655384:ST655392 ACP655384:ACP655392 AML655384:AML655392 AWH655384:AWH655392 BGD655384:BGD655392 BPZ655384:BPZ655392 BZV655384:BZV655392 CJR655384:CJR655392 CTN655384:CTN655392 DDJ655384:DDJ655392 DNF655384:DNF655392 DXB655384:DXB655392 EGX655384:EGX655392 EQT655384:EQT655392 FAP655384:FAP655392 FKL655384:FKL655392 FUH655384:FUH655392 GED655384:GED655392 GNZ655384:GNZ655392 GXV655384:GXV655392 HHR655384:HHR655392 HRN655384:HRN655392 IBJ655384:IBJ655392 ILF655384:ILF655392 IVB655384:IVB655392 JEX655384:JEX655392 JOT655384:JOT655392 JYP655384:JYP655392 KIL655384:KIL655392 KSH655384:KSH655392 LCD655384:LCD655392 LLZ655384:LLZ655392 LVV655384:LVV655392 MFR655384:MFR655392 MPN655384:MPN655392 MZJ655384:MZJ655392 NJF655384:NJF655392 NTB655384:NTB655392 OCX655384:OCX655392 OMT655384:OMT655392 OWP655384:OWP655392 PGL655384:PGL655392 PQH655384:PQH655392 QAD655384:QAD655392 QJZ655384:QJZ655392 QTV655384:QTV655392 RDR655384:RDR655392 RNN655384:RNN655392 RXJ655384:RXJ655392 SHF655384:SHF655392 SRB655384:SRB655392 TAX655384:TAX655392 TKT655384:TKT655392 TUP655384:TUP655392 UEL655384:UEL655392 UOH655384:UOH655392 UYD655384:UYD655392 VHZ655384:VHZ655392 VRV655384:VRV655392 WBR655384:WBR655392 WLN655384:WLN655392 WVJ655384:WVJ655392 B720920:B720928 IX720920:IX720928 ST720920:ST720928 ACP720920:ACP720928 AML720920:AML720928 AWH720920:AWH720928 BGD720920:BGD720928 BPZ720920:BPZ720928 BZV720920:BZV720928 CJR720920:CJR720928 CTN720920:CTN720928 DDJ720920:DDJ720928 DNF720920:DNF720928 DXB720920:DXB720928 EGX720920:EGX720928 EQT720920:EQT720928 FAP720920:FAP720928 FKL720920:FKL720928 FUH720920:FUH720928 GED720920:GED720928 GNZ720920:GNZ720928 GXV720920:GXV720928 HHR720920:HHR720928 HRN720920:HRN720928 IBJ720920:IBJ720928 ILF720920:ILF720928 IVB720920:IVB720928 JEX720920:JEX720928 JOT720920:JOT720928 JYP720920:JYP720928 KIL720920:KIL720928 KSH720920:KSH720928 LCD720920:LCD720928 LLZ720920:LLZ720928 LVV720920:LVV720928 MFR720920:MFR720928 MPN720920:MPN720928 MZJ720920:MZJ720928 NJF720920:NJF720928 NTB720920:NTB720928 OCX720920:OCX720928 OMT720920:OMT720928 OWP720920:OWP720928 PGL720920:PGL720928 PQH720920:PQH720928 QAD720920:QAD720928 QJZ720920:QJZ720928 QTV720920:QTV720928 RDR720920:RDR720928 RNN720920:RNN720928 RXJ720920:RXJ720928 SHF720920:SHF720928 SRB720920:SRB720928 TAX720920:TAX720928 TKT720920:TKT720928 TUP720920:TUP720928 UEL720920:UEL720928 UOH720920:UOH720928 UYD720920:UYD720928 VHZ720920:VHZ720928 VRV720920:VRV720928 WBR720920:WBR720928 WLN720920:WLN720928 WVJ720920:WVJ720928 B786456:B786464 IX786456:IX786464 ST786456:ST786464 ACP786456:ACP786464 AML786456:AML786464 AWH786456:AWH786464 BGD786456:BGD786464 BPZ786456:BPZ786464 BZV786456:BZV786464 CJR786456:CJR786464 CTN786456:CTN786464 DDJ786456:DDJ786464 DNF786456:DNF786464 DXB786456:DXB786464 EGX786456:EGX786464 EQT786456:EQT786464 FAP786456:FAP786464 FKL786456:FKL786464 FUH786456:FUH786464 GED786456:GED786464 GNZ786456:GNZ786464 GXV786456:GXV786464 HHR786456:HHR786464 HRN786456:HRN786464 IBJ786456:IBJ786464 ILF786456:ILF786464 IVB786456:IVB786464 JEX786456:JEX786464 JOT786456:JOT786464 JYP786456:JYP786464 KIL786456:KIL786464 KSH786456:KSH786464 LCD786456:LCD786464 LLZ786456:LLZ786464 LVV786456:LVV786464 MFR786456:MFR786464 MPN786456:MPN786464 MZJ786456:MZJ786464 NJF786456:NJF786464 NTB786456:NTB786464 OCX786456:OCX786464 OMT786456:OMT786464 OWP786456:OWP786464 PGL786456:PGL786464 PQH786456:PQH786464 QAD786456:QAD786464 QJZ786456:QJZ786464 QTV786456:QTV786464 RDR786456:RDR786464 RNN786456:RNN786464 RXJ786456:RXJ786464 SHF786456:SHF786464 SRB786456:SRB786464 TAX786456:TAX786464 TKT786456:TKT786464 TUP786456:TUP786464 UEL786456:UEL786464 UOH786456:UOH786464 UYD786456:UYD786464 VHZ786456:VHZ786464 VRV786456:VRV786464 WBR786456:WBR786464 WLN786456:WLN786464 WVJ786456:WVJ786464 B851992:B852000 IX851992:IX852000 ST851992:ST852000 ACP851992:ACP852000 AML851992:AML852000 AWH851992:AWH852000 BGD851992:BGD852000 BPZ851992:BPZ852000 BZV851992:BZV852000 CJR851992:CJR852000 CTN851992:CTN852000 DDJ851992:DDJ852000 DNF851992:DNF852000 DXB851992:DXB852000 EGX851992:EGX852000 EQT851992:EQT852000 FAP851992:FAP852000 FKL851992:FKL852000 FUH851992:FUH852000 GED851992:GED852000 GNZ851992:GNZ852000 GXV851992:GXV852000 HHR851992:HHR852000 HRN851992:HRN852000 IBJ851992:IBJ852000 ILF851992:ILF852000 IVB851992:IVB852000 JEX851992:JEX852000 JOT851992:JOT852000 JYP851992:JYP852000 KIL851992:KIL852000 KSH851992:KSH852000 LCD851992:LCD852000 LLZ851992:LLZ852000 LVV851992:LVV852000 MFR851992:MFR852000 MPN851992:MPN852000 MZJ851992:MZJ852000 NJF851992:NJF852000 NTB851992:NTB852000 OCX851992:OCX852000 OMT851992:OMT852000 OWP851992:OWP852000 PGL851992:PGL852000 PQH851992:PQH852000 QAD851992:QAD852000 QJZ851992:QJZ852000 QTV851992:QTV852000 RDR851992:RDR852000 RNN851992:RNN852000 RXJ851992:RXJ852000 SHF851992:SHF852000 SRB851992:SRB852000 TAX851992:TAX852000 TKT851992:TKT852000 TUP851992:TUP852000 UEL851992:UEL852000 UOH851992:UOH852000 UYD851992:UYD852000 VHZ851992:VHZ852000 VRV851992:VRV852000 WBR851992:WBR852000 WLN851992:WLN852000 WVJ851992:WVJ852000 B917528:B917536 IX917528:IX917536 ST917528:ST917536 ACP917528:ACP917536 AML917528:AML917536 AWH917528:AWH917536 BGD917528:BGD917536 BPZ917528:BPZ917536 BZV917528:BZV917536 CJR917528:CJR917536 CTN917528:CTN917536 DDJ917528:DDJ917536 DNF917528:DNF917536 DXB917528:DXB917536 EGX917528:EGX917536 EQT917528:EQT917536 FAP917528:FAP917536 FKL917528:FKL917536 FUH917528:FUH917536 GED917528:GED917536 GNZ917528:GNZ917536 GXV917528:GXV917536 HHR917528:HHR917536 HRN917528:HRN917536 IBJ917528:IBJ917536 ILF917528:ILF917536 IVB917528:IVB917536 JEX917528:JEX917536 JOT917528:JOT917536 JYP917528:JYP917536 KIL917528:KIL917536 KSH917528:KSH917536 LCD917528:LCD917536 LLZ917528:LLZ917536 LVV917528:LVV917536 MFR917528:MFR917536 MPN917528:MPN917536 MZJ917528:MZJ917536 NJF917528:NJF917536 NTB917528:NTB917536 OCX917528:OCX917536 OMT917528:OMT917536 OWP917528:OWP917536 PGL917528:PGL917536 PQH917528:PQH917536 QAD917528:QAD917536 QJZ917528:QJZ917536 QTV917528:QTV917536 RDR917528:RDR917536 RNN917528:RNN917536 RXJ917528:RXJ917536 SHF917528:SHF917536 SRB917528:SRB917536 TAX917528:TAX917536 TKT917528:TKT917536 TUP917528:TUP917536 UEL917528:UEL917536 UOH917528:UOH917536 UYD917528:UYD917536 VHZ917528:VHZ917536 VRV917528:VRV917536 WBR917528:WBR917536 WLN917528:WLN917536 WVJ917528:WVJ917536 B983064:B983072 IX983064:IX983072 ST983064:ST983072 ACP983064:ACP983072 AML983064:AML983072 AWH983064:AWH983072 BGD983064:BGD983072 BPZ983064:BPZ983072 BZV983064:BZV983072 CJR983064:CJR983072 CTN983064:CTN983072 DDJ983064:DDJ983072 DNF983064:DNF983072 DXB983064:DXB983072 EGX983064:EGX983072 EQT983064:EQT983072 FAP983064:FAP983072 FKL983064:FKL983072 FUH983064:FUH983072 GED983064:GED983072 GNZ983064:GNZ983072 GXV983064:GXV983072 HHR983064:HHR983072 HRN983064:HRN983072 IBJ983064:IBJ983072 ILF983064:ILF983072 IVB983064:IVB983072 JEX983064:JEX983072 JOT983064:JOT983072 JYP983064:JYP983072 KIL983064:KIL983072 KSH983064:KSH983072 LCD983064:LCD983072 LLZ983064:LLZ983072 LVV983064:LVV983072 MFR983064:MFR983072 MPN983064:MPN983072 MZJ983064:MZJ983072 NJF983064:NJF983072 NTB983064:NTB983072 OCX983064:OCX983072 OMT983064:OMT983072 OWP983064:OWP983072 PGL983064:PGL983072 PQH983064:PQH983072 QAD983064:QAD983072 QJZ983064:QJZ983072 QTV983064:QTV983072 RDR983064:RDR983072 RNN983064:RNN983072 RXJ983064:RXJ983072 SHF983064:SHF983072 SRB983064:SRB983072 TAX983064:TAX983072 TKT983064:TKT983072 TUP983064:TUP983072 UEL983064:UEL983072 UOH983064:UOH983072 UYD983064:UYD983072 VHZ983064:VHZ983072 VRV983064:VRV983072 WBR983064:WBR983072 WLN983064:WLN983072 WVJ983064:WVJ983072" xr:uid="{08B9DC7A-D2C3-4B50-80FD-8933BF3BBD4A}">
      <formula1>$A$57:$A$97</formula1>
    </dataValidation>
  </dataValidations>
  <pageMargins left="0.74803149606299213" right="0.70866141732283472" top="0.74803149606299213" bottom="0.9055118110236221" header="0.39370078740157483" footer="0.39370078740157483"/>
  <pageSetup paperSize="9" scale="94" orientation="portrait" r:id="rId1"/>
  <headerFooter scaleWithDoc="0" alignWithMargins="0">
    <oddHeader>&amp;L&amp;8&amp;F&amp;R&amp;8&amp;A
____________________________________________________________________________________________</oddHeader>
    <oddFooter>&amp;L&amp;8____________________________________________________________________________________________
NZ Transport Agency’s Economic evaluation manual 
Effective from Jul 2013</oddFooter>
  </headerFooter>
  <colBreaks count="1" manualBreakCount="1">
    <brk id="2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FFA05-105C-4AB8-9B27-2A8C1D3C4556}">
  <sheetPr codeName="Sheet7">
    <pageSetUpPr fitToPage="1"/>
  </sheetPr>
  <dimension ref="A1:Z107"/>
  <sheetViews>
    <sheetView zoomScaleNormal="100" workbookViewId="0">
      <selection activeCell="B27" sqref="B27"/>
    </sheetView>
  </sheetViews>
  <sheetFormatPr defaultColWidth="7.75" defaultRowHeight="13.5"/>
  <cols>
    <col min="1" max="1" width="2.5" style="88" customWidth="1"/>
    <col min="2" max="2" width="7.5" style="88" customWidth="1"/>
    <col min="3" max="10" width="3.5" style="88" customWidth="1"/>
    <col min="11" max="19" width="4.75" style="88" customWidth="1"/>
    <col min="20" max="20" width="3" style="87" customWidth="1"/>
    <col min="21" max="21" width="9.25" style="88" customWidth="1"/>
    <col min="22" max="22" width="26.75" style="88" customWidth="1"/>
    <col min="23" max="26" width="9.25" style="88" customWidth="1"/>
    <col min="27" max="256" width="7.75" style="88"/>
    <col min="257" max="257" width="2.5" style="88" customWidth="1"/>
    <col min="258" max="258" width="7.5" style="88" customWidth="1"/>
    <col min="259" max="266" width="3.5" style="88" customWidth="1"/>
    <col min="267" max="275" width="4.75" style="88" customWidth="1"/>
    <col min="276" max="276" width="3" style="88" customWidth="1"/>
    <col min="277" max="277" width="9.25" style="88" customWidth="1"/>
    <col min="278" max="278" width="26.75" style="88" customWidth="1"/>
    <col min="279" max="282" width="9.25" style="88" customWidth="1"/>
    <col min="283" max="512" width="7.75" style="88"/>
    <col min="513" max="513" width="2.5" style="88" customWidth="1"/>
    <col min="514" max="514" width="7.5" style="88" customWidth="1"/>
    <col min="515" max="522" width="3.5" style="88" customWidth="1"/>
    <col min="523" max="531" width="4.75" style="88" customWidth="1"/>
    <col min="532" max="532" width="3" style="88" customWidth="1"/>
    <col min="533" max="533" width="9.25" style="88" customWidth="1"/>
    <col min="534" max="534" width="26.75" style="88" customWidth="1"/>
    <col min="535" max="538" width="9.25" style="88" customWidth="1"/>
    <col min="539" max="768" width="7.75" style="88"/>
    <col min="769" max="769" width="2.5" style="88" customWidth="1"/>
    <col min="770" max="770" width="7.5" style="88" customWidth="1"/>
    <col min="771" max="778" width="3.5" style="88" customWidth="1"/>
    <col min="779" max="787" width="4.75" style="88" customWidth="1"/>
    <col min="788" max="788" width="3" style="88" customWidth="1"/>
    <col min="789" max="789" width="9.25" style="88" customWidth="1"/>
    <col min="790" max="790" width="26.75" style="88" customWidth="1"/>
    <col min="791" max="794" width="9.25" style="88" customWidth="1"/>
    <col min="795" max="1024" width="7.75" style="88"/>
    <col min="1025" max="1025" width="2.5" style="88" customWidth="1"/>
    <col min="1026" max="1026" width="7.5" style="88" customWidth="1"/>
    <col min="1027" max="1034" width="3.5" style="88" customWidth="1"/>
    <col min="1035" max="1043" width="4.75" style="88" customWidth="1"/>
    <col min="1044" max="1044" width="3" style="88" customWidth="1"/>
    <col min="1045" max="1045" width="9.25" style="88" customWidth="1"/>
    <col min="1046" max="1046" width="26.75" style="88" customWidth="1"/>
    <col min="1047" max="1050" width="9.25" style="88" customWidth="1"/>
    <col min="1051" max="1280" width="7.75" style="88"/>
    <col min="1281" max="1281" width="2.5" style="88" customWidth="1"/>
    <col min="1282" max="1282" width="7.5" style="88" customWidth="1"/>
    <col min="1283" max="1290" width="3.5" style="88" customWidth="1"/>
    <col min="1291" max="1299" width="4.75" style="88" customWidth="1"/>
    <col min="1300" max="1300" width="3" style="88" customWidth="1"/>
    <col min="1301" max="1301" width="9.25" style="88" customWidth="1"/>
    <col min="1302" max="1302" width="26.75" style="88" customWidth="1"/>
    <col min="1303" max="1306" width="9.25" style="88" customWidth="1"/>
    <col min="1307" max="1536" width="7.75" style="88"/>
    <col min="1537" max="1537" width="2.5" style="88" customWidth="1"/>
    <col min="1538" max="1538" width="7.5" style="88" customWidth="1"/>
    <col min="1539" max="1546" width="3.5" style="88" customWidth="1"/>
    <col min="1547" max="1555" width="4.75" style="88" customWidth="1"/>
    <col min="1556" max="1556" width="3" style="88" customWidth="1"/>
    <col min="1557" max="1557" width="9.25" style="88" customWidth="1"/>
    <col min="1558" max="1558" width="26.75" style="88" customWidth="1"/>
    <col min="1559" max="1562" width="9.25" style="88" customWidth="1"/>
    <col min="1563" max="1792" width="7.75" style="88"/>
    <col min="1793" max="1793" width="2.5" style="88" customWidth="1"/>
    <col min="1794" max="1794" width="7.5" style="88" customWidth="1"/>
    <col min="1795" max="1802" width="3.5" style="88" customWidth="1"/>
    <col min="1803" max="1811" width="4.75" style="88" customWidth="1"/>
    <col min="1812" max="1812" width="3" style="88" customWidth="1"/>
    <col min="1813" max="1813" width="9.25" style="88" customWidth="1"/>
    <col min="1814" max="1814" width="26.75" style="88" customWidth="1"/>
    <col min="1815" max="1818" width="9.25" style="88" customWidth="1"/>
    <col min="1819" max="2048" width="7.75" style="88"/>
    <col min="2049" max="2049" width="2.5" style="88" customWidth="1"/>
    <col min="2050" max="2050" width="7.5" style="88" customWidth="1"/>
    <col min="2051" max="2058" width="3.5" style="88" customWidth="1"/>
    <col min="2059" max="2067" width="4.75" style="88" customWidth="1"/>
    <col min="2068" max="2068" width="3" style="88" customWidth="1"/>
    <col min="2069" max="2069" width="9.25" style="88" customWidth="1"/>
    <col min="2070" max="2070" width="26.75" style="88" customWidth="1"/>
    <col min="2071" max="2074" width="9.25" style="88" customWidth="1"/>
    <col min="2075" max="2304" width="7.75" style="88"/>
    <col min="2305" max="2305" width="2.5" style="88" customWidth="1"/>
    <col min="2306" max="2306" width="7.5" style="88" customWidth="1"/>
    <col min="2307" max="2314" width="3.5" style="88" customWidth="1"/>
    <col min="2315" max="2323" width="4.75" style="88" customWidth="1"/>
    <col min="2324" max="2324" width="3" style="88" customWidth="1"/>
    <col min="2325" max="2325" width="9.25" style="88" customWidth="1"/>
    <col min="2326" max="2326" width="26.75" style="88" customWidth="1"/>
    <col min="2327" max="2330" width="9.25" style="88" customWidth="1"/>
    <col min="2331" max="2560" width="7.75" style="88"/>
    <col min="2561" max="2561" width="2.5" style="88" customWidth="1"/>
    <col min="2562" max="2562" width="7.5" style="88" customWidth="1"/>
    <col min="2563" max="2570" width="3.5" style="88" customWidth="1"/>
    <col min="2571" max="2579" width="4.75" style="88" customWidth="1"/>
    <col min="2580" max="2580" width="3" style="88" customWidth="1"/>
    <col min="2581" max="2581" width="9.25" style="88" customWidth="1"/>
    <col min="2582" max="2582" width="26.75" style="88" customWidth="1"/>
    <col min="2583" max="2586" width="9.25" style="88" customWidth="1"/>
    <col min="2587" max="2816" width="7.75" style="88"/>
    <col min="2817" max="2817" width="2.5" style="88" customWidth="1"/>
    <col min="2818" max="2818" width="7.5" style="88" customWidth="1"/>
    <col min="2819" max="2826" width="3.5" style="88" customWidth="1"/>
    <col min="2827" max="2835" width="4.75" style="88" customWidth="1"/>
    <col min="2836" max="2836" width="3" style="88" customWidth="1"/>
    <col min="2837" max="2837" width="9.25" style="88" customWidth="1"/>
    <col min="2838" max="2838" width="26.75" style="88" customWidth="1"/>
    <col min="2839" max="2842" width="9.25" style="88" customWidth="1"/>
    <col min="2843" max="3072" width="7.75" style="88"/>
    <col min="3073" max="3073" width="2.5" style="88" customWidth="1"/>
    <col min="3074" max="3074" width="7.5" style="88" customWidth="1"/>
    <col min="3075" max="3082" width="3.5" style="88" customWidth="1"/>
    <col min="3083" max="3091" width="4.75" style="88" customWidth="1"/>
    <col min="3092" max="3092" width="3" style="88" customWidth="1"/>
    <col min="3093" max="3093" width="9.25" style="88" customWidth="1"/>
    <col min="3094" max="3094" width="26.75" style="88" customWidth="1"/>
    <col min="3095" max="3098" width="9.25" style="88" customWidth="1"/>
    <col min="3099" max="3328" width="7.75" style="88"/>
    <col min="3329" max="3329" width="2.5" style="88" customWidth="1"/>
    <col min="3330" max="3330" width="7.5" style="88" customWidth="1"/>
    <col min="3331" max="3338" width="3.5" style="88" customWidth="1"/>
    <col min="3339" max="3347" width="4.75" style="88" customWidth="1"/>
    <col min="3348" max="3348" width="3" style="88" customWidth="1"/>
    <col min="3349" max="3349" width="9.25" style="88" customWidth="1"/>
    <col min="3350" max="3350" width="26.75" style="88" customWidth="1"/>
    <col min="3351" max="3354" width="9.25" style="88" customWidth="1"/>
    <col min="3355" max="3584" width="7.75" style="88"/>
    <col min="3585" max="3585" width="2.5" style="88" customWidth="1"/>
    <col min="3586" max="3586" width="7.5" style="88" customWidth="1"/>
    <col min="3587" max="3594" width="3.5" style="88" customWidth="1"/>
    <col min="3595" max="3603" width="4.75" style="88" customWidth="1"/>
    <col min="3604" max="3604" width="3" style="88" customWidth="1"/>
    <col min="3605" max="3605" width="9.25" style="88" customWidth="1"/>
    <col min="3606" max="3606" width="26.75" style="88" customWidth="1"/>
    <col min="3607" max="3610" width="9.25" style="88" customWidth="1"/>
    <col min="3611" max="3840" width="7.75" style="88"/>
    <col min="3841" max="3841" width="2.5" style="88" customWidth="1"/>
    <col min="3842" max="3842" width="7.5" style="88" customWidth="1"/>
    <col min="3843" max="3850" width="3.5" style="88" customWidth="1"/>
    <col min="3851" max="3859" width="4.75" style="88" customWidth="1"/>
    <col min="3860" max="3860" width="3" style="88" customWidth="1"/>
    <col min="3861" max="3861" width="9.25" style="88" customWidth="1"/>
    <col min="3862" max="3862" width="26.75" style="88" customWidth="1"/>
    <col min="3863" max="3866" width="9.25" style="88" customWidth="1"/>
    <col min="3867" max="4096" width="7.75" style="88"/>
    <col min="4097" max="4097" width="2.5" style="88" customWidth="1"/>
    <col min="4098" max="4098" width="7.5" style="88" customWidth="1"/>
    <col min="4099" max="4106" width="3.5" style="88" customWidth="1"/>
    <col min="4107" max="4115" width="4.75" style="88" customWidth="1"/>
    <col min="4116" max="4116" width="3" style="88" customWidth="1"/>
    <col min="4117" max="4117" width="9.25" style="88" customWidth="1"/>
    <col min="4118" max="4118" width="26.75" style="88" customWidth="1"/>
    <col min="4119" max="4122" width="9.25" style="88" customWidth="1"/>
    <col min="4123" max="4352" width="7.75" style="88"/>
    <col min="4353" max="4353" width="2.5" style="88" customWidth="1"/>
    <col min="4354" max="4354" width="7.5" style="88" customWidth="1"/>
    <col min="4355" max="4362" width="3.5" style="88" customWidth="1"/>
    <col min="4363" max="4371" width="4.75" style="88" customWidth="1"/>
    <col min="4372" max="4372" width="3" style="88" customWidth="1"/>
    <col min="4373" max="4373" width="9.25" style="88" customWidth="1"/>
    <col min="4374" max="4374" width="26.75" style="88" customWidth="1"/>
    <col min="4375" max="4378" width="9.25" style="88" customWidth="1"/>
    <col min="4379" max="4608" width="7.75" style="88"/>
    <col min="4609" max="4609" width="2.5" style="88" customWidth="1"/>
    <col min="4610" max="4610" width="7.5" style="88" customWidth="1"/>
    <col min="4611" max="4618" width="3.5" style="88" customWidth="1"/>
    <col min="4619" max="4627" width="4.75" style="88" customWidth="1"/>
    <col min="4628" max="4628" width="3" style="88" customWidth="1"/>
    <col min="4629" max="4629" width="9.25" style="88" customWidth="1"/>
    <col min="4630" max="4630" width="26.75" style="88" customWidth="1"/>
    <col min="4631" max="4634" width="9.25" style="88" customWidth="1"/>
    <col min="4635" max="4864" width="7.75" style="88"/>
    <col min="4865" max="4865" width="2.5" style="88" customWidth="1"/>
    <col min="4866" max="4866" width="7.5" style="88" customWidth="1"/>
    <col min="4867" max="4874" width="3.5" style="88" customWidth="1"/>
    <col min="4875" max="4883" width="4.75" style="88" customWidth="1"/>
    <col min="4884" max="4884" width="3" style="88" customWidth="1"/>
    <col min="4885" max="4885" width="9.25" style="88" customWidth="1"/>
    <col min="4886" max="4886" width="26.75" style="88" customWidth="1"/>
    <col min="4887" max="4890" width="9.25" style="88" customWidth="1"/>
    <col min="4891" max="5120" width="7.75" style="88"/>
    <col min="5121" max="5121" width="2.5" style="88" customWidth="1"/>
    <col min="5122" max="5122" width="7.5" style="88" customWidth="1"/>
    <col min="5123" max="5130" width="3.5" style="88" customWidth="1"/>
    <col min="5131" max="5139" width="4.75" style="88" customWidth="1"/>
    <col min="5140" max="5140" width="3" style="88" customWidth="1"/>
    <col min="5141" max="5141" width="9.25" style="88" customWidth="1"/>
    <col min="5142" max="5142" width="26.75" style="88" customWidth="1"/>
    <col min="5143" max="5146" width="9.25" style="88" customWidth="1"/>
    <col min="5147" max="5376" width="7.75" style="88"/>
    <col min="5377" max="5377" width="2.5" style="88" customWidth="1"/>
    <col min="5378" max="5378" width="7.5" style="88" customWidth="1"/>
    <col min="5379" max="5386" width="3.5" style="88" customWidth="1"/>
    <col min="5387" max="5395" width="4.75" style="88" customWidth="1"/>
    <col min="5396" max="5396" width="3" style="88" customWidth="1"/>
    <col min="5397" max="5397" width="9.25" style="88" customWidth="1"/>
    <col min="5398" max="5398" width="26.75" style="88" customWidth="1"/>
    <col min="5399" max="5402" width="9.25" style="88" customWidth="1"/>
    <col min="5403" max="5632" width="7.75" style="88"/>
    <col min="5633" max="5633" width="2.5" style="88" customWidth="1"/>
    <col min="5634" max="5634" width="7.5" style="88" customWidth="1"/>
    <col min="5635" max="5642" width="3.5" style="88" customWidth="1"/>
    <col min="5643" max="5651" width="4.75" style="88" customWidth="1"/>
    <col min="5652" max="5652" width="3" style="88" customWidth="1"/>
    <col min="5653" max="5653" width="9.25" style="88" customWidth="1"/>
    <col min="5654" max="5654" width="26.75" style="88" customWidth="1"/>
    <col min="5655" max="5658" width="9.25" style="88" customWidth="1"/>
    <col min="5659" max="5888" width="7.75" style="88"/>
    <col min="5889" max="5889" width="2.5" style="88" customWidth="1"/>
    <col min="5890" max="5890" width="7.5" style="88" customWidth="1"/>
    <col min="5891" max="5898" width="3.5" style="88" customWidth="1"/>
    <col min="5899" max="5907" width="4.75" style="88" customWidth="1"/>
    <col min="5908" max="5908" width="3" style="88" customWidth="1"/>
    <col min="5909" max="5909" width="9.25" style="88" customWidth="1"/>
    <col min="5910" max="5910" width="26.75" style="88" customWidth="1"/>
    <col min="5911" max="5914" width="9.25" style="88" customWidth="1"/>
    <col min="5915" max="6144" width="7.75" style="88"/>
    <col min="6145" max="6145" width="2.5" style="88" customWidth="1"/>
    <col min="6146" max="6146" width="7.5" style="88" customWidth="1"/>
    <col min="6147" max="6154" width="3.5" style="88" customWidth="1"/>
    <col min="6155" max="6163" width="4.75" style="88" customWidth="1"/>
    <col min="6164" max="6164" width="3" style="88" customWidth="1"/>
    <col min="6165" max="6165" width="9.25" style="88" customWidth="1"/>
    <col min="6166" max="6166" width="26.75" style="88" customWidth="1"/>
    <col min="6167" max="6170" width="9.25" style="88" customWidth="1"/>
    <col min="6171" max="6400" width="7.75" style="88"/>
    <col min="6401" max="6401" width="2.5" style="88" customWidth="1"/>
    <col min="6402" max="6402" width="7.5" style="88" customWidth="1"/>
    <col min="6403" max="6410" width="3.5" style="88" customWidth="1"/>
    <col min="6411" max="6419" width="4.75" style="88" customWidth="1"/>
    <col min="6420" max="6420" width="3" style="88" customWidth="1"/>
    <col min="6421" max="6421" width="9.25" style="88" customWidth="1"/>
    <col min="6422" max="6422" width="26.75" style="88" customWidth="1"/>
    <col min="6423" max="6426" width="9.25" style="88" customWidth="1"/>
    <col min="6427" max="6656" width="7.75" style="88"/>
    <col min="6657" max="6657" width="2.5" style="88" customWidth="1"/>
    <col min="6658" max="6658" width="7.5" style="88" customWidth="1"/>
    <col min="6659" max="6666" width="3.5" style="88" customWidth="1"/>
    <col min="6667" max="6675" width="4.75" style="88" customWidth="1"/>
    <col min="6676" max="6676" width="3" style="88" customWidth="1"/>
    <col min="6677" max="6677" width="9.25" style="88" customWidth="1"/>
    <col min="6678" max="6678" width="26.75" style="88" customWidth="1"/>
    <col min="6679" max="6682" width="9.25" style="88" customWidth="1"/>
    <col min="6683" max="6912" width="7.75" style="88"/>
    <col min="6913" max="6913" width="2.5" style="88" customWidth="1"/>
    <col min="6914" max="6914" width="7.5" style="88" customWidth="1"/>
    <col min="6915" max="6922" width="3.5" style="88" customWidth="1"/>
    <col min="6923" max="6931" width="4.75" style="88" customWidth="1"/>
    <col min="6932" max="6932" width="3" style="88" customWidth="1"/>
    <col min="6933" max="6933" width="9.25" style="88" customWidth="1"/>
    <col min="6934" max="6934" width="26.75" style="88" customWidth="1"/>
    <col min="6935" max="6938" width="9.25" style="88" customWidth="1"/>
    <col min="6939" max="7168" width="7.75" style="88"/>
    <col min="7169" max="7169" width="2.5" style="88" customWidth="1"/>
    <col min="7170" max="7170" width="7.5" style="88" customWidth="1"/>
    <col min="7171" max="7178" width="3.5" style="88" customWidth="1"/>
    <col min="7179" max="7187" width="4.75" style="88" customWidth="1"/>
    <col min="7188" max="7188" width="3" style="88" customWidth="1"/>
    <col min="7189" max="7189" width="9.25" style="88" customWidth="1"/>
    <col min="7190" max="7190" width="26.75" style="88" customWidth="1"/>
    <col min="7191" max="7194" width="9.25" style="88" customWidth="1"/>
    <col min="7195" max="7424" width="7.75" style="88"/>
    <col min="7425" max="7425" width="2.5" style="88" customWidth="1"/>
    <col min="7426" max="7426" width="7.5" style="88" customWidth="1"/>
    <col min="7427" max="7434" width="3.5" style="88" customWidth="1"/>
    <col min="7435" max="7443" width="4.75" style="88" customWidth="1"/>
    <col min="7444" max="7444" width="3" style="88" customWidth="1"/>
    <col min="7445" max="7445" width="9.25" style="88" customWidth="1"/>
    <col min="7446" max="7446" width="26.75" style="88" customWidth="1"/>
    <col min="7447" max="7450" width="9.25" style="88" customWidth="1"/>
    <col min="7451" max="7680" width="7.75" style="88"/>
    <col min="7681" max="7681" width="2.5" style="88" customWidth="1"/>
    <col min="7682" max="7682" width="7.5" style="88" customWidth="1"/>
    <col min="7683" max="7690" width="3.5" style="88" customWidth="1"/>
    <col min="7691" max="7699" width="4.75" style="88" customWidth="1"/>
    <col min="7700" max="7700" width="3" style="88" customWidth="1"/>
    <col min="7701" max="7701" width="9.25" style="88" customWidth="1"/>
    <col min="7702" max="7702" width="26.75" style="88" customWidth="1"/>
    <col min="7703" max="7706" width="9.25" style="88" customWidth="1"/>
    <col min="7707" max="7936" width="7.75" style="88"/>
    <col min="7937" max="7937" width="2.5" style="88" customWidth="1"/>
    <col min="7938" max="7938" width="7.5" style="88" customWidth="1"/>
    <col min="7939" max="7946" width="3.5" style="88" customWidth="1"/>
    <col min="7947" max="7955" width="4.75" style="88" customWidth="1"/>
    <col min="7956" max="7956" width="3" style="88" customWidth="1"/>
    <col min="7957" max="7957" width="9.25" style="88" customWidth="1"/>
    <col min="7958" max="7958" width="26.75" style="88" customWidth="1"/>
    <col min="7959" max="7962" width="9.25" style="88" customWidth="1"/>
    <col min="7963" max="8192" width="7.75" style="88"/>
    <col min="8193" max="8193" width="2.5" style="88" customWidth="1"/>
    <col min="8194" max="8194" width="7.5" style="88" customWidth="1"/>
    <col min="8195" max="8202" width="3.5" style="88" customWidth="1"/>
    <col min="8203" max="8211" width="4.75" style="88" customWidth="1"/>
    <col min="8212" max="8212" width="3" style="88" customWidth="1"/>
    <col min="8213" max="8213" width="9.25" style="88" customWidth="1"/>
    <col min="8214" max="8214" width="26.75" style="88" customWidth="1"/>
    <col min="8215" max="8218" width="9.25" style="88" customWidth="1"/>
    <col min="8219" max="8448" width="7.75" style="88"/>
    <col min="8449" max="8449" width="2.5" style="88" customWidth="1"/>
    <col min="8450" max="8450" width="7.5" style="88" customWidth="1"/>
    <col min="8451" max="8458" width="3.5" style="88" customWidth="1"/>
    <col min="8459" max="8467" width="4.75" style="88" customWidth="1"/>
    <col min="8468" max="8468" width="3" style="88" customWidth="1"/>
    <col min="8469" max="8469" width="9.25" style="88" customWidth="1"/>
    <col min="8470" max="8470" width="26.75" style="88" customWidth="1"/>
    <col min="8471" max="8474" width="9.25" style="88" customWidth="1"/>
    <col min="8475" max="8704" width="7.75" style="88"/>
    <col min="8705" max="8705" width="2.5" style="88" customWidth="1"/>
    <col min="8706" max="8706" width="7.5" style="88" customWidth="1"/>
    <col min="8707" max="8714" width="3.5" style="88" customWidth="1"/>
    <col min="8715" max="8723" width="4.75" style="88" customWidth="1"/>
    <col min="8724" max="8724" width="3" style="88" customWidth="1"/>
    <col min="8725" max="8725" width="9.25" style="88" customWidth="1"/>
    <col min="8726" max="8726" width="26.75" style="88" customWidth="1"/>
    <col min="8727" max="8730" width="9.25" style="88" customWidth="1"/>
    <col min="8731" max="8960" width="7.75" style="88"/>
    <col min="8961" max="8961" width="2.5" style="88" customWidth="1"/>
    <col min="8962" max="8962" width="7.5" style="88" customWidth="1"/>
    <col min="8963" max="8970" width="3.5" style="88" customWidth="1"/>
    <col min="8971" max="8979" width="4.75" style="88" customWidth="1"/>
    <col min="8980" max="8980" width="3" style="88" customWidth="1"/>
    <col min="8981" max="8981" width="9.25" style="88" customWidth="1"/>
    <col min="8982" max="8982" width="26.75" style="88" customWidth="1"/>
    <col min="8983" max="8986" width="9.25" style="88" customWidth="1"/>
    <col min="8987" max="9216" width="7.75" style="88"/>
    <col min="9217" max="9217" width="2.5" style="88" customWidth="1"/>
    <col min="9218" max="9218" width="7.5" style="88" customWidth="1"/>
    <col min="9219" max="9226" width="3.5" style="88" customWidth="1"/>
    <col min="9227" max="9235" width="4.75" style="88" customWidth="1"/>
    <col min="9236" max="9236" width="3" style="88" customWidth="1"/>
    <col min="9237" max="9237" width="9.25" style="88" customWidth="1"/>
    <col min="9238" max="9238" width="26.75" style="88" customWidth="1"/>
    <col min="9239" max="9242" width="9.25" style="88" customWidth="1"/>
    <col min="9243" max="9472" width="7.75" style="88"/>
    <col min="9473" max="9473" width="2.5" style="88" customWidth="1"/>
    <col min="9474" max="9474" width="7.5" style="88" customWidth="1"/>
    <col min="9475" max="9482" width="3.5" style="88" customWidth="1"/>
    <col min="9483" max="9491" width="4.75" style="88" customWidth="1"/>
    <col min="9492" max="9492" width="3" style="88" customWidth="1"/>
    <col min="9493" max="9493" width="9.25" style="88" customWidth="1"/>
    <col min="9494" max="9494" width="26.75" style="88" customWidth="1"/>
    <col min="9495" max="9498" width="9.25" style="88" customWidth="1"/>
    <col min="9499" max="9728" width="7.75" style="88"/>
    <col min="9729" max="9729" width="2.5" style="88" customWidth="1"/>
    <col min="9730" max="9730" width="7.5" style="88" customWidth="1"/>
    <col min="9731" max="9738" width="3.5" style="88" customWidth="1"/>
    <col min="9739" max="9747" width="4.75" style="88" customWidth="1"/>
    <col min="9748" max="9748" width="3" style="88" customWidth="1"/>
    <col min="9749" max="9749" width="9.25" style="88" customWidth="1"/>
    <col min="9750" max="9750" width="26.75" style="88" customWidth="1"/>
    <col min="9751" max="9754" width="9.25" style="88" customWidth="1"/>
    <col min="9755" max="9984" width="7.75" style="88"/>
    <col min="9985" max="9985" width="2.5" style="88" customWidth="1"/>
    <col min="9986" max="9986" width="7.5" style="88" customWidth="1"/>
    <col min="9987" max="9994" width="3.5" style="88" customWidth="1"/>
    <col min="9995" max="10003" width="4.75" style="88" customWidth="1"/>
    <col min="10004" max="10004" width="3" style="88" customWidth="1"/>
    <col min="10005" max="10005" width="9.25" style="88" customWidth="1"/>
    <col min="10006" max="10006" width="26.75" style="88" customWidth="1"/>
    <col min="10007" max="10010" width="9.25" style="88" customWidth="1"/>
    <col min="10011" max="10240" width="7.75" style="88"/>
    <col min="10241" max="10241" width="2.5" style="88" customWidth="1"/>
    <col min="10242" max="10242" width="7.5" style="88" customWidth="1"/>
    <col min="10243" max="10250" width="3.5" style="88" customWidth="1"/>
    <col min="10251" max="10259" width="4.75" style="88" customWidth="1"/>
    <col min="10260" max="10260" width="3" style="88" customWidth="1"/>
    <col min="10261" max="10261" width="9.25" style="88" customWidth="1"/>
    <col min="10262" max="10262" width="26.75" style="88" customWidth="1"/>
    <col min="10263" max="10266" width="9.25" style="88" customWidth="1"/>
    <col min="10267" max="10496" width="7.75" style="88"/>
    <col min="10497" max="10497" width="2.5" style="88" customWidth="1"/>
    <col min="10498" max="10498" width="7.5" style="88" customWidth="1"/>
    <col min="10499" max="10506" width="3.5" style="88" customWidth="1"/>
    <col min="10507" max="10515" width="4.75" style="88" customWidth="1"/>
    <col min="10516" max="10516" width="3" style="88" customWidth="1"/>
    <col min="10517" max="10517" width="9.25" style="88" customWidth="1"/>
    <col min="10518" max="10518" width="26.75" style="88" customWidth="1"/>
    <col min="10519" max="10522" width="9.25" style="88" customWidth="1"/>
    <col min="10523" max="10752" width="7.75" style="88"/>
    <col min="10753" max="10753" width="2.5" style="88" customWidth="1"/>
    <col min="10754" max="10754" width="7.5" style="88" customWidth="1"/>
    <col min="10755" max="10762" width="3.5" style="88" customWidth="1"/>
    <col min="10763" max="10771" width="4.75" style="88" customWidth="1"/>
    <col min="10772" max="10772" width="3" style="88" customWidth="1"/>
    <col min="10773" max="10773" width="9.25" style="88" customWidth="1"/>
    <col min="10774" max="10774" width="26.75" style="88" customWidth="1"/>
    <col min="10775" max="10778" width="9.25" style="88" customWidth="1"/>
    <col min="10779" max="11008" width="7.75" style="88"/>
    <col min="11009" max="11009" width="2.5" style="88" customWidth="1"/>
    <col min="11010" max="11010" width="7.5" style="88" customWidth="1"/>
    <col min="11011" max="11018" width="3.5" style="88" customWidth="1"/>
    <col min="11019" max="11027" width="4.75" style="88" customWidth="1"/>
    <col min="11028" max="11028" width="3" style="88" customWidth="1"/>
    <col min="11029" max="11029" width="9.25" style="88" customWidth="1"/>
    <col min="11030" max="11030" width="26.75" style="88" customWidth="1"/>
    <col min="11031" max="11034" width="9.25" style="88" customWidth="1"/>
    <col min="11035" max="11264" width="7.75" style="88"/>
    <col min="11265" max="11265" width="2.5" style="88" customWidth="1"/>
    <col min="11266" max="11266" width="7.5" style="88" customWidth="1"/>
    <col min="11267" max="11274" width="3.5" style="88" customWidth="1"/>
    <col min="11275" max="11283" width="4.75" style="88" customWidth="1"/>
    <col min="11284" max="11284" width="3" style="88" customWidth="1"/>
    <col min="11285" max="11285" width="9.25" style="88" customWidth="1"/>
    <col min="11286" max="11286" width="26.75" style="88" customWidth="1"/>
    <col min="11287" max="11290" width="9.25" style="88" customWidth="1"/>
    <col min="11291" max="11520" width="7.75" style="88"/>
    <col min="11521" max="11521" width="2.5" style="88" customWidth="1"/>
    <col min="11522" max="11522" width="7.5" style="88" customWidth="1"/>
    <col min="11523" max="11530" width="3.5" style="88" customWidth="1"/>
    <col min="11531" max="11539" width="4.75" style="88" customWidth="1"/>
    <col min="11540" max="11540" width="3" style="88" customWidth="1"/>
    <col min="11541" max="11541" width="9.25" style="88" customWidth="1"/>
    <col min="11542" max="11542" width="26.75" style="88" customWidth="1"/>
    <col min="11543" max="11546" width="9.25" style="88" customWidth="1"/>
    <col min="11547" max="11776" width="7.75" style="88"/>
    <col min="11777" max="11777" width="2.5" style="88" customWidth="1"/>
    <col min="11778" max="11778" width="7.5" style="88" customWidth="1"/>
    <col min="11779" max="11786" width="3.5" style="88" customWidth="1"/>
    <col min="11787" max="11795" width="4.75" style="88" customWidth="1"/>
    <col min="11796" max="11796" width="3" style="88" customWidth="1"/>
    <col min="11797" max="11797" width="9.25" style="88" customWidth="1"/>
    <col min="11798" max="11798" width="26.75" style="88" customWidth="1"/>
    <col min="11799" max="11802" width="9.25" style="88" customWidth="1"/>
    <col min="11803" max="12032" width="7.75" style="88"/>
    <col min="12033" max="12033" width="2.5" style="88" customWidth="1"/>
    <col min="12034" max="12034" width="7.5" style="88" customWidth="1"/>
    <col min="12035" max="12042" width="3.5" style="88" customWidth="1"/>
    <col min="12043" max="12051" width="4.75" style="88" customWidth="1"/>
    <col min="12052" max="12052" width="3" style="88" customWidth="1"/>
    <col min="12053" max="12053" width="9.25" style="88" customWidth="1"/>
    <col min="12054" max="12054" width="26.75" style="88" customWidth="1"/>
    <col min="12055" max="12058" width="9.25" style="88" customWidth="1"/>
    <col min="12059" max="12288" width="7.75" style="88"/>
    <col min="12289" max="12289" width="2.5" style="88" customWidth="1"/>
    <col min="12290" max="12290" width="7.5" style="88" customWidth="1"/>
    <col min="12291" max="12298" width="3.5" style="88" customWidth="1"/>
    <col min="12299" max="12307" width="4.75" style="88" customWidth="1"/>
    <col min="12308" max="12308" width="3" style="88" customWidth="1"/>
    <col min="12309" max="12309" width="9.25" style="88" customWidth="1"/>
    <col min="12310" max="12310" width="26.75" style="88" customWidth="1"/>
    <col min="12311" max="12314" width="9.25" style="88" customWidth="1"/>
    <col min="12315" max="12544" width="7.75" style="88"/>
    <col min="12545" max="12545" width="2.5" style="88" customWidth="1"/>
    <col min="12546" max="12546" width="7.5" style="88" customWidth="1"/>
    <col min="12547" max="12554" width="3.5" style="88" customWidth="1"/>
    <col min="12555" max="12563" width="4.75" style="88" customWidth="1"/>
    <col min="12564" max="12564" width="3" style="88" customWidth="1"/>
    <col min="12565" max="12565" width="9.25" style="88" customWidth="1"/>
    <col min="12566" max="12566" width="26.75" style="88" customWidth="1"/>
    <col min="12567" max="12570" width="9.25" style="88" customWidth="1"/>
    <col min="12571" max="12800" width="7.75" style="88"/>
    <col min="12801" max="12801" width="2.5" style="88" customWidth="1"/>
    <col min="12802" max="12802" width="7.5" style="88" customWidth="1"/>
    <col min="12803" max="12810" width="3.5" style="88" customWidth="1"/>
    <col min="12811" max="12819" width="4.75" style="88" customWidth="1"/>
    <col min="12820" max="12820" width="3" style="88" customWidth="1"/>
    <col min="12821" max="12821" width="9.25" style="88" customWidth="1"/>
    <col min="12822" max="12822" width="26.75" style="88" customWidth="1"/>
    <col min="12823" max="12826" width="9.25" style="88" customWidth="1"/>
    <col min="12827" max="13056" width="7.75" style="88"/>
    <col min="13057" max="13057" width="2.5" style="88" customWidth="1"/>
    <col min="13058" max="13058" width="7.5" style="88" customWidth="1"/>
    <col min="13059" max="13066" width="3.5" style="88" customWidth="1"/>
    <col min="13067" max="13075" width="4.75" style="88" customWidth="1"/>
    <col min="13076" max="13076" width="3" style="88" customWidth="1"/>
    <col min="13077" max="13077" width="9.25" style="88" customWidth="1"/>
    <col min="13078" max="13078" width="26.75" style="88" customWidth="1"/>
    <col min="13079" max="13082" width="9.25" style="88" customWidth="1"/>
    <col min="13083" max="13312" width="7.75" style="88"/>
    <col min="13313" max="13313" width="2.5" style="88" customWidth="1"/>
    <col min="13314" max="13314" width="7.5" style="88" customWidth="1"/>
    <col min="13315" max="13322" width="3.5" style="88" customWidth="1"/>
    <col min="13323" max="13331" width="4.75" style="88" customWidth="1"/>
    <col min="13332" max="13332" width="3" style="88" customWidth="1"/>
    <col min="13333" max="13333" width="9.25" style="88" customWidth="1"/>
    <col min="13334" max="13334" width="26.75" style="88" customWidth="1"/>
    <col min="13335" max="13338" width="9.25" style="88" customWidth="1"/>
    <col min="13339" max="13568" width="7.75" style="88"/>
    <col min="13569" max="13569" width="2.5" style="88" customWidth="1"/>
    <col min="13570" max="13570" width="7.5" style="88" customWidth="1"/>
    <col min="13571" max="13578" width="3.5" style="88" customWidth="1"/>
    <col min="13579" max="13587" width="4.75" style="88" customWidth="1"/>
    <col min="13588" max="13588" width="3" style="88" customWidth="1"/>
    <col min="13589" max="13589" width="9.25" style="88" customWidth="1"/>
    <col min="13590" max="13590" width="26.75" style="88" customWidth="1"/>
    <col min="13591" max="13594" width="9.25" style="88" customWidth="1"/>
    <col min="13595" max="13824" width="7.75" style="88"/>
    <col min="13825" max="13825" width="2.5" style="88" customWidth="1"/>
    <col min="13826" max="13826" width="7.5" style="88" customWidth="1"/>
    <col min="13827" max="13834" width="3.5" style="88" customWidth="1"/>
    <col min="13835" max="13843" width="4.75" style="88" customWidth="1"/>
    <col min="13844" max="13844" width="3" style="88" customWidth="1"/>
    <col min="13845" max="13845" width="9.25" style="88" customWidth="1"/>
    <col min="13846" max="13846" width="26.75" style="88" customWidth="1"/>
    <col min="13847" max="13850" width="9.25" style="88" customWidth="1"/>
    <col min="13851" max="14080" width="7.75" style="88"/>
    <col min="14081" max="14081" width="2.5" style="88" customWidth="1"/>
    <col min="14082" max="14082" width="7.5" style="88" customWidth="1"/>
    <col min="14083" max="14090" width="3.5" style="88" customWidth="1"/>
    <col min="14091" max="14099" width="4.75" style="88" customWidth="1"/>
    <col min="14100" max="14100" width="3" style="88" customWidth="1"/>
    <col min="14101" max="14101" width="9.25" style="88" customWidth="1"/>
    <col min="14102" max="14102" width="26.75" style="88" customWidth="1"/>
    <col min="14103" max="14106" width="9.25" style="88" customWidth="1"/>
    <col min="14107" max="14336" width="7.75" style="88"/>
    <col min="14337" max="14337" width="2.5" style="88" customWidth="1"/>
    <col min="14338" max="14338" width="7.5" style="88" customWidth="1"/>
    <col min="14339" max="14346" width="3.5" style="88" customWidth="1"/>
    <col min="14347" max="14355" width="4.75" style="88" customWidth="1"/>
    <col min="14356" max="14356" width="3" style="88" customWidth="1"/>
    <col min="14357" max="14357" width="9.25" style="88" customWidth="1"/>
    <col min="14358" max="14358" width="26.75" style="88" customWidth="1"/>
    <col min="14359" max="14362" width="9.25" style="88" customWidth="1"/>
    <col min="14363" max="14592" width="7.75" style="88"/>
    <col min="14593" max="14593" width="2.5" style="88" customWidth="1"/>
    <col min="14594" max="14594" width="7.5" style="88" customWidth="1"/>
    <col min="14595" max="14602" width="3.5" style="88" customWidth="1"/>
    <col min="14603" max="14611" width="4.75" style="88" customWidth="1"/>
    <col min="14612" max="14612" width="3" style="88" customWidth="1"/>
    <col min="14613" max="14613" width="9.25" style="88" customWidth="1"/>
    <col min="14614" max="14614" width="26.75" style="88" customWidth="1"/>
    <col min="14615" max="14618" width="9.25" style="88" customWidth="1"/>
    <col min="14619" max="14848" width="7.75" style="88"/>
    <col min="14849" max="14849" width="2.5" style="88" customWidth="1"/>
    <col min="14850" max="14850" width="7.5" style="88" customWidth="1"/>
    <col min="14851" max="14858" width="3.5" style="88" customWidth="1"/>
    <col min="14859" max="14867" width="4.75" style="88" customWidth="1"/>
    <col min="14868" max="14868" width="3" style="88" customWidth="1"/>
    <col min="14869" max="14869" width="9.25" style="88" customWidth="1"/>
    <col min="14870" max="14870" width="26.75" style="88" customWidth="1"/>
    <col min="14871" max="14874" width="9.25" style="88" customWidth="1"/>
    <col min="14875" max="15104" width="7.75" style="88"/>
    <col min="15105" max="15105" width="2.5" style="88" customWidth="1"/>
    <col min="15106" max="15106" width="7.5" style="88" customWidth="1"/>
    <col min="15107" max="15114" width="3.5" style="88" customWidth="1"/>
    <col min="15115" max="15123" width="4.75" style="88" customWidth="1"/>
    <col min="15124" max="15124" width="3" style="88" customWidth="1"/>
    <col min="15125" max="15125" width="9.25" style="88" customWidth="1"/>
    <col min="15126" max="15126" width="26.75" style="88" customWidth="1"/>
    <col min="15127" max="15130" width="9.25" style="88" customWidth="1"/>
    <col min="15131" max="15360" width="7.75" style="88"/>
    <col min="15361" max="15361" width="2.5" style="88" customWidth="1"/>
    <col min="15362" max="15362" width="7.5" style="88" customWidth="1"/>
    <col min="15363" max="15370" width="3.5" style="88" customWidth="1"/>
    <col min="15371" max="15379" width="4.75" style="88" customWidth="1"/>
    <col min="15380" max="15380" width="3" style="88" customWidth="1"/>
    <col min="15381" max="15381" width="9.25" style="88" customWidth="1"/>
    <col min="15382" max="15382" width="26.75" style="88" customWidth="1"/>
    <col min="15383" max="15386" width="9.25" style="88" customWidth="1"/>
    <col min="15387" max="15616" width="7.75" style="88"/>
    <col min="15617" max="15617" width="2.5" style="88" customWidth="1"/>
    <col min="15618" max="15618" width="7.5" style="88" customWidth="1"/>
    <col min="15619" max="15626" width="3.5" style="88" customWidth="1"/>
    <col min="15627" max="15635" width="4.75" style="88" customWidth="1"/>
    <col min="15636" max="15636" width="3" style="88" customWidth="1"/>
    <col min="15637" max="15637" width="9.25" style="88" customWidth="1"/>
    <col min="15638" max="15638" width="26.75" style="88" customWidth="1"/>
    <col min="15639" max="15642" width="9.25" style="88" customWidth="1"/>
    <col min="15643" max="15872" width="7.75" style="88"/>
    <col min="15873" max="15873" width="2.5" style="88" customWidth="1"/>
    <col min="15874" max="15874" width="7.5" style="88" customWidth="1"/>
    <col min="15875" max="15882" width="3.5" style="88" customWidth="1"/>
    <col min="15883" max="15891" width="4.75" style="88" customWidth="1"/>
    <col min="15892" max="15892" width="3" style="88" customWidth="1"/>
    <col min="15893" max="15893" width="9.25" style="88" customWidth="1"/>
    <col min="15894" max="15894" width="26.75" style="88" customWidth="1"/>
    <col min="15895" max="15898" width="9.25" style="88" customWidth="1"/>
    <col min="15899" max="16128" width="7.75" style="88"/>
    <col min="16129" max="16129" width="2.5" style="88" customWidth="1"/>
    <col min="16130" max="16130" width="7.5" style="88" customWidth="1"/>
    <col min="16131" max="16138" width="3.5" style="88" customWidth="1"/>
    <col min="16139" max="16147" width="4.75" style="88" customWidth="1"/>
    <col min="16148" max="16148" width="3" style="88" customWidth="1"/>
    <col min="16149" max="16149" width="9.25" style="88" customWidth="1"/>
    <col min="16150" max="16150" width="26.75" style="88" customWidth="1"/>
    <col min="16151" max="16154" width="9.25" style="88" customWidth="1"/>
    <col min="16155" max="16384" width="7.75" style="88"/>
  </cols>
  <sheetData>
    <row r="1" spans="1:23" s="92" customFormat="1" ht="15" customHeight="1">
      <c r="P1" s="176"/>
      <c r="Q1" s="176"/>
      <c r="R1" s="176"/>
      <c r="S1" s="176"/>
      <c r="T1" s="176"/>
      <c r="V1" s="88" t="s">
        <v>347</v>
      </c>
      <c r="W1" s="176"/>
    </row>
    <row r="2" spans="1:23" ht="15" customHeight="1">
      <c r="A2" s="90" t="s">
        <v>504</v>
      </c>
      <c r="L2" s="171"/>
      <c r="P2" s="97"/>
      <c r="Q2" s="91" t="str">
        <f>'SP1-1'!L2</f>
        <v>Spreadsheet released: 14-Apr-2023</v>
      </c>
      <c r="R2" s="97"/>
      <c r="S2" s="97"/>
      <c r="T2" s="97"/>
      <c r="V2" s="164" t="s">
        <v>348</v>
      </c>
      <c r="W2" s="97"/>
    </row>
    <row r="3" spans="1:23" ht="15" customHeight="1">
      <c r="A3" s="93" t="s">
        <v>505</v>
      </c>
      <c r="B3" s="94"/>
      <c r="C3" s="94"/>
      <c r="D3" s="94"/>
      <c r="E3" s="94"/>
      <c r="F3" s="94"/>
      <c r="G3" s="94"/>
      <c r="H3" s="94"/>
      <c r="I3" s="94"/>
      <c r="J3" s="94"/>
      <c r="K3" s="94"/>
      <c r="L3" s="94"/>
      <c r="M3" s="94"/>
      <c r="N3" s="94"/>
      <c r="P3" s="165"/>
      <c r="Q3" s="165"/>
      <c r="R3" s="165"/>
      <c r="S3" s="165"/>
      <c r="T3" s="165"/>
      <c r="U3" s="165"/>
      <c r="V3" s="165"/>
      <c r="W3" s="165"/>
    </row>
    <row r="4" spans="1:23" s="178" customFormat="1" ht="15" customHeight="1">
      <c r="A4" s="177"/>
      <c r="B4" s="286" t="s">
        <v>487</v>
      </c>
      <c r="C4" s="287"/>
      <c r="D4" s="287"/>
      <c r="E4" s="287"/>
      <c r="F4" s="287"/>
      <c r="G4" s="287"/>
      <c r="H4" s="287"/>
      <c r="I4" s="287"/>
      <c r="J4" s="287"/>
      <c r="K4" s="287"/>
      <c r="L4" s="287"/>
      <c r="M4" s="287"/>
      <c r="N4" s="287"/>
      <c r="O4" s="287"/>
      <c r="P4" s="287"/>
      <c r="Q4" s="287"/>
      <c r="R4" s="287"/>
      <c r="S4" s="288"/>
      <c r="V4" s="221"/>
    </row>
    <row r="5" spans="1:23" s="94" customFormat="1" ht="11.25" customHeight="1">
      <c r="B5" s="289"/>
      <c r="C5" s="290"/>
      <c r="D5" s="290"/>
      <c r="E5" s="290"/>
      <c r="F5" s="290"/>
      <c r="G5" s="290"/>
      <c r="H5" s="290"/>
      <c r="I5" s="290"/>
      <c r="J5" s="290"/>
      <c r="K5" s="290"/>
      <c r="L5" s="290"/>
      <c r="M5" s="290"/>
      <c r="N5" s="290"/>
      <c r="O5" s="290"/>
      <c r="P5" s="290"/>
      <c r="Q5" s="290"/>
      <c r="R5" s="290"/>
      <c r="S5" s="291"/>
      <c r="T5" s="165"/>
      <c r="U5" s="165"/>
      <c r="V5" s="165"/>
      <c r="W5" s="165"/>
    </row>
    <row r="6" spans="1:23" s="94" customFormat="1" ht="11.25" customHeight="1">
      <c r="P6" s="165"/>
      <c r="Q6" s="165"/>
      <c r="R6" s="165"/>
      <c r="S6" s="165"/>
      <c r="T6" s="165"/>
      <c r="U6" s="165"/>
      <c r="V6" s="165"/>
      <c r="W6" s="165"/>
    </row>
    <row r="7" spans="1:23" s="94" customFormat="1" ht="3.75" customHeight="1">
      <c r="A7" s="208"/>
      <c r="B7" s="208"/>
      <c r="C7" s="208"/>
      <c r="D7" s="208"/>
      <c r="E7" s="208"/>
      <c r="F7" s="208"/>
      <c r="G7" s="208"/>
      <c r="H7" s="208"/>
      <c r="I7" s="208"/>
      <c r="J7" s="208"/>
      <c r="K7" s="208"/>
      <c r="L7" s="208"/>
      <c r="M7" s="208"/>
      <c r="N7" s="208"/>
      <c r="O7" s="216"/>
      <c r="P7" s="211"/>
      <c r="Q7" s="211"/>
      <c r="R7" s="211"/>
      <c r="S7" s="211"/>
      <c r="T7" s="211"/>
      <c r="U7" s="97"/>
      <c r="V7" s="97"/>
      <c r="W7" s="97"/>
    </row>
    <row r="8" spans="1:23" s="94" customFormat="1" ht="19.5" customHeight="1">
      <c r="A8" s="189"/>
      <c r="B8" s="187" t="s">
        <v>506</v>
      </c>
      <c r="C8" s="186"/>
      <c r="D8" s="186"/>
      <c r="E8" s="186"/>
      <c r="F8" s="186"/>
      <c r="G8" s="186"/>
      <c r="H8" s="186"/>
      <c r="I8" s="186"/>
      <c r="J8" s="186"/>
      <c r="K8" s="186"/>
      <c r="L8" s="186"/>
      <c r="M8" s="187"/>
      <c r="N8" s="352"/>
      <c r="O8" s="352"/>
      <c r="P8" s="352"/>
      <c r="Q8" s="352"/>
      <c r="R8" s="352"/>
      <c r="S8" s="352"/>
      <c r="T8" s="185"/>
      <c r="U8" s="88"/>
    </row>
    <row r="9" spans="1:23" s="94" customFormat="1" ht="4.5" customHeight="1">
      <c r="A9" s="209"/>
      <c r="B9" s="193"/>
      <c r="C9" s="193"/>
      <c r="D9" s="193"/>
      <c r="E9" s="193"/>
      <c r="F9" s="193"/>
      <c r="G9" s="193"/>
      <c r="H9" s="193"/>
      <c r="I9" s="193"/>
      <c r="J9" s="194"/>
      <c r="K9" s="194"/>
      <c r="L9" s="194"/>
      <c r="M9" s="194"/>
      <c r="N9" s="194"/>
      <c r="O9" s="194"/>
      <c r="P9" s="194"/>
      <c r="Q9" s="194"/>
      <c r="R9" s="194"/>
      <c r="S9" s="194"/>
      <c r="T9" s="194"/>
      <c r="U9" s="88"/>
    </row>
    <row r="10" spans="1:23" s="94" customFormat="1" ht="3.75" customHeight="1">
      <c r="A10" s="208"/>
      <c r="B10" s="208"/>
      <c r="C10" s="208"/>
      <c r="D10" s="208"/>
      <c r="E10" s="208"/>
      <c r="F10" s="208"/>
      <c r="G10" s="208"/>
      <c r="H10" s="208"/>
      <c r="I10" s="208"/>
      <c r="J10" s="208"/>
      <c r="K10" s="208"/>
      <c r="L10" s="208"/>
      <c r="M10" s="208"/>
      <c r="N10" s="208"/>
      <c r="O10" s="216"/>
      <c r="P10" s="211"/>
      <c r="Q10" s="211"/>
      <c r="R10" s="211"/>
      <c r="S10" s="211"/>
      <c r="T10" s="211"/>
      <c r="U10" s="97"/>
      <c r="V10" s="97"/>
      <c r="W10" s="97"/>
    </row>
    <row r="11" spans="1:23" s="94" customFormat="1" ht="19.5" customHeight="1">
      <c r="A11" s="189">
        <v>1</v>
      </c>
      <c r="B11" s="330" t="s">
        <v>507</v>
      </c>
      <c r="C11" s="330"/>
      <c r="D11" s="330"/>
      <c r="E11" s="330"/>
      <c r="F11" s="330"/>
      <c r="G11" s="330"/>
      <c r="H11" s="330"/>
      <c r="I11" s="330"/>
      <c r="J11" s="330"/>
      <c r="K11" s="330"/>
      <c r="L11" s="330"/>
      <c r="M11" s="187"/>
      <c r="N11" s="187"/>
      <c r="O11" s="187"/>
      <c r="P11" s="187"/>
      <c r="Q11" s="187"/>
      <c r="R11" s="187"/>
      <c r="S11" s="187"/>
      <c r="T11" s="185"/>
      <c r="U11" s="88"/>
    </row>
    <row r="12" spans="1:23" s="94" customFormat="1" ht="19.5" customHeight="1">
      <c r="A12" s="185"/>
      <c r="B12" s="187"/>
      <c r="C12" s="187"/>
      <c r="D12" s="187"/>
      <c r="E12" s="187"/>
      <c r="F12" s="187"/>
      <c r="G12" s="187"/>
      <c r="H12" s="187"/>
      <c r="I12" s="187"/>
      <c r="J12" s="188" t="s">
        <v>254</v>
      </c>
      <c r="K12" s="352"/>
      <c r="L12" s="353"/>
      <c r="M12" s="354"/>
      <c r="N12" s="187" t="s">
        <v>367</v>
      </c>
      <c r="O12" s="187">
        <f>'Tables (2)'!K3</f>
        <v>0.96150000000000002</v>
      </c>
      <c r="P12" s="188" t="s">
        <v>377</v>
      </c>
      <c r="Q12" s="358">
        <f>K12*O12</f>
        <v>0</v>
      </c>
      <c r="R12" s="359"/>
      <c r="S12" s="360"/>
      <c r="T12" s="189" t="s">
        <v>368</v>
      </c>
      <c r="U12" s="88"/>
    </row>
    <row r="13" spans="1:23" s="94" customFormat="1" ht="4.5" customHeight="1">
      <c r="A13" s="209"/>
      <c r="B13" s="193"/>
      <c r="C13" s="193"/>
      <c r="D13" s="193"/>
      <c r="E13" s="193"/>
      <c r="F13" s="193"/>
      <c r="G13" s="193"/>
      <c r="H13" s="193"/>
      <c r="I13" s="193"/>
      <c r="J13" s="194"/>
      <c r="K13" s="194"/>
      <c r="L13" s="194"/>
      <c r="M13" s="194"/>
      <c r="N13" s="194"/>
      <c r="O13" s="194"/>
      <c r="P13" s="194"/>
      <c r="Q13" s="194"/>
      <c r="R13" s="194"/>
      <c r="S13" s="194"/>
      <c r="T13" s="194"/>
      <c r="U13" s="88"/>
    </row>
    <row r="14" spans="1:23" s="94" customFormat="1" ht="4.5" customHeight="1">
      <c r="A14" s="215"/>
      <c r="B14" s="197"/>
      <c r="C14" s="197"/>
      <c r="D14" s="197"/>
      <c r="E14" s="197"/>
      <c r="F14" s="197"/>
      <c r="G14" s="197"/>
      <c r="H14" s="197"/>
      <c r="I14" s="197"/>
      <c r="J14" s="198"/>
      <c r="K14" s="198"/>
      <c r="L14" s="198"/>
      <c r="M14" s="198"/>
      <c r="N14" s="198"/>
      <c r="O14" s="198"/>
      <c r="P14" s="198"/>
      <c r="Q14" s="198"/>
      <c r="R14" s="198"/>
      <c r="S14" s="198"/>
      <c r="T14" s="198"/>
      <c r="U14" s="88"/>
    </row>
    <row r="15" spans="1:23" s="94" customFormat="1" ht="19.5" customHeight="1">
      <c r="A15" s="189">
        <v>2</v>
      </c>
      <c r="B15" s="330" t="s">
        <v>508</v>
      </c>
      <c r="C15" s="330"/>
      <c r="D15" s="330"/>
      <c r="E15" s="330"/>
      <c r="F15" s="330"/>
      <c r="G15" s="330"/>
      <c r="H15" s="330"/>
      <c r="I15" s="187"/>
      <c r="J15" s="187"/>
      <c r="K15" s="187"/>
      <c r="L15" s="187"/>
      <c r="M15" s="187"/>
      <c r="N15" s="187"/>
      <c r="O15" s="187"/>
      <c r="P15" s="188" t="s">
        <v>509</v>
      </c>
      <c r="Q15" s="349"/>
      <c r="R15" s="350"/>
      <c r="S15" s="351"/>
      <c r="T15" s="189" t="s">
        <v>375</v>
      </c>
      <c r="U15" s="88"/>
    </row>
    <row r="16" spans="1:23" s="94" customFormat="1" ht="4.5" customHeight="1">
      <c r="A16" s="191"/>
      <c r="B16" s="193"/>
      <c r="C16" s="193"/>
      <c r="D16" s="193"/>
      <c r="E16" s="193"/>
      <c r="F16" s="193"/>
      <c r="G16" s="193"/>
      <c r="H16" s="193"/>
      <c r="I16" s="193"/>
      <c r="J16" s="193"/>
      <c r="K16" s="193"/>
      <c r="L16" s="193"/>
      <c r="M16" s="193"/>
      <c r="N16" s="193"/>
      <c r="O16" s="193"/>
      <c r="P16" s="193"/>
      <c r="Q16" s="193"/>
      <c r="R16" s="193"/>
      <c r="S16" s="193"/>
      <c r="T16" s="191"/>
      <c r="U16" s="88"/>
    </row>
    <row r="17" spans="1:26" s="94" customFormat="1" ht="20.25" customHeight="1">
      <c r="A17" s="189">
        <v>3</v>
      </c>
      <c r="B17" s="348" t="s">
        <v>510</v>
      </c>
      <c r="C17" s="348"/>
      <c r="D17" s="348"/>
      <c r="E17" s="348"/>
      <c r="F17" s="348"/>
      <c r="G17" s="348"/>
      <c r="H17" s="348"/>
      <c r="I17" s="348"/>
      <c r="J17" s="348"/>
      <c r="K17" s="348"/>
      <c r="L17" s="348"/>
      <c r="M17" s="348"/>
      <c r="N17" s="348"/>
      <c r="O17" s="348"/>
      <c r="P17" s="348"/>
      <c r="Q17" s="348"/>
      <c r="R17" s="348"/>
      <c r="S17" s="348"/>
      <c r="T17" s="189"/>
      <c r="U17" s="88"/>
    </row>
    <row r="18" spans="1:26" s="94" customFormat="1" ht="19.5" customHeight="1">
      <c r="A18" s="185"/>
      <c r="B18" s="187"/>
      <c r="C18" s="187"/>
      <c r="D18" s="187"/>
      <c r="E18" s="187"/>
      <c r="F18" s="187"/>
      <c r="G18" s="187"/>
      <c r="H18" s="187"/>
      <c r="I18" s="187"/>
      <c r="J18" s="188" t="s">
        <v>254</v>
      </c>
      <c r="K18" s="352"/>
      <c r="L18" s="353"/>
      <c r="M18" s="354"/>
      <c r="N18" s="187" t="s">
        <v>367</v>
      </c>
      <c r="O18" s="210">
        <f>'Tables (2)'!K2-'Tables (2)'!K1</f>
        <v>19.205400000000001</v>
      </c>
      <c r="P18" s="188" t="s">
        <v>377</v>
      </c>
      <c r="Q18" s="355">
        <f>K18*O18</f>
        <v>0</v>
      </c>
      <c r="R18" s="356"/>
      <c r="S18" s="357"/>
      <c r="T18" s="189" t="s">
        <v>376</v>
      </c>
      <c r="U18" s="88"/>
      <c r="V18" s="292" t="s">
        <v>540</v>
      </c>
      <c r="W18" s="292"/>
      <c r="X18" s="292"/>
      <c r="Y18" s="292"/>
      <c r="Z18" s="292"/>
    </row>
    <row r="19" spans="1:26" s="94" customFormat="1" ht="4.5" customHeight="1">
      <c r="A19" s="209"/>
      <c r="B19" s="193"/>
      <c r="C19" s="193"/>
      <c r="D19" s="193"/>
      <c r="E19" s="193"/>
      <c r="F19" s="193"/>
      <c r="G19" s="193"/>
      <c r="H19" s="193"/>
      <c r="I19" s="193"/>
      <c r="J19" s="193"/>
      <c r="K19" s="193"/>
      <c r="L19" s="193"/>
      <c r="M19" s="193"/>
      <c r="N19" s="193"/>
      <c r="O19" s="193"/>
      <c r="P19" s="193"/>
      <c r="Q19" s="193"/>
      <c r="R19" s="193"/>
      <c r="S19" s="193"/>
      <c r="T19" s="191"/>
      <c r="U19" s="88"/>
    </row>
    <row r="20" spans="1:26" s="94" customFormat="1" ht="19.5" customHeight="1">
      <c r="A20" s="189">
        <v>4</v>
      </c>
      <c r="B20" s="348" t="s">
        <v>511</v>
      </c>
      <c r="C20" s="348"/>
      <c r="D20" s="348"/>
      <c r="E20" s="348"/>
      <c r="F20" s="348"/>
      <c r="G20" s="348"/>
      <c r="H20" s="348"/>
      <c r="I20" s="348"/>
      <c r="J20" s="348"/>
      <c r="K20" s="348"/>
      <c r="L20" s="348"/>
      <c r="M20" s="348"/>
      <c r="N20" s="348"/>
      <c r="O20" s="348"/>
      <c r="P20" s="187"/>
      <c r="Q20" s="187"/>
      <c r="R20" s="187"/>
      <c r="S20" s="187"/>
      <c r="T20" s="185"/>
      <c r="U20" s="88"/>
    </row>
    <row r="21" spans="1:26" s="94" customFormat="1" ht="19.5" customHeight="1">
      <c r="A21" s="185"/>
      <c r="B21" s="187" t="s">
        <v>369</v>
      </c>
      <c r="C21" s="187"/>
      <c r="D21" s="187"/>
      <c r="E21" s="187"/>
      <c r="F21" s="187"/>
      <c r="G21" s="187"/>
      <c r="H21" s="187"/>
      <c r="I21" s="187"/>
      <c r="J21" s="187"/>
      <c r="K21" s="187"/>
      <c r="L21" s="187"/>
      <c r="M21" s="187"/>
      <c r="N21" s="187"/>
      <c r="O21" s="187"/>
      <c r="P21" s="188" t="s">
        <v>370</v>
      </c>
      <c r="Q21" s="363"/>
      <c r="R21" s="364"/>
      <c r="S21" s="365"/>
      <c r="T21" s="185"/>
      <c r="U21" s="88"/>
    </row>
    <row r="22" spans="1:26" s="94" customFormat="1" ht="3" customHeight="1">
      <c r="A22" s="185"/>
      <c r="B22" s="187"/>
      <c r="C22" s="187"/>
      <c r="D22" s="187"/>
      <c r="E22" s="187"/>
      <c r="F22" s="187"/>
      <c r="G22" s="187"/>
      <c r="H22" s="187"/>
      <c r="I22" s="187"/>
      <c r="J22" s="187"/>
      <c r="K22" s="187"/>
      <c r="L22" s="187"/>
      <c r="M22" s="187"/>
      <c r="N22" s="187"/>
      <c r="O22" s="187"/>
      <c r="P22" s="187"/>
      <c r="Q22" s="187"/>
      <c r="R22" s="187"/>
      <c r="S22" s="187"/>
      <c r="T22" s="187"/>
    </row>
    <row r="23" spans="1:26" s="94" customFormat="1" ht="19.5" customHeight="1">
      <c r="A23" s="185"/>
      <c r="B23" s="174" t="s">
        <v>371</v>
      </c>
      <c r="C23" s="361" t="s">
        <v>372</v>
      </c>
      <c r="D23" s="361"/>
      <c r="E23" s="361"/>
      <c r="F23" s="361"/>
      <c r="G23" s="361"/>
      <c r="H23" s="361"/>
      <c r="I23" s="361"/>
      <c r="J23" s="361"/>
      <c r="K23" s="361" t="s">
        <v>373</v>
      </c>
      <c r="L23" s="361"/>
      <c r="M23" s="361"/>
      <c r="N23" s="361" t="s">
        <v>374</v>
      </c>
      <c r="O23" s="361"/>
      <c r="P23" s="361"/>
      <c r="Q23" s="361" t="s">
        <v>267</v>
      </c>
      <c r="R23" s="361"/>
      <c r="S23" s="362"/>
      <c r="T23" s="185"/>
      <c r="U23" s="88"/>
    </row>
    <row r="24" spans="1:26" s="94" customFormat="1" ht="19.5" customHeight="1">
      <c r="A24" s="185"/>
      <c r="B24" s="213"/>
      <c r="C24" s="366"/>
      <c r="D24" s="366"/>
      <c r="E24" s="366"/>
      <c r="F24" s="366"/>
      <c r="G24" s="366"/>
      <c r="H24" s="366"/>
      <c r="I24" s="366"/>
      <c r="J24" s="366"/>
      <c r="K24" s="367"/>
      <c r="L24" s="367"/>
      <c r="M24" s="367"/>
      <c r="N24" s="346" t="str">
        <f>'Tables (2)'!Q20</f>
        <v/>
      </c>
      <c r="O24" s="346"/>
      <c r="P24" s="346"/>
      <c r="Q24" s="347" t="str">
        <f>IF(N24="","",K24*N24)</f>
        <v/>
      </c>
      <c r="R24" s="347"/>
      <c r="S24" s="347"/>
      <c r="T24" s="185"/>
      <c r="U24" s="88"/>
      <c r="V24" s="292" t="s">
        <v>541</v>
      </c>
      <c r="W24" s="292"/>
      <c r="X24" s="292"/>
      <c r="Y24" s="292"/>
      <c r="Z24" s="292"/>
    </row>
    <row r="25" spans="1:26" s="94" customFormat="1" ht="19.5" customHeight="1">
      <c r="A25" s="185"/>
      <c r="B25" s="213"/>
      <c r="C25" s="366"/>
      <c r="D25" s="366"/>
      <c r="E25" s="366"/>
      <c r="F25" s="366"/>
      <c r="G25" s="366"/>
      <c r="H25" s="366"/>
      <c r="I25" s="366"/>
      <c r="J25" s="366"/>
      <c r="K25" s="367"/>
      <c r="L25" s="367"/>
      <c r="M25" s="367"/>
      <c r="N25" s="346" t="str">
        <f>'Tables (2)'!Q21</f>
        <v/>
      </c>
      <c r="O25" s="346"/>
      <c r="P25" s="346"/>
      <c r="Q25" s="347" t="str">
        <f t="shared" ref="Q25:Q32" si="0">IF(N25="","",K25*N25)</f>
        <v/>
      </c>
      <c r="R25" s="347"/>
      <c r="S25" s="347"/>
      <c r="T25" s="185"/>
      <c r="U25" s="88"/>
      <c r="V25" s="292"/>
      <c r="W25" s="292"/>
      <c r="X25" s="292"/>
      <c r="Y25" s="292"/>
      <c r="Z25" s="292"/>
    </row>
    <row r="26" spans="1:26" s="94" customFormat="1" ht="19.5" customHeight="1">
      <c r="A26" s="185"/>
      <c r="B26" s="213"/>
      <c r="C26" s="366"/>
      <c r="D26" s="366"/>
      <c r="E26" s="366"/>
      <c r="F26" s="366"/>
      <c r="G26" s="366"/>
      <c r="H26" s="366"/>
      <c r="I26" s="366"/>
      <c r="J26" s="366"/>
      <c r="K26" s="367"/>
      <c r="L26" s="367"/>
      <c r="M26" s="367"/>
      <c r="N26" s="346" t="str">
        <f>'Tables (2)'!Q22</f>
        <v/>
      </c>
      <c r="O26" s="346"/>
      <c r="P26" s="346"/>
      <c r="Q26" s="347" t="str">
        <f t="shared" si="0"/>
        <v/>
      </c>
      <c r="R26" s="347"/>
      <c r="S26" s="347"/>
      <c r="T26" s="185"/>
      <c r="U26" s="88"/>
      <c r="V26" s="292"/>
      <c r="W26" s="292"/>
      <c r="X26" s="292"/>
      <c r="Y26" s="292"/>
      <c r="Z26" s="292"/>
    </row>
    <row r="27" spans="1:26" s="94" customFormat="1" ht="19.5" customHeight="1">
      <c r="A27" s="185"/>
      <c r="B27" s="213"/>
      <c r="C27" s="366"/>
      <c r="D27" s="366"/>
      <c r="E27" s="366"/>
      <c r="F27" s="366"/>
      <c r="G27" s="366"/>
      <c r="H27" s="366"/>
      <c r="I27" s="366"/>
      <c r="J27" s="366"/>
      <c r="K27" s="367"/>
      <c r="L27" s="367"/>
      <c r="M27" s="367"/>
      <c r="N27" s="346" t="str">
        <f>'Tables (2)'!Q23</f>
        <v/>
      </c>
      <c r="O27" s="346"/>
      <c r="P27" s="346"/>
      <c r="Q27" s="347" t="str">
        <f>IF(N27="","",K27*N27)</f>
        <v/>
      </c>
      <c r="R27" s="347"/>
      <c r="S27" s="347"/>
      <c r="T27" s="185"/>
      <c r="U27" s="88"/>
      <c r="V27" s="292"/>
      <c r="W27" s="292"/>
      <c r="X27" s="292"/>
      <c r="Y27" s="292"/>
      <c r="Z27" s="292"/>
    </row>
    <row r="28" spans="1:26" s="94" customFormat="1" ht="19.5" customHeight="1">
      <c r="A28" s="185"/>
      <c r="B28" s="213"/>
      <c r="C28" s="366"/>
      <c r="D28" s="366"/>
      <c r="E28" s="366"/>
      <c r="F28" s="366"/>
      <c r="G28" s="366"/>
      <c r="H28" s="366"/>
      <c r="I28" s="366"/>
      <c r="J28" s="366"/>
      <c r="K28" s="367"/>
      <c r="L28" s="367"/>
      <c r="M28" s="367"/>
      <c r="N28" s="346" t="str">
        <f>'Tables (2)'!Q24</f>
        <v/>
      </c>
      <c r="O28" s="346"/>
      <c r="P28" s="346"/>
      <c r="Q28" s="347" t="str">
        <f>IF(N28="","",K28*N28)</f>
        <v/>
      </c>
      <c r="R28" s="347"/>
      <c r="S28" s="347"/>
      <c r="T28" s="185"/>
      <c r="U28" s="88"/>
      <c r="V28" s="292"/>
      <c r="W28" s="292"/>
      <c r="X28" s="292"/>
      <c r="Y28" s="292"/>
      <c r="Z28" s="292"/>
    </row>
    <row r="29" spans="1:26" s="94" customFormat="1" ht="19.5" customHeight="1">
      <c r="A29" s="185"/>
      <c r="B29" s="213"/>
      <c r="C29" s="366"/>
      <c r="D29" s="366"/>
      <c r="E29" s="366"/>
      <c r="F29" s="366"/>
      <c r="G29" s="366"/>
      <c r="H29" s="366"/>
      <c r="I29" s="366"/>
      <c r="J29" s="366"/>
      <c r="K29" s="367"/>
      <c r="L29" s="367"/>
      <c r="M29" s="367"/>
      <c r="N29" s="346" t="str">
        <f>'Tables (2)'!Q25</f>
        <v/>
      </c>
      <c r="O29" s="346"/>
      <c r="P29" s="346"/>
      <c r="Q29" s="347" t="str">
        <f t="shared" si="0"/>
        <v/>
      </c>
      <c r="R29" s="347"/>
      <c r="S29" s="347"/>
      <c r="T29" s="185"/>
      <c r="U29" s="88"/>
      <c r="V29" s="292"/>
      <c r="W29" s="292"/>
      <c r="X29" s="292"/>
      <c r="Y29" s="292"/>
      <c r="Z29" s="292"/>
    </row>
    <row r="30" spans="1:26" s="94" customFormat="1" ht="19.5" customHeight="1">
      <c r="A30" s="185"/>
      <c r="B30" s="213"/>
      <c r="C30" s="366"/>
      <c r="D30" s="366"/>
      <c r="E30" s="366"/>
      <c r="F30" s="366"/>
      <c r="G30" s="366"/>
      <c r="H30" s="366"/>
      <c r="I30" s="366"/>
      <c r="J30" s="366"/>
      <c r="K30" s="367"/>
      <c r="L30" s="367"/>
      <c r="M30" s="367"/>
      <c r="N30" s="346" t="str">
        <f>'Tables (2)'!Q26</f>
        <v/>
      </c>
      <c r="O30" s="346"/>
      <c r="P30" s="346"/>
      <c r="Q30" s="347" t="str">
        <f t="shared" si="0"/>
        <v/>
      </c>
      <c r="R30" s="347"/>
      <c r="S30" s="347"/>
      <c r="T30" s="185"/>
      <c r="U30" s="88"/>
      <c r="V30" s="292"/>
      <c r="W30" s="292"/>
      <c r="X30" s="292"/>
      <c r="Y30" s="292"/>
      <c r="Z30" s="292"/>
    </row>
    <row r="31" spans="1:26" s="94" customFormat="1" ht="19.5" customHeight="1">
      <c r="A31" s="185"/>
      <c r="B31" s="213"/>
      <c r="C31" s="366"/>
      <c r="D31" s="366"/>
      <c r="E31" s="366"/>
      <c r="F31" s="366"/>
      <c r="G31" s="366"/>
      <c r="H31" s="366"/>
      <c r="I31" s="366"/>
      <c r="J31" s="366"/>
      <c r="K31" s="367"/>
      <c r="L31" s="367"/>
      <c r="M31" s="367"/>
      <c r="N31" s="346" t="str">
        <f>'Tables (2)'!Q27</f>
        <v/>
      </c>
      <c r="O31" s="346"/>
      <c r="P31" s="346"/>
      <c r="Q31" s="347" t="str">
        <f t="shared" si="0"/>
        <v/>
      </c>
      <c r="R31" s="347"/>
      <c r="S31" s="347"/>
      <c r="T31" s="185"/>
      <c r="U31" s="88"/>
      <c r="V31" s="292"/>
      <c r="W31" s="292"/>
      <c r="X31" s="292"/>
      <c r="Y31" s="292"/>
      <c r="Z31" s="292"/>
    </row>
    <row r="32" spans="1:26" s="94" customFormat="1" ht="19.5" customHeight="1">
      <c r="A32" s="185"/>
      <c r="B32" s="213"/>
      <c r="C32" s="366"/>
      <c r="D32" s="366"/>
      <c r="E32" s="366"/>
      <c r="F32" s="366"/>
      <c r="G32" s="366"/>
      <c r="H32" s="366"/>
      <c r="I32" s="366"/>
      <c r="J32" s="366"/>
      <c r="K32" s="367"/>
      <c r="L32" s="367"/>
      <c r="M32" s="367"/>
      <c r="N32" s="346" t="str">
        <f>'Tables (2)'!Q28</f>
        <v/>
      </c>
      <c r="O32" s="346"/>
      <c r="P32" s="346"/>
      <c r="Q32" s="347" t="str">
        <f t="shared" si="0"/>
        <v/>
      </c>
      <c r="R32" s="347"/>
      <c r="S32" s="347"/>
      <c r="T32" s="185"/>
      <c r="U32" s="88"/>
      <c r="V32" s="292"/>
      <c r="W32" s="292"/>
      <c r="X32" s="292"/>
      <c r="Y32" s="292"/>
      <c r="Z32" s="292"/>
    </row>
    <row r="33" spans="1:26" s="94" customFormat="1" ht="19.5" customHeight="1">
      <c r="A33" s="185"/>
      <c r="B33" s="187"/>
      <c r="C33" s="187"/>
      <c r="D33" s="187"/>
      <c r="E33" s="187"/>
      <c r="F33" s="187"/>
      <c r="G33" s="187"/>
      <c r="H33" s="187"/>
      <c r="I33" s="187"/>
      <c r="J33" s="187"/>
      <c r="K33" s="187"/>
      <c r="L33" s="187"/>
      <c r="M33" s="187"/>
      <c r="N33" s="187"/>
      <c r="O33" s="187"/>
      <c r="P33" s="188" t="s">
        <v>444</v>
      </c>
      <c r="Q33" s="368">
        <f>SUM(Q24:S32)</f>
        <v>0</v>
      </c>
      <c r="R33" s="368"/>
      <c r="S33" s="368"/>
      <c r="T33" s="189" t="s">
        <v>379</v>
      </c>
      <c r="U33" s="88"/>
    </row>
    <row r="34" spans="1:26" s="94" customFormat="1" ht="3" customHeight="1">
      <c r="A34" s="209"/>
      <c r="B34" s="193"/>
      <c r="C34" s="193"/>
      <c r="D34" s="193"/>
      <c r="E34" s="193"/>
      <c r="F34" s="193"/>
      <c r="G34" s="193"/>
      <c r="H34" s="193"/>
      <c r="I34" s="193"/>
      <c r="J34" s="193"/>
      <c r="K34" s="193"/>
      <c r="L34" s="193"/>
      <c r="M34" s="193"/>
      <c r="N34" s="193"/>
      <c r="O34" s="193"/>
      <c r="P34" s="193"/>
      <c r="Q34" s="193"/>
      <c r="R34" s="193"/>
      <c r="S34" s="193"/>
      <c r="T34" s="209"/>
      <c r="U34" s="88"/>
    </row>
    <row r="35" spans="1:26" s="94" customFormat="1" ht="19.5" customHeight="1">
      <c r="A35" s="189">
        <v>5</v>
      </c>
      <c r="B35" s="348" t="s">
        <v>441</v>
      </c>
      <c r="C35" s="348"/>
      <c r="D35" s="348"/>
      <c r="E35" s="348"/>
      <c r="F35" s="348"/>
      <c r="G35" s="187"/>
      <c r="H35" s="187"/>
      <c r="I35" s="187"/>
      <c r="J35" s="187"/>
      <c r="K35" s="187"/>
      <c r="L35" s="187"/>
      <c r="M35" s="187"/>
      <c r="N35" s="187"/>
      <c r="O35" s="187"/>
      <c r="P35" s="187"/>
      <c r="Q35" s="187"/>
      <c r="R35" s="187"/>
      <c r="S35" s="187"/>
      <c r="T35" s="185"/>
      <c r="U35" s="88"/>
    </row>
    <row r="36" spans="1:26" s="94" customFormat="1" ht="19.5" customHeight="1">
      <c r="A36" s="185"/>
      <c r="B36" s="187"/>
      <c r="C36" s="187"/>
      <c r="D36" s="187"/>
      <c r="E36" s="187"/>
      <c r="F36" s="187"/>
      <c r="G36" s="187"/>
      <c r="H36" s="187"/>
      <c r="I36" s="187"/>
      <c r="J36" s="187"/>
      <c r="K36" s="214"/>
      <c r="L36" s="187"/>
      <c r="M36" s="187"/>
      <c r="N36" s="187"/>
      <c r="O36" s="187"/>
      <c r="P36" s="190" t="s">
        <v>512</v>
      </c>
      <c r="Q36" s="344">
        <f>Q12+Q15+Q18+Q33</f>
        <v>0</v>
      </c>
      <c r="R36" s="344"/>
      <c r="S36" s="344"/>
      <c r="T36" s="189" t="s">
        <v>366</v>
      </c>
      <c r="U36" s="88"/>
      <c r="V36" s="292" t="s">
        <v>513</v>
      </c>
      <c r="W36" s="292"/>
      <c r="X36" s="292"/>
      <c r="Y36" s="292"/>
      <c r="Z36" s="292"/>
    </row>
    <row r="37" spans="1:26" s="94" customFormat="1" ht="19.5" customHeight="1">
      <c r="A37" s="185"/>
      <c r="B37" s="187"/>
      <c r="C37" s="187"/>
      <c r="D37" s="187"/>
      <c r="E37" s="187"/>
      <c r="F37" s="187"/>
      <c r="G37" s="187"/>
      <c r="H37" s="187"/>
      <c r="I37" s="187"/>
      <c r="J37" s="187"/>
      <c r="K37" s="187"/>
      <c r="L37" s="187"/>
      <c r="M37" s="187"/>
      <c r="N37" s="187"/>
      <c r="O37" s="187"/>
      <c r="P37" s="187"/>
      <c r="Q37" s="187"/>
      <c r="R37" s="187"/>
      <c r="S37" s="185"/>
      <c r="T37" s="185"/>
      <c r="U37" s="88"/>
    </row>
    <row r="38" spans="1:26" s="94" customFormat="1" ht="19.5" customHeight="1">
      <c r="A38" s="179"/>
      <c r="B38" s="180"/>
      <c r="C38" s="180"/>
      <c r="D38" s="180"/>
      <c r="E38" s="180"/>
      <c r="F38" s="180"/>
      <c r="G38" s="180"/>
      <c r="H38" s="180"/>
      <c r="I38" s="180"/>
      <c r="J38" s="180"/>
      <c r="K38" s="180"/>
      <c r="L38" s="180"/>
      <c r="M38" s="180"/>
      <c r="N38" s="180"/>
      <c r="O38" s="180"/>
      <c r="P38" s="180"/>
      <c r="Q38" s="180"/>
      <c r="R38" s="180"/>
      <c r="S38" s="181"/>
      <c r="T38" s="179"/>
      <c r="U38" s="88"/>
    </row>
    <row r="39" spans="1:26" s="94" customFormat="1" ht="19.5" customHeight="1">
      <c r="A39" s="179"/>
      <c r="B39" s="180"/>
      <c r="C39" s="180"/>
      <c r="D39" s="180"/>
      <c r="E39" s="180"/>
      <c r="F39" s="180"/>
      <c r="G39" s="180"/>
      <c r="H39" s="180"/>
      <c r="I39" s="180"/>
      <c r="J39" s="180"/>
      <c r="K39" s="180"/>
      <c r="L39" s="180"/>
      <c r="M39" s="180"/>
      <c r="N39" s="180"/>
      <c r="O39" s="180"/>
      <c r="P39" s="180"/>
      <c r="Q39" s="180"/>
      <c r="R39" s="180"/>
      <c r="S39" s="181"/>
      <c r="T39" s="179"/>
      <c r="U39" s="88"/>
    </row>
    <row r="40" spans="1:26" s="94" customFormat="1" ht="19.5" customHeight="1">
      <c r="A40" s="179"/>
      <c r="B40" s="180"/>
      <c r="C40" s="180"/>
      <c r="D40" s="180"/>
      <c r="E40" s="180"/>
      <c r="F40" s="180"/>
      <c r="G40" s="180"/>
      <c r="H40" s="180"/>
      <c r="I40" s="180"/>
      <c r="J40" s="180"/>
      <c r="K40" s="180"/>
      <c r="L40" s="180"/>
      <c r="M40" s="180"/>
      <c r="N40" s="180"/>
      <c r="O40" s="180"/>
      <c r="P40" s="180"/>
      <c r="Q40" s="180"/>
      <c r="R40" s="180"/>
      <c r="S40" s="181"/>
      <c r="T40" s="179"/>
      <c r="U40" s="88"/>
    </row>
    <row r="41" spans="1:26" s="94" customFormat="1" ht="19.5" customHeight="1">
      <c r="A41" s="179"/>
      <c r="B41" s="180"/>
      <c r="C41" s="180"/>
      <c r="D41" s="180"/>
      <c r="E41" s="180"/>
      <c r="F41" s="180"/>
      <c r="G41" s="180"/>
      <c r="H41" s="180"/>
      <c r="I41" s="180"/>
      <c r="J41" s="180"/>
      <c r="K41" s="180"/>
      <c r="L41" s="180"/>
      <c r="M41" s="180"/>
      <c r="N41" s="180"/>
      <c r="O41" s="180"/>
      <c r="P41" s="180"/>
      <c r="Q41" s="180"/>
      <c r="R41" s="180"/>
      <c r="S41" s="181"/>
      <c r="T41" s="179"/>
      <c r="U41" s="88"/>
    </row>
    <row r="42" spans="1:26" s="94" customFormat="1" ht="19.5" customHeight="1">
      <c r="A42" s="179"/>
      <c r="B42" s="180"/>
      <c r="C42" s="180"/>
      <c r="D42" s="180"/>
      <c r="E42" s="180"/>
      <c r="F42" s="180"/>
      <c r="G42" s="180"/>
      <c r="H42" s="180"/>
      <c r="I42" s="180"/>
      <c r="J42" s="180"/>
      <c r="K42" s="180"/>
      <c r="L42" s="180"/>
      <c r="M42" s="180"/>
      <c r="N42" s="180"/>
      <c r="O42" s="180"/>
      <c r="P42" s="180"/>
      <c r="Q42" s="180"/>
      <c r="R42" s="180"/>
      <c r="S42" s="181"/>
      <c r="T42" s="179"/>
      <c r="U42" s="88"/>
    </row>
    <row r="43" spans="1:26" s="94" customFormat="1">
      <c r="A43" s="87"/>
      <c r="B43" s="88"/>
      <c r="C43" s="88"/>
      <c r="D43" s="88"/>
      <c r="E43" s="88"/>
      <c r="F43" s="88"/>
      <c r="G43" s="88"/>
      <c r="H43" s="88"/>
      <c r="I43" s="88"/>
      <c r="J43" s="88"/>
      <c r="K43" s="88"/>
      <c r="L43" s="88"/>
      <c r="M43" s="88"/>
      <c r="N43" s="88"/>
      <c r="O43" s="88"/>
      <c r="P43" s="88"/>
      <c r="Q43" s="88"/>
      <c r="R43" s="88"/>
      <c r="S43" s="88"/>
      <c r="T43" s="87"/>
      <c r="U43" s="88"/>
    </row>
    <row r="44" spans="1:26" s="94" customFormat="1">
      <c r="A44" s="88"/>
      <c r="B44" s="88"/>
      <c r="C44" s="88"/>
      <c r="D44" s="88"/>
      <c r="E44" s="88"/>
      <c r="F44" s="88"/>
      <c r="G44" s="88"/>
      <c r="H44" s="88"/>
      <c r="I44" s="88"/>
      <c r="J44" s="88"/>
      <c r="K44" s="88"/>
      <c r="L44" s="88"/>
      <c r="M44" s="88"/>
      <c r="N44" s="88"/>
      <c r="O44" s="88"/>
      <c r="P44" s="88"/>
      <c r="Q44" s="88"/>
      <c r="R44" s="88"/>
      <c r="S44" s="88"/>
      <c r="T44" s="87"/>
      <c r="U44" s="88"/>
    </row>
    <row r="45" spans="1:26" s="94" customFormat="1">
      <c r="A45" s="88"/>
      <c r="B45" s="88"/>
      <c r="C45" s="88"/>
      <c r="D45" s="88"/>
      <c r="E45" s="88"/>
      <c r="F45" s="88"/>
      <c r="G45" s="88"/>
      <c r="H45" s="88"/>
      <c r="I45" s="88"/>
      <c r="J45" s="88"/>
      <c r="K45" s="88"/>
      <c r="L45" s="88"/>
      <c r="M45" s="88"/>
      <c r="N45" s="88"/>
      <c r="O45" s="88"/>
      <c r="P45" s="88"/>
      <c r="Q45" s="88"/>
      <c r="R45" s="88"/>
      <c r="S45" s="88"/>
      <c r="T45" s="87"/>
      <c r="U45" s="88"/>
    </row>
    <row r="46" spans="1:26" s="94" customFormat="1">
      <c r="A46" s="88"/>
      <c r="B46" s="88"/>
      <c r="C46" s="88"/>
      <c r="D46" s="88"/>
      <c r="E46" s="88"/>
      <c r="F46" s="88"/>
      <c r="G46" s="88"/>
      <c r="H46" s="88"/>
      <c r="I46" s="88"/>
      <c r="J46" s="88"/>
      <c r="K46" s="88"/>
      <c r="L46" s="88"/>
      <c r="M46" s="88"/>
      <c r="N46" s="88"/>
      <c r="O46" s="88"/>
      <c r="P46" s="88"/>
      <c r="Q46" s="88"/>
      <c r="R46" s="88"/>
      <c r="S46" s="88"/>
      <c r="T46" s="87"/>
      <c r="U46" s="88"/>
    </row>
    <row r="47" spans="1:26" s="94" customFormat="1">
      <c r="A47" s="88"/>
      <c r="B47" s="88"/>
      <c r="C47" s="88"/>
      <c r="D47" s="88"/>
      <c r="E47" s="88"/>
      <c r="F47" s="88"/>
      <c r="G47" s="88"/>
      <c r="H47" s="88"/>
      <c r="I47" s="88"/>
      <c r="J47" s="88"/>
      <c r="K47" s="88"/>
      <c r="L47" s="88"/>
      <c r="M47" s="88"/>
      <c r="N47" s="88"/>
      <c r="O47" s="88"/>
      <c r="P47" s="88"/>
      <c r="Q47" s="88"/>
      <c r="R47" s="88"/>
      <c r="S47" s="88"/>
      <c r="T47" s="87"/>
      <c r="U47" s="88"/>
    </row>
    <row r="48" spans="1:26" s="94" customFormat="1">
      <c r="A48" s="88"/>
      <c r="B48" s="88"/>
      <c r="C48" s="88"/>
      <c r="D48" s="88"/>
      <c r="E48" s="88"/>
      <c r="F48" s="88"/>
      <c r="G48" s="88"/>
      <c r="H48" s="88"/>
      <c r="I48" s="88"/>
      <c r="J48" s="88"/>
      <c r="K48" s="88"/>
      <c r="L48" s="88"/>
      <c r="M48" s="88"/>
      <c r="N48" s="88"/>
      <c r="O48" s="88"/>
      <c r="P48" s="88"/>
      <c r="Q48" s="88"/>
      <c r="R48" s="88"/>
      <c r="S48" s="88"/>
      <c r="T48" s="87"/>
      <c r="U48" s="88"/>
    </row>
    <row r="49" spans="1:21" s="94" customFormat="1">
      <c r="A49" s="88"/>
      <c r="B49" s="88"/>
      <c r="C49" s="88"/>
      <c r="D49" s="88"/>
      <c r="E49" s="88"/>
      <c r="F49" s="88"/>
      <c r="G49" s="88"/>
      <c r="H49" s="88"/>
      <c r="I49" s="88"/>
      <c r="J49" s="88"/>
      <c r="K49" s="88"/>
      <c r="L49" s="88"/>
      <c r="M49" s="88"/>
      <c r="N49" s="88"/>
      <c r="O49" s="88"/>
      <c r="P49" s="88"/>
      <c r="Q49" s="88"/>
      <c r="R49" s="88"/>
      <c r="S49" s="88"/>
      <c r="T49" s="87"/>
      <c r="U49" s="88"/>
    </row>
    <row r="50" spans="1:21" s="94" customFormat="1">
      <c r="A50" s="88"/>
      <c r="B50" s="88"/>
      <c r="C50" s="88"/>
      <c r="D50" s="88"/>
      <c r="E50" s="88"/>
      <c r="F50" s="88"/>
      <c r="G50" s="88"/>
      <c r="H50" s="88"/>
      <c r="I50" s="88"/>
      <c r="J50" s="88"/>
      <c r="K50" s="88"/>
      <c r="L50" s="88"/>
      <c r="M50" s="88"/>
      <c r="N50" s="88"/>
      <c r="O50" s="88"/>
      <c r="P50" s="88"/>
      <c r="Q50" s="88"/>
      <c r="R50" s="88"/>
      <c r="S50" s="88"/>
      <c r="T50" s="87"/>
      <c r="U50" s="88"/>
    </row>
    <row r="51" spans="1:21" s="94" customFormat="1">
      <c r="A51" s="88"/>
      <c r="B51" s="88"/>
      <c r="C51" s="88"/>
      <c r="D51" s="88"/>
      <c r="E51" s="88"/>
      <c r="F51" s="88"/>
      <c r="G51" s="88"/>
      <c r="H51" s="88"/>
      <c r="I51" s="88"/>
      <c r="J51" s="88"/>
      <c r="K51" s="88"/>
      <c r="L51" s="88"/>
      <c r="M51" s="88"/>
      <c r="N51" s="88"/>
      <c r="O51" s="88"/>
      <c r="P51" s="88"/>
      <c r="Q51" s="88"/>
      <c r="R51" s="88"/>
      <c r="S51" s="88"/>
      <c r="T51" s="87"/>
      <c r="U51" s="88"/>
    </row>
    <row r="52" spans="1:21" s="94" customFormat="1">
      <c r="A52" s="87"/>
      <c r="B52" s="88"/>
      <c r="C52" s="88"/>
      <c r="D52" s="88"/>
      <c r="E52" s="88"/>
      <c r="F52" s="88"/>
      <c r="G52" s="88"/>
      <c r="H52" s="88"/>
      <c r="I52" s="88"/>
      <c r="J52" s="88"/>
      <c r="K52" s="88"/>
      <c r="L52" s="88"/>
      <c r="M52" s="88"/>
      <c r="N52" s="88"/>
      <c r="O52" s="88"/>
      <c r="P52" s="88"/>
      <c r="Q52" s="88"/>
      <c r="R52" s="88"/>
      <c r="S52" s="88"/>
      <c r="T52" s="87"/>
      <c r="U52" s="88"/>
    </row>
    <row r="53" spans="1:21" s="94" customFormat="1">
      <c r="A53" s="87"/>
      <c r="B53" s="88"/>
      <c r="C53" s="88"/>
      <c r="D53" s="88"/>
      <c r="E53" s="88"/>
      <c r="F53" s="88"/>
      <c r="G53" s="88"/>
      <c r="H53" s="88"/>
      <c r="I53" s="88"/>
      <c r="J53" s="88"/>
      <c r="K53" s="88"/>
      <c r="L53" s="88"/>
      <c r="M53" s="88"/>
      <c r="N53" s="88"/>
      <c r="O53" s="88"/>
      <c r="P53" s="88"/>
      <c r="Q53" s="88"/>
      <c r="R53" s="88"/>
      <c r="S53" s="88"/>
      <c r="T53" s="87"/>
      <c r="U53" s="88"/>
    </row>
    <row r="54" spans="1:21" s="94" customFormat="1">
      <c r="A54" s="182"/>
      <c r="B54" s="88"/>
      <c r="C54" s="88"/>
      <c r="D54" s="88"/>
      <c r="E54" s="88"/>
      <c r="F54" s="88"/>
      <c r="G54" s="88"/>
      <c r="H54" s="88"/>
      <c r="I54" s="88"/>
      <c r="J54" s="88"/>
      <c r="K54" s="88"/>
      <c r="L54" s="88"/>
      <c r="M54" s="88"/>
      <c r="N54" s="88"/>
      <c r="O54" s="88"/>
      <c r="P54" s="88"/>
      <c r="Q54" s="88"/>
      <c r="R54" s="88"/>
      <c r="S54" s="88"/>
      <c r="T54" s="87"/>
      <c r="U54" s="88"/>
    </row>
    <row r="55" spans="1:21" s="94" customFormat="1">
      <c r="A55" s="87"/>
      <c r="B55" s="88"/>
      <c r="C55" s="88"/>
      <c r="D55" s="88"/>
      <c r="E55" s="88"/>
      <c r="F55" s="88"/>
      <c r="G55" s="88"/>
      <c r="H55" s="88"/>
      <c r="I55" s="88"/>
      <c r="J55" s="88"/>
      <c r="K55" s="88"/>
      <c r="L55" s="88"/>
      <c r="M55" s="88"/>
      <c r="N55" s="88"/>
      <c r="O55" s="88"/>
      <c r="P55" s="88"/>
      <c r="Q55" s="88"/>
      <c r="R55" s="88"/>
      <c r="S55" s="88"/>
      <c r="T55" s="87"/>
      <c r="U55" s="88"/>
    </row>
    <row r="56" spans="1:21" ht="14.25" customHeight="1"/>
    <row r="57" spans="1:21" ht="22.5" hidden="1" customHeight="1">
      <c r="A57" s="88">
        <v>0</v>
      </c>
      <c r="B57" s="88" t="s">
        <v>503</v>
      </c>
    </row>
    <row r="58" spans="1:21" hidden="1">
      <c r="A58" s="88">
        <v>1</v>
      </c>
      <c r="B58" s="88" t="s">
        <v>384</v>
      </c>
    </row>
    <row r="59" spans="1:21" hidden="1">
      <c r="A59" s="88">
        <v>2</v>
      </c>
      <c r="B59" s="88" t="s">
        <v>385</v>
      </c>
    </row>
    <row r="60" spans="1:21" hidden="1">
      <c r="A60" s="88">
        <v>3</v>
      </c>
      <c r="B60" s="88" t="s">
        <v>386</v>
      </c>
    </row>
    <row r="61" spans="1:21" hidden="1">
      <c r="A61" s="88">
        <v>4</v>
      </c>
      <c r="B61" s="88" t="s">
        <v>387</v>
      </c>
    </row>
    <row r="62" spans="1:21" hidden="1">
      <c r="A62" s="88">
        <v>5</v>
      </c>
      <c r="B62" s="88" t="s">
        <v>388</v>
      </c>
    </row>
    <row r="63" spans="1:21" hidden="1">
      <c r="A63" s="88">
        <v>6</v>
      </c>
      <c r="B63" s="88" t="s">
        <v>389</v>
      </c>
    </row>
    <row r="64" spans="1:21" hidden="1">
      <c r="A64" s="88">
        <v>7</v>
      </c>
      <c r="B64" s="88" t="s">
        <v>390</v>
      </c>
    </row>
    <row r="65" spans="1:2" hidden="1">
      <c r="A65" s="88">
        <v>8</v>
      </c>
      <c r="B65" s="88" t="s">
        <v>391</v>
      </c>
    </row>
    <row r="66" spans="1:2" hidden="1">
      <c r="A66" s="88">
        <v>9</v>
      </c>
      <c r="B66" s="88" t="s">
        <v>392</v>
      </c>
    </row>
    <row r="67" spans="1:2" hidden="1">
      <c r="A67" s="88">
        <v>10</v>
      </c>
      <c r="B67" s="88" t="s">
        <v>393</v>
      </c>
    </row>
    <row r="68" spans="1:2" hidden="1">
      <c r="A68" s="88">
        <v>11</v>
      </c>
      <c r="B68" s="88" t="s">
        <v>394</v>
      </c>
    </row>
    <row r="69" spans="1:2" hidden="1">
      <c r="A69" s="88">
        <v>12</v>
      </c>
      <c r="B69" s="88" t="s">
        <v>395</v>
      </c>
    </row>
    <row r="70" spans="1:2" hidden="1">
      <c r="A70" s="88">
        <v>13</v>
      </c>
      <c r="B70" s="88" t="s">
        <v>396</v>
      </c>
    </row>
    <row r="71" spans="1:2" hidden="1">
      <c r="A71" s="88">
        <v>14</v>
      </c>
      <c r="B71" s="88" t="s">
        <v>397</v>
      </c>
    </row>
    <row r="72" spans="1:2" hidden="1">
      <c r="A72" s="88">
        <v>15</v>
      </c>
      <c r="B72" s="88" t="s">
        <v>398</v>
      </c>
    </row>
    <row r="73" spans="1:2" hidden="1">
      <c r="A73" s="88">
        <v>16</v>
      </c>
      <c r="B73" s="88" t="s">
        <v>399</v>
      </c>
    </row>
    <row r="74" spans="1:2" hidden="1">
      <c r="A74" s="88">
        <v>17</v>
      </c>
      <c r="B74" s="88" t="s">
        <v>400</v>
      </c>
    </row>
    <row r="75" spans="1:2" hidden="1">
      <c r="A75" s="88">
        <v>18</v>
      </c>
      <c r="B75" s="88" t="s">
        <v>401</v>
      </c>
    </row>
    <row r="76" spans="1:2" hidden="1">
      <c r="A76" s="88">
        <v>19</v>
      </c>
      <c r="B76" s="88" t="s">
        <v>402</v>
      </c>
    </row>
    <row r="77" spans="1:2" hidden="1">
      <c r="A77" s="88">
        <v>20</v>
      </c>
      <c r="B77" s="88" t="s">
        <v>403</v>
      </c>
    </row>
    <row r="78" spans="1:2" hidden="1">
      <c r="A78" s="88">
        <v>21</v>
      </c>
      <c r="B78" s="88" t="s">
        <v>404</v>
      </c>
    </row>
    <row r="79" spans="1:2" hidden="1">
      <c r="A79" s="88">
        <v>22</v>
      </c>
      <c r="B79" s="88" t="s">
        <v>405</v>
      </c>
    </row>
    <row r="80" spans="1:2" hidden="1">
      <c r="A80" s="88">
        <v>23</v>
      </c>
      <c r="B80" s="88" t="s">
        <v>406</v>
      </c>
    </row>
    <row r="81" spans="1:2" hidden="1">
      <c r="A81" s="88">
        <v>24</v>
      </c>
      <c r="B81" s="88" t="s">
        <v>407</v>
      </c>
    </row>
    <row r="82" spans="1:2" hidden="1">
      <c r="A82" s="88">
        <v>25</v>
      </c>
      <c r="B82" s="88" t="s">
        <v>408</v>
      </c>
    </row>
    <row r="83" spans="1:2" hidden="1">
      <c r="A83" s="88">
        <v>26</v>
      </c>
      <c r="B83" s="88" t="s">
        <v>409</v>
      </c>
    </row>
    <row r="84" spans="1:2" hidden="1">
      <c r="A84" s="88">
        <v>27</v>
      </c>
      <c r="B84" s="88" t="s">
        <v>410</v>
      </c>
    </row>
    <row r="85" spans="1:2" hidden="1">
      <c r="A85" s="88">
        <v>28</v>
      </c>
      <c r="B85" s="88" t="s">
        <v>411</v>
      </c>
    </row>
    <row r="86" spans="1:2" hidden="1">
      <c r="A86" s="88">
        <v>29</v>
      </c>
      <c r="B86" s="88" t="s">
        <v>412</v>
      </c>
    </row>
    <row r="87" spans="1:2" hidden="1">
      <c r="A87" s="88">
        <v>30</v>
      </c>
      <c r="B87" s="88" t="s">
        <v>413</v>
      </c>
    </row>
    <row r="88" spans="1:2" hidden="1">
      <c r="A88" s="88">
        <v>31</v>
      </c>
      <c r="B88" s="88" t="s">
        <v>414</v>
      </c>
    </row>
    <row r="89" spans="1:2" hidden="1">
      <c r="A89" s="88">
        <v>32</v>
      </c>
      <c r="B89" s="88" t="s">
        <v>415</v>
      </c>
    </row>
    <row r="90" spans="1:2" hidden="1">
      <c r="A90" s="88">
        <v>33</v>
      </c>
      <c r="B90" s="175" t="s">
        <v>416</v>
      </c>
    </row>
    <row r="91" spans="1:2" hidden="1">
      <c r="A91" s="88">
        <v>34</v>
      </c>
      <c r="B91" s="175" t="s">
        <v>417</v>
      </c>
    </row>
    <row r="92" spans="1:2" hidden="1">
      <c r="A92" s="88">
        <v>35</v>
      </c>
      <c r="B92" s="175" t="s">
        <v>418</v>
      </c>
    </row>
    <row r="93" spans="1:2" hidden="1">
      <c r="A93" s="88">
        <v>36</v>
      </c>
      <c r="B93" s="175" t="s">
        <v>419</v>
      </c>
    </row>
    <row r="94" spans="1:2" hidden="1">
      <c r="A94" s="88">
        <v>37</v>
      </c>
      <c r="B94" s="175" t="s">
        <v>420</v>
      </c>
    </row>
    <row r="95" spans="1:2" hidden="1">
      <c r="A95" s="88">
        <v>38</v>
      </c>
      <c r="B95" s="175" t="s">
        <v>421</v>
      </c>
    </row>
    <row r="96" spans="1:2" hidden="1">
      <c r="A96" s="88">
        <v>39</v>
      </c>
      <c r="B96" s="175" t="s">
        <v>422</v>
      </c>
    </row>
    <row r="97" spans="1:2" hidden="1">
      <c r="A97" s="88">
        <v>40</v>
      </c>
      <c r="B97" s="175" t="s">
        <v>423</v>
      </c>
    </row>
    <row r="98" spans="1:2" hidden="1">
      <c r="A98" s="88">
        <v>41</v>
      </c>
      <c r="B98" s="175" t="s">
        <v>424</v>
      </c>
    </row>
    <row r="99" spans="1:2" hidden="1">
      <c r="A99" s="88">
        <v>42</v>
      </c>
      <c r="B99" s="175" t="s">
        <v>425</v>
      </c>
    </row>
    <row r="100" spans="1:2" hidden="1">
      <c r="A100" s="88">
        <v>43</v>
      </c>
      <c r="B100" s="175" t="s">
        <v>426</v>
      </c>
    </row>
    <row r="101" spans="1:2" hidden="1">
      <c r="A101" s="88">
        <v>44</v>
      </c>
      <c r="B101" s="175" t="s">
        <v>427</v>
      </c>
    </row>
    <row r="102" spans="1:2" hidden="1">
      <c r="A102" s="88">
        <v>45</v>
      </c>
      <c r="B102" s="175" t="s">
        <v>428</v>
      </c>
    </row>
    <row r="103" spans="1:2" hidden="1">
      <c r="A103" s="88">
        <v>46</v>
      </c>
      <c r="B103" s="175" t="s">
        <v>429</v>
      </c>
    </row>
    <row r="104" spans="1:2" hidden="1">
      <c r="A104" s="88">
        <v>47</v>
      </c>
      <c r="B104" s="175" t="s">
        <v>430</v>
      </c>
    </row>
    <row r="105" spans="1:2" hidden="1">
      <c r="A105" s="88">
        <v>48</v>
      </c>
      <c r="B105" s="175" t="s">
        <v>431</v>
      </c>
    </row>
    <row r="106" spans="1:2" hidden="1">
      <c r="A106" s="88">
        <v>49</v>
      </c>
      <c r="B106" s="175" t="s">
        <v>432</v>
      </c>
    </row>
    <row r="107" spans="1:2" hidden="1">
      <c r="A107" s="88">
        <v>50</v>
      </c>
      <c r="B107" s="175" t="s">
        <v>433</v>
      </c>
    </row>
  </sheetData>
  <sheetProtection algorithmName="SHA-512" hashValue="V+A8zkr2CO3QBvBNHs7xvEyhaO9nhnx04RE/qKrMobdcR9tZVmq4aMZRNkKCGDQ3VcvELYFsgmIeYL53oZeCVw==" saltValue="koM7+xX7Kh+Mm8nDk8NZKg==" spinCount="100000" sheet="1" selectLockedCells="1"/>
  <protectedRanges>
    <protectedRange sqref="C12:D14 N18 T33 P18 I18 K13:T14 K12:N12 I12:J14 P12:T12 T15:T19 C11:T11 C9:D9 C8:T8 I9:T9" name="Range1"/>
    <protectedRange sqref="T25:T28" name="Range3"/>
    <protectedRange sqref="H33:O33 T30:T32" name="Range5"/>
    <protectedRange sqref="K37:K42" name="Range8"/>
    <protectedRange sqref="K43" name="Range9"/>
    <protectedRange sqref="P33" name="Range5_4"/>
    <protectedRange sqref="Q24:S32" name="Range5_1"/>
    <protectedRange sqref="N24:P32" name="Range5_2"/>
  </protectedRanges>
  <mergeCells count="58">
    <mergeCell ref="Q33:S33"/>
    <mergeCell ref="B35:F35"/>
    <mergeCell ref="Q36:S36"/>
    <mergeCell ref="V36:Z36"/>
    <mergeCell ref="C31:J31"/>
    <mergeCell ref="K31:M31"/>
    <mergeCell ref="N31:P31"/>
    <mergeCell ref="Q31:S31"/>
    <mergeCell ref="C32:J32"/>
    <mergeCell ref="K32:M32"/>
    <mergeCell ref="N32:P32"/>
    <mergeCell ref="Q32:S32"/>
    <mergeCell ref="V24:Z32"/>
    <mergeCell ref="C25:J25"/>
    <mergeCell ref="K25:M25"/>
    <mergeCell ref="N25:P25"/>
    <mergeCell ref="C29:J29"/>
    <mergeCell ref="K29:M29"/>
    <mergeCell ref="N29:P29"/>
    <mergeCell ref="Q29:S29"/>
    <mergeCell ref="C30:J30"/>
    <mergeCell ref="K30:M30"/>
    <mergeCell ref="N30:P30"/>
    <mergeCell ref="Q30:S30"/>
    <mergeCell ref="C28:J28"/>
    <mergeCell ref="K28:M28"/>
    <mergeCell ref="N28:P28"/>
    <mergeCell ref="Q28:S28"/>
    <mergeCell ref="C27:J27"/>
    <mergeCell ref="C26:J26"/>
    <mergeCell ref="K26:M26"/>
    <mergeCell ref="N26:P26"/>
    <mergeCell ref="Q26:S26"/>
    <mergeCell ref="K27:M27"/>
    <mergeCell ref="N27:P27"/>
    <mergeCell ref="Q27:S27"/>
    <mergeCell ref="C24:J24"/>
    <mergeCell ref="K24:M24"/>
    <mergeCell ref="N24:P24"/>
    <mergeCell ref="Q24:S24"/>
    <mergeCell ref="Q25:S25"/>
    <mergeCell ref="V18:Z18"/>
    <mergeCell ref="B20:O20"/>
    <mergeCell ref="C23:J23"/>
    <mergeCell ref="K23:M23"/>
    <mergeCell ref="N23:P23"/>
    <mergeCell ref="Q23:S23"/>
    <mergeCell ref="Q21:S21"/>
    <mergeCell ref="B4:S5"/>
    <mergeCell ref="N8:S8"/>
    <mergeCell ref="B11:L11"/>
    <mergeCell ref="K12:M12"/>
    <mergeCell ref="Q12:S12"/>
    <mergeCell ref="B15:H15"/>
    <mergeCell ref="Q15:S15"/>
    <mergeCell ref="B17:S17"/>
    <mergeCell ref="K18:M18"/>
    <mergeCell ref="Q18:S18"/>
  </mergeCells>
  <dataValidations count="2">
    <dataValidation type="list" allowBlank="1" showErrorMessage="1" errorTitle="Incorrect input" error="Please select the year by pushing the drop-down arrow and clicking the correct year" prompt="Select your year" sqref="Q21:S21 JM21:JO21 TI21:TK21 ADE21:ADG21 ANA21:ANC21 AWW21:AWY21 BGS21:BGU21 BQO21:BQQ21 CAK21:CAM21 CKG21:CKI21 CUC21:CUE21 DDY21:DEA21 DNU21:DNW21 DXQ21:DXS21 EHM21:EHO21 ERI21:ERK21 FBE21:FBG21 FLA21:FLC21 FUW21:FUY21 GES21:GEU21 GOO21:GOQ21 GYK21:GYM21 HIG21:HII21 HSC21:HSE21 IBY21:ICA21 ILU21:ILW21 IVQ21:IVS21 JFM21:JFO21 JPI21:JPK21 JZE21:JZG21 KJA21:KJC21 KSW21:KSY21 LCS21:LCU21 LMO21:LMQ21 LWK21:LWM21 MGG21:MGI21 MQC21:MQE21 MZY21:NAA21 NJU21:NJW21 NTQ21:NTS21 ODM21:ODO21 ONI21:ONK21 OXE21:OXG21 PHA21:PHC21 PQW21:PQY21 QAS21:QAU21 QKO21:QKQ21 QUK21:QUM21 REG21:REI21 ROC21:ROE21 RXY21:RYA21 SHU21:SHW21 SRQ21:SRS21 TBM21:TBO21 TLI21:TLK21 TVE21:TVG21 UFA21:UFC21 UOW21:UOY21 UYS21:UYU21 VIO21:VIQ21 VSK21:VSM21 WCG21:WCI21 WMC21:WME21 WVY21:WWA21 Q65557:S65557 JM65557:JO65557 TI65557:TK65557 ADE65557:ADG65557 ANA65557:ANC65557 AWW65557:AWY65557 BGS65557:BGU65557 BQO65557:BQQ65557 CAK65557:CAM65557 CKG65557:CKI65557 CUC65557:CUE65557 DDY65557:DEA65557 DNU65557:DNW65557 DXQ65557:DXS65557 EHM65557:EHO65557 ERI65557:ERK65557 FBE65557:FBG65557 FLA65557:FLC65557 FUW65557:FUY65557 GES65557:GEU65557 GOO65557:GOQ65557 GYK65557:GYM65557 HIG65557:HII65557 HSC65557:HSE65557 IBY65557:ICA65557 ILU65557:ILW65557 IVQ65557:IVS65557 JFM65557:JFO65557 JPI65557:JPK65557 JZE65557:JZG65557 KJA65557:KJC65557 KSW65557:KSY65557 LCS65557:LCU65557 LMO65557:LMQ65557 LWK65557:LWM65557 MGG65557:MGI65557 MQC65557:MQE65557 MZY65557:NAA65557 NJU65557:NJW65557 NTQ65557:NTS65557 ODM65557:ODO65557 ONI65557:ONK65557 OXE65557:OXG65557 PHA65557:PHC65557 PQW65557:PQY65557 QAS65557:QAU65557 QKO65557:QKQ65557 QUK65557:QUM65557 REG65557:REI65557 ROC65557:ROE65557 RXY65557:RYA65557 SHU65557:SHW65557 SRQ65557:SRS65557 TBM65557:TBO65557 TLI65557:TLK65557 TVE65557:TVG65557 UFA65557:UFC65557 UOW65557:UOY65557 UYS65557:UYU65557 VIO65557:VIQ65557 VSK65557:VSM65557 WCG65557:WCI65557 WMC65557:WME65557 WVY65557:WWA65557 Q131093:S131093 JM131093:JO131093 TI131093:TK131093 ADE131093:ADG131093 ANA131093:ANC131093 AWW131093:AWY131093 BGS131093:BGU131093 BQO131093:BQQ131093 CAK131093:CAM131093 CKG131093:CKI131093 CUC131093:CUE131093 DDY131093:DEA131093 DNU131093:DNW131093 DXQ131093:DXS131093 EHM131093:EHO131093 ERI131093:ERK131093 FBE131093:FBG131093 FLA131093:FLC131093 FUW131093:FUY131093 GES131093:GEU131093 GOO131093:GOQ131093 GYK131093:GYM131093 HIG131093:HII131093 HSC131093:HSE131093 IBY131093:ICA131093 ILU131093:ILW131093 IVQ131093:IVS131093 JFM131093:JFO131093 JPI131093:JPK131093 JZE131093:JZG131093 KJA131093:KJC131093 KSW131093:KSY131093 LCS131093:LCU131093 LMO131093:LMQ131093 LWK131093:LWM131093 MGG131093:MGI131093 MQC131093:MQE131093 MZY131093:NAA131093 NJU131093:NJW131093 NTQ131093:NTS131093 ODM131093:ODO131093 ONI131093:ONK131093 OXE131093:OXG131093 PHA131093:PHC131093 PQW131093:PQY131093 QAS131093:QAU131093 QKO131093:QKQ131093 QUK131093:QUM131093 REG131093:REI131093 ROC131093:ROE131093 RXY131093:RYA131093 SHU131093:SHW131093 SRQ131093:SRS131093 TBM131093:TBO131093 TLI131093:TLK131093 TVE131093:TVG131093 UFA131093:UFC131093 UOW131093:UOY131093 UYS131093:UYU131093 VIO131093:VIQ131093 VSK131093:VSM131093 WCG131093:WCI131093 WMC131093:WME131093 WVY131093:WWA131093 Q196629:S196629 JM196629:JO196629 TI196629:TK196629 ADE196629:ADG196629 ANA196629:ANC196629 AWW196629:AWY196629 BGS196629:BGU196629 BQO196629:BQQ196629 CAK196629:CAM196629 CKG196629:CKI196629 CUC196629:CUE196629 DDY196629:DEA196629 DNU196629:DNW196629 DXQ196629:DXS196629 EHM196629:EHO196629 ERI196629:ERK196629 FBE196629:FBG196629 FLA196629:FLC196629 FUW196629:FUY196629 GES196629:GEU196629 GOO196629:GOQ196629 GYK196629:GYM196629 HIG196629:HII196629 HSC196629:HSE196629 IBY196629:ICA196629 ILU196629:ILW196629 IVQ196629:IVS196629 JFM196629:JFO196629 JPI196629:JPK196629 JZE196629:JZG196629 KJA196629:KJC196629 KSW196629:KSY196629 LCS196629:LCU196629 LMO196629:LMQ196629 LWK196629:LWM196629 MGG196629:MGI196629 MQC196629:MQE196629 MZY196629:NAA196629 NJU196629:NJW196629 NTQ196629:NTS196629 ODM196629:ODO196629 ONI196629:ONK196629 OXE196629:OXG196629 PHA196629:PHC196629 PQW196629:PQY196629 QAS196629:QAU196629 QKO196629:QKQ196629 QUK196629:QUM196629 REG196629:REI196629 ROC196629:ROE196629 RXY196629:RYA196629 SHU196629:SHW196629 SRQ196629:SRS196629 TBM196629:TBO196629 TLI196629:TLK196629 TVE196629:TVG196629 UFA196629:UFC196629 UOW196629:UOY196629 UYS196629:UYU196629 VIO196629:VIQ196629 VSK196629:VSM196629 WCG196629:WCI196629 WMC196629:WME196629 WVY196629:WWA196629 Q262165:S262165 JM262165:JO262165 TI262165:TK262165 ADE262165:ADG262165 ANA262165:ANC262165 AWW262165:AWY262165 BGS262165:BGU262165 BQO262165:BQQ262165 CAK262165:CAM262165 CKG262165:CKI262165 CUC262165:CUE262165 DDY262165:DEA262165 DNU262165:DNW262165 DXQ262165:DXS262165 EHM262165:EHO262165 ERI262165:ERK262165 FBE262165:FBG262165 FLA262165:FLC262165 FUW262165:FUY262165 GES262165:GEU262165 GOO262165:GOQ262165 GYK262165:GYM262165 HIG262165:HII262165 HSC262165:HSE262165 IBY262165:ICA262165 ILU262165:ILW262165 IVQ262165:IVS262165 JFM262165:JFO262165 JPI262165:JPK262165 JZE262165:JZG262165 KJA262165:KJC262165 KSW262165:KSY262165 LCS262165:LCU262165 LMO262165:LMQ262165 LWK262165:LWM262165 MGG262165:MGI262165 MQC262165:MQE262165 MZY262165:NAA262165 NJU262165:NJW262165 NTQ262165:NTS262165 ODM262165:ODO262165 ONI262165:ONK262165 OXE262165:OXG262165 PHA262165:PHC262165 PQW262165:PQY262165 QAS262165:QAU262165 QKO262165:QKQ262165 QUK262165:QUM262165 REG262165:REI262165 ROC262165:ROE262165 RXY262165:RYA262165 SHU262165:SHW262165 SRQ262165:SRS262165 TBM262165:TBO262165 TLI262165:TLK262165 TVE262165:TVG262165 UFA262165:UFC262165 UOW262165:UOY262165 UYS262165:UYU262165 VIO262165:VIQ262165 VSK262165:VSM262165 WCG262165:WCI262165 WMC262165:WME262165 WVY262165:WWA262165 Q327701:S327701 JM327701:JO327701 TI327701:TK327701 ADE327701:ADG327701 ANA327701:ANC327701 AWW327701:AWY327701 BGS327701:BGU327701 BQO327701:BQQ327701 CAK327701:CAM327701 CKG327701:CKI327701 CUC327701:CUE327701 DDY327701:DEA327701 DNU327701:DNW327701 DXQ327701:DXS327701 EHM327701:EHO327701 ERI327701:ERK327701 FBE327701:FBG327701 FLA327701:FLC327701 FUW327701:FUY327701 GES327701:GEU327701 GOO327701:GOQ327701 GYK327701:GYM327701 HIG327701:HII327701 HSC327701:HSE327701 IBY327701:ICA327701 ILU327701:ILW327701 IVQ327701:IVS327701 JFM327701:JFO327701 JPI327701:JPK327701 JZE327701:JZG327701 KJA327701:KJC327701 KSW327701:KSY327701 LCS327701:LCU327701 LMO327701:LMQ327701 LWK327701:LWM327701 MGG327701:MGI327701 MQC327701:MQE327701 MZY327701:NAA327701 NJU327701:NJW327701 NTQ327701:NTS327701 ODM327701:ODO327701 ONI327701:ONK327701 OXE327701:OXG327701 PHA327701:PHC327701 PQW327701:PQY327701 QAS327701:QAU327701 QKO327701:QKQ327701 QUK327701:QUM327701 REG327701:REI327701 ROC327701:ROE327701 RXY327701:RYA327701 SHU327701:SHW327701 SRQ327701:SRS327701 TBM327701:TBO327701 TLI327701:TLK327701 TVE327701:TVG327701 UFA327701:UFC327701 UOW327701:UOY327701 UYS327701:UYU327701 VIO327701:VIQ327701 VSK327701:VSM327701 WCG327701:WCI327701 WMC327701:WME327701 WVY327701:WWA327701 Q393237:S393237 JM393237:JO393237 TI393237:TK393237 ADE393237:ADG393237 ANA393237:ANC393237 AWW393237:AWY393237 BGS393237:BGU393237 BQO393237:BQQ393237 CAK393237:CAM393237 CKG393237:CKI393237 CUC393237:CUE393237 DDY393237:DEA393237 DNU393237:DNW393237 DXQ393237:DXS393237 EHM393237:EHO393237 ERI393237:ERK393237 FBE393237:FBG393237 FLA393237:FLC393237 FUW393237:FUY393237 GES393237:GEU393237 GOO393237:GOQ393237 GYK393237:GYM393237 HIG393237:HII393237 HSC393237:HSE393237 IBY393237:ICA393237 ILU393237:ILW393237 IVQ393237:IVS393237 JFM393237:JFO393237 JPI393237:JPK393237 JZE393237:JZG393237 KJA393237:KJC393237 KSW393237:KSY393237 LCS393237:LCU393237 LMO393237:LMQ393237 LWK393237:LWM393237 MGG393237:MGI393237 MQC393237:MQE393237 MZY393237:NAA393237 NJU393237:NJW393237 NTQ393237:NTS393237 ODM393237:ODO393237 ONI393237:ONK393237 OXE393237:OXG393237 PHA393237:PHC393237 PQW393237:PQY393237 QAS393237:QAU393237 QKO393237:QKQ393237 QUK393237:QUM393237 REG393237:REI393237 ROC393237:ROE393237 RXY393237:RYA393237 SHU393237:SHW393237 SRQ393237:SRS393237 TBM393237:TBO393237 TLI393237:TLK393237 TVE393237:TVG393237 UFA393237:UFC393237 UOW393237:UOY393237 UYS393237:UYU393237 VIO393237:VIQ393237 VSK393237:VSM393237 WCG393237:WCI393237 WMC393237:WME393237 WVY393237:WWA393237 Q458773:S458773 JM458773:JO458773 TI458773:TK458773 ADE458773:ADG458773 ANA458773:ANC458773 AWW458773:AWY458773 BGS458773:BGU458773 BQO458773:BQQ458773 CAK458773:CAM458773 CKG458773:CKI458773 CUC458773:CUE458773 DDY458773:DEA458773 DNU458773:DNW458773 DXQ458773:DXS458773 EHM458773:EHO458773 ERI458773:ERK458773 FBE458773:FBG458773 FLA458773:FLC458773 FUW458773:FUY458773 GES458773:GEU458773 GOO458773:GOQ458773 GYK458773:GYM458773 HIG458773:HII458773 HSC458773:HSE458773 IBY458773:ICA458773 ILU458773:ILW458773 IVQ458773:IVS458773 JFM458773:JFO458773 JPI458773:JPK458773 JZE458773:JZG458773 KJA458773:KJC458773 KSW458773:KSY458773 LCS458773:LCU458773 LMO458773:LMQ458773 LWK458773:LWM458773 MGG458773:MGI458773 MQC458773:MQE458773 MZY458773:NAA458773 NJU458773:NJW458773 NTQ458773:NTS458773 ODM458773:ODO458773 ONI458773:ONK458773 OXE458773:OXG458773 PHA458773:PHC458773 PQW458773:PQY458773 QAS458773:QAU458773 QKO458773:QKQ458773 QUK458773:QUM458773 REG458773:REI458773 ROC458773:ROE458773 RXY458773:RYA458773 SHU458773:SHW458773 SRQ458773:SRS458773 TBM458773:TBO458773 TLI458773:TLK458773 TVE458773:TVG458773 UFA458773:UFC458773 UOW458773:UOY458773 UYS458773:UYU458773 VIO458773:VIQ458773 VSK458773:VSM458773 WCG458773:WCI458773 WMC458773:WME458773 WVY458773:WWA458773 Q524309:S524309 JM524309:JO524309 TI524309:TK524309 ADE524309:ADG524309 ANA524309:ANC524309 AWW524309:AWY524309 BGS524309:BGU524309 BQO524309:BQQ524309 CAK524309:CAM524309 CKG524309:CKI524309 CUC524309:CUE524309 DDY524309:DEA524309 DNU524309:DNW524309 DXQ524309:DXS524309 EHM524309:EHO524309 ERI524309:ERK524309 FBE524309:FBG524309 FLA524309:FLC524309 FUW524309:FUY524309 GES524309:GEU524309 GOO524309:GOQ524309 GYK524309:GYM524309 HIG524309:HII524309 HSC524309:HSE524309 IBY524309:ICA524309 ILU524309:ILW524309 IVQ524309:IVS524309 JFM524309:JFO524309 JPI524309:JPK524309 JZE524309:JZG524309 KJA524309:KJC524309 KSW524309:KSY524309 LCS524309:LCU524309 LMO524309:LMQ524309 LWK524309:LWM524309 MGG524309:MGI524309 MQC524309:MQE524309 MZY524309:NAA524309 NJU524309:NJW524309 NTQ524309:NTS524309 ODM524309:ODO524309 ONI524309:ONK524309 OXE524309:OXG524309 PHA524309:PHC524309 PQW524309:PQY524309 QAS524309:QAU524309 QKO524309:QKQ524309 QUK524309:QUM524309 REG524309:REI524309 ROC524309:ROE524309 RXY524309:RYA524309 SHU524309:SHW524309 SRQ524309:SRS524309 TBM524309:TBO524309 TLI524309:TLK524309 TVE524309:TVG524309 UFA524309:UFC524309 UOW524309:UOY524309 UYS524309:UYU524309 VIO524309:VIQ524309 VSK524309:VSM524309 WCG524309:WCI524309 WMC524309:WME524309 WVY524309:WWA524309 Q589845:S589845 JM589845:JO589845 TI589845:TK589845 ADE589845:ADG589845 ANA589845:ANC589845 AWW589845:AWY589845 BGS589845:BGU589845 BQO589845:BQQ589845 CAK589845:CAM589845 CKG589845:CKI589845 CUC589845:CUE589845 DDY589845:DEA589845 DNU589845:DNW589845 DXQ589845:DXS589845 EHM589845:EHO589845 ERI589845:ERK589845 FBE589845:FBG589845 FLA589845:FLC589845 FUW589845:FUY589845 GES589845:GEU589845 GOO589845:GOQ589845 GYK589845:GYM589845 HIG589845:HII589845 HSC589845:HSE589845 IBY589845:ICA589845 ILU589845:ILW589845 IVQ589845:IVS589845 JFM589845:JFO589845 JPI589845:JPK589845 JZE589845:JZG589845 KJA589845:KJC589845 KSW589845:KSY589845 LCS589845:LCU589845 LMO589845:LMQ589845 LWK589845:LWM589845 MGG589845:MGI589845 MQC589845:MQE589845 MZY589845:NAA589845 NJU589845:NJW589845 NTQ589845:NTS589845 ODM589845:ODO589845 ONI589845:ONK589845 OXE589845:OXG589845 PHA589845:PHC589845 PQW589845:PQY589845 QAS589845:QAU589845 QKO589845:QKQ589845 QUK589845:QUM589845 REG589845:REI589845 ROC589845:ROE589845 RXY589845:RYA589845 SHU589845:SHW589845 SRQ589845:SRS589845 TBM589845:TBO589845 TLI589845:TLK589845 TVE589845:TVG589845 UFA589845:UFC589845 UOW589845:UOY589845 UYS589845:UYU589845 VIO589845:VIQ589845 VSK589845:VSM589845 WCG589845:WCI589845 WMC589845:WME589845 WVY589845:WWA589845 Q655381:S655381 JM655381:JO655381 TI655381:TK655381 ADE655381:ADG655381 ANA655381:ANC655381 AWW655381:AWY655381 BGS655381:BGU655381 BQO655381:BQQ655381 CAK655381:CAM655381 CKG655381:CKI655381 CUC655381:CUE655381 DDY655381:DEA655381 DNU655381:DNW655381 DXQ655381:DXS655381 EHM655381:EHO655381 ERI655381:ERK655381 FBE655381:FBG655381 FLA655381:FLC655381 FUW655381:FUY655381 GES655381:GEU655381 GOO655381:GOQ655381 GYK655381:GYM655381 HIG655381:HII655381 HSC655381:HSE655381 IBY655381:ICA655381 ILU655381:ILW655381 IVQ655381:IVS655381 JFM655381:JFO655381 JPI655381:JPK655381 JZE655381:JZG655381 KJA655381:KJC655381 KSW655381:KSY655381 LCS655381:LCU655381 LMO655381:LMQ655381 LWK655381:LWM655381 MGG655381:MGI655381 MQC655381:MQE655381 MZY655381:NAA655381 NJU655381:NJW655381 NTQ655381:NTS655381 ODM655381:ODO655381 ONI655381:ONK655381 OXE655381:OXG655381 PHA655381:PHC655381 PQW655381:PQY655381 QAS655381:QAU655381 QKO655381:QKQ655381 QUK655381:QUM655381 REG655381:REI655381 ROC655381:ROE655381 RXY655381:RYA655381 SHU655381:SHW655381 SRQ655381:SRS655381 TBM655381:TBO655381 TLI655381:TLK655381 TVE655381:TVG655381 UFA655381:UFC655381 UOW655381:UOY655381 UYS655381:UYU655381 VIO655381:VIQ655381 VSK655381:VSM655381 WCG655381:WCI655381 WMC655381:WME655381 WVY655381:WWA655381 Q720917:S720917 JM720917:JO720917 TI720917:TK720917 ADE720917:ADG720917 ANA720917:ANC720917 AWW720917:AWY720917 BGS720917:BGU720917 BQO720917:BQQ720917 CAK720917:CAM720917 CKG720917:CKI720917 CUC720917:CUE720917 DDY720917:DEA720917 DNU720917:DNW720917 DXQ720917:DXS720917 EHM720917:EHO720917 ERI720917:ERK720917 FBE720917:FBG720917 FLA720917:FLC720917 FUW720917:FUY720917 GES720917:GEU720917 GOO720917:GOQ720917 GYK720917:GYM720917 HIG720917:HII720917 HSC720917:HSE720917 IBY720917:ICA720917 ILU720917:ILW720917 IVQ720917:IVS720917 JFM720917:JFO720917 JPI720917:JPK720917 JZE720917:JZG720917 KJA720917:KJC720917 KSW720917:KSY720917 LCS720917:LCU720917 LMO720917:LMQ720917 LWK720917:LWM720917 MGG720917:MGI720917 MQC720917:MQE720917 MZY720917:NAA720917 NJU720917:NJW720917 NTQ720917:NTS720917 ODM720917:ODO720917 ONI720917:ONK720917 OXE720917:OXG720917 PHA720917:PHC720917 PQW720917:PQY720917 QAS720917:QAU720917 QKO720917:QKQ720917 QUK720917:QUM720917 REG720917:REI720917 ROC720917:ROE720917 RXY720917:RYA720917 SHU720917:SHW720917 SRQ720917:SRS720917 TBM720917:TBO720917 TLI720917:TLK720917 TVE720917:TVG720917 UFA720917:UFC720917 UOW720917:UOY720917 UYS720917:UYU720917 VIO720917:VIQ720917 VSK720917:VSM720917 WCG720917:WCI720917 WMC720917:WME720917 WVY720917:WWA720917 Q786453:S786453 JM786453:JO786453 TI786453:TK786453 ADE786453:ADG786453 ANA786453:ANC786453 AWW786453:AWY786453 BGS786453:BGU786453 BQO786453:BQQ786453 CAK786453:CAM786453 CKG786453:CKI786453 CUC786453:CUE786453 DDY786453:DEA786453 DNU786453:DNW786453 DXQ786453:DXS786453 EHM786453:EHO786453 ERI786453:ERK786453 FBE786453:FBG786453 FLA786453:FLC786453 FUW786453:FUY786453 GES786453:GEU786453 GOO786453:GOQ786453 GYK786453:GYM786453 HIG786453:HII786453 HSC786453:HSE786453 IBY786453:ICA786453 ILU786453:ILW786453 IVQ786453:IVS786453 JFM786453:JFO786453 JPI786453:JPK786453 JZE786453:JZG786453 KJA786453:KJC786453 KSW786453:KSY786453 LCS786453:LCU786453 LMO786453:LMQ786453 LWK786453:LWM786453 MGG786453:MGI786453 MQC786453:MQE786453 MZY786453:NAA786453 NJU786453:NJW786453 NTQ786453:NTS786453 ODM786453:ODO786453 ONI786453:ONK786453 OXE786453:OXG786453 PHA786453:PHC786453 PQW786453:PQY786453 QAS786453:QAU786453 QKO786453:QKQ786453 QUK786453:QUM786453 REG786453:REI786453 ROC786453:ROE786453 RXY786453:RYA786453 SHU786453:SHW786453 SRQ786453:SRS786453 TBM786453:TBO786453 TLI786453:TLK786453 TVE786453:TVG786453 UFA786453:UFC786453 UOW786453:UOY786453 UYS786453:UYU786453 VIO786453:VIQ786453 VSK786453:VSM786453 WCG786453:WCI786453 WMC786453:WME786453 WVY786453:WWA786453 Q851989:S851989 JM851989:JO851989 TI851989:TK851989 ADE851989:ADG851989 ANA851989:ANC851989 AWW851989:AWY851989 BGS851989:BGU851989 BQO851989:BQQ851989 CAK851989:CAM851989 CKG851989:CKI851989 CUC851989:CUE851989 DDY851989:DEA851989 DNU851989:DNW851989 DXQ851989:DXS851989 EHM851989:EHO851989 ERI851989:ERK851989 FBE851989:FBG851989 FLA851989:FLC851989 FUW851989:FUY851989 GES851989:GEU851989 GOO851989:GOQ851989 GYK851989:GYM851989 HIG851989:HII851989 HSC851989:HSE851989 IBY851989:ICA851989 ILU851989:ILW851989 IVQ851989:IVS851989 JFM851989:JFO851989 JPI851989:JPK851989 JZE851989:JZG851989 KJA851989:KJC851989 KSW851989:KSY851989 LCS851989:LCU851989 LMO851989:LMQ851989 LWK851989:LWM851989 MGG851989:MGI851989 MQC851989:MQE851989 MZY851989:NAA851989 NJU851989:NJW851989 NTQ851989:NTS851989 ODM851989:ODO851989 ONI851989:ONK851989 OXE851989:OXG851989 PHA851989:PHC851989 PQW851989:PQY851989 QAS851989:QAU851989 QKO851989:QKQ851989 QUK851989:QUM851989 REG851989:REI851989 ROC851989:ROE851989 RXY851989:RYA851989 SHU851989:SHW851989 SRQ851989:SRS851989 TBM851989:TBO851989 TLI851989:TLK851989 TVE851989:TVG851989 UFA851989:UFC851989 UOW851989:UOY851989 UYS851989:UYU851989 VIO851989:VIQ851989 VSK851989:VSM851989 WCG851989:WCI851989 WMC851989:WME851989 WVY851989:WWA851989 Q917525:S917525 JM917525:JO917525 TI917525:TK917525 ADE917525:ADG917525 ANA917525:ANC917525 AWW917525:AWY917525 BGS917525:BGU917525 BQO917525:BQQ917525 CAK917525:CAM917525 CKG917525:CKI917525 CUC917525:CUE917525 DDY917525:DEA917525 DNU917525:DNW917525 DXQ917525:DXS917525 EHM917525:EHO917525 ERI917525:ERK917525 FBE917525:FBG917525 FLA917525:FLC917525 FUW917525:FUY917525 GES917525:GEU917525 GOO917525:GOQ917525 GYK917525:GYM917525 HIG917525:HII917525 HSC917525:HSE917525 IBY917525:ICA917525 ILU917525:ILW917525 IVQ917525:IVS917525 JFM917525:JFO917525 JPI917525:JPK917525 JZE917525:JZG917525 KJA917525:KJC917525 KSW917525:KSY917525 LCS917525:LCU917525 LMO917525:LMQ917525 LWK917525:LWM917525 MGG917525:MGI917525 MQC917525:MQE917525 MZY917525:NAA917525 NJU917525:NJW917525 NTQ917525:NTS917525 ODM917525:ODO917525 ONI917525:ONK917525 OXE917525:OXG917525 PHA917525:PHC917525 PQW917525:PQY917525 QAS917525:QAU917525 QKO917525:QKQ917525 QUK917525:QUM917525 REG917525:REI917525 ROC917525:ROE917525 RXY917525:RYA917525 SHU917525:SHW917525 SRQ917525:SRS917525 TBM917525:TBO917525 TLI917525:TLK917525 TVE917525:TVG917525 UFA917525:UFC917525 UOW917525:UOY917525 UYS917525:UYU917525 VIO917525:VIQ917525 VSK917525:VSM917525 WCG917525:WCI917525 WMC917525:WME917525 WVY917525:WWA917525 Q983061:S983061 JM983061:JO983061 TI983061:TK983061 ADE983061:ADG983061 ANA983061:ANC983061 AWW983061:AWY983061 BGS983061:BGU983061 BQO983061:BQQ983061 CAK983061:CAM983061 CKG983061:CKI983061 CUC983061:CUE983061 DDY983061:DEA983061 DNU983061:DNW983061 DXQ983061:DXS983061 EHM983061:EHO983061 ERI983061:ERK983061 FBE983061:FBG983061 FLA983061:FLC983061 FUW983061:FUY983061 GES983061:GEU983061 GOO983061:GOQ983061 GYK983061:GYM983061 HIG983061:HII983061 HSC983061:HSE983061 IBY983061:ICA983061 ILU983061:ILW983061 IVQ983061:IVS983061 JFM983061:JFO983061 JPI983061:JPK983061 JZE983061:JZG983061 KJA983061:KJC983061 KSW983061:KSY983061 LCS983061:LCU983061 LMO983061:LMQ983061 LWK983061:LWM983061 MGG983061:MGI983061 MQC983061:MQE983061 MZY983061:NAA983061 NJU983061:NJW983061 NTQ983061:NTS983061 ODM983061:ODO983061 ONI983061:ONK983061 OXE983061:OXG983061 PHA983061:PHC983061 PQW983061:PQY983061 QAS983061:QAU983061 QKO983061:QKQ983061 QUK983061:QUM983061 REG983061:REI983061 ROC983061:ROE983061 RXY983061:RYA983061 SHU983061:SHW983061 SRQ983061:SRS983061 TBM983061:TBO983061 TLI983061:TLK983061 TVE983061:TVG983061 UFA983061:UFC983061 UOW983061:UOY983061 UYS983061:UYU983061 VIO983061:VIQ983061 VSK983061:VSM983061 WCG983061:WCI983061 WMC983061:WME983061 WVY983061:WWA983061" xr:uid="{7389ACB2-D967-4668-A5B1-8982D49C722C}">
      <formula1>$B$57:$B$107</formula1>
    </dataValidation>
    <dataValidation type="list" allowBlank="1" showErrorMessage="1" errorTitle="Incorrect input" error="Please select the year by pushing the drop-down arrow and clicking the correct year" prompt="Select the year" sqref="B24:B32 IX24:IX32 ST24:ST32 ACP24:ACP32 AML24:AML32 AWH24:AWH32 BGD24:BGD32 BPZ24:BPZ32 BZV24:BZV32 CJR24:CJR32 CTN24:CTN32 DDJ24:DDJ32 DNF24:DNF32 DXB24:DXB32 EGX24:EGX32 EQT24:EQT32 FAP24:FAP32 FKL24:FKL32 FUH24:FUH32 GED24:GED32 GNZ24:GNZ32 GXV24:GXV32 HHR24:HHR32 HRN24:HRN32 IBJ24:IBJ32 ILF24:ILF32 IVB24:IVB32 JEX24:JEX32 JOT24:JOT32 JYP24:JYP32 KIL24:KIL32 KSH24:KSH32 LCD24:LCD32 LLZ24:LLZ32 LVV24:LVV32 MFR24:MFR32 MPN24:MPN32 MZJ24:MZJ32 NJF24:NJF32 NTB24:NTB32 OCX24:OCX32 OMT24:OMT32 OWP24:OWP32 PGL24:PGL32 PQH24:PQH32 QAD24:QAD32 QJZ24:QJZ32 QTV24:QTV32 RDR24:RDR32 RNN24:RNN32 RXJ24:RXJ32 SHF24:SHF32 SRB24:SRB32 TAX24:TAX32 TKT24:TKT32 TUP24:TUP32 UEL24:UEL32 UOH24:UOH32 UYD24:UYD32 VHZ24:VHZ32 VRV24:VRV32 WBR24:WBR32 WLN24:WLN32 WVJ24:WVJ32 B65560:B65568 IX65560:IX65568 ST65560:ST65568 ACP65560:ACP65568 AML65560:AML65568 AWH65560:AWH65568 BGD65560:BGD65568 BPZ65560:BPZ65568 BZV65560:BZV65568 CJR65560:CJR65568 CTN65560:CTN65568 DDJ65560:DDJ65568 DNF65560:DNF65568 DXB65560:DXB65568 EGX65560:EGX65568 EQT65560:EQT65568 FAP65560:FAP65568 FKL65560:FKL65568 FUH65560:FUH65568 GED65560:GED65568 GNZ65560:GNZ65568 GXV65560:GXV65568 HHR65560:HHR65568 HRN65560:HRN65568 IBJ65560:IBJ65568 ILF65560:ILF65568 IVB65560:IVB65568 JEX65560:JEX65568 JOT65560:JOT65568 JYP65560:JYP65568 KIL65560:KIL65568 KSH65560:KSH65568 LCD65560:LCD65568 LLZ65560:LLZ65568 LVV65560:LVV65568 MFR65560:MFR65568 MPN65560:MPN65568 MZJ65560:MZJ65568 NJF65560:NJF65568 NTB65560:NTB65568 OCX65560:OCX65568 OMT65560:OMT65568 OWP65560:OWP65568 PGL65560:PGL65568 PQH65560:PQH65568 QAD65560:QAD65568 QJZ65560:QJZ65568 QTV65560:QTV65568 RDR65560:RDR65568 RNN65560:RNN65568 RXJ65560:RXJ65568 SHF65560:SHF65568 SRB65560:SRB65568 TAX65560:TAX65568 TKT65560:TKT65568 TUP65560:TUP65568 UEL65560:UEL65568 UOH65560:UOH65568 UYD65560:UYD65568 VHZ65560:VHZ65568 VRV65560:VRV65568 WBR65560:WBR65568 WLN65560:WLN65568 WVJ65560:WVJ65568 B131096:B131104 IX131096:IX131104 ST131096:ST131104 ACP131096:ACP131104 AML131096:AML131104 AWH131096:AWH131104 BGD131096:BGD131104 BPZ131096:BPZ131104 BZV131096:BZV131104 CJR131096:CJR131104 CTN131096:CTN131104 DDJ131096:DDJ131104 DNF131096:DNF131104 DXB131096:DXB131104 EGX131096:EGX131104 EQT131096:EQT131104 FAP131096:FAP131104 FKL131096:FKL131104 FUH131096:FUH131104 GED131096:GED131104 GNZ131096:GNZ131104 GXV131096:GXV131104 HHR131096:HHR131104 HRN131096:HRN131104 IBJ131096:IBJ131104 ILF131096:ILF131104 IVB131096:IVB131104 JEX131096:JEX131104 JOT131096:JOT131104 JYP131096:JYP131104 KIL131096:KIL131104 KSH131096:KSH131104 LCD131096:LCD131104 LLZ131096:LLZ131104 LVV131096:LVV131104 MFR131096:MFR131104 MPN131096:MPN131104 MZJ131096:MZJ131104 NJF131096:NJF131104 NTB131096:NTB131104 OCX131096:OCX131104 OMT131096:OMT131104 OWP131096:OWP131104 PGL131096:PGL131104 PQH131096:PQH131104 QAD131096:QAD131104 QJZ131096:QJZ131104 QTV131096:QTV131104 RDR131096:RDR131104 RNN131096:RNN131104 RXJ131096:RXJ131104 SHF131096:SHF131104 SRB131096:SRB131104 TAX131096:TAX131104 TKT131096:TKT131104 TUP131096:TUP131104 UEL131096:UEL131104 UOH131096:UOH131104 UYD131096:UYD131104 VHZ131096:VHZ131104 VRV131096:VRV131104 WBR131096:WBR131104 WLN131096:WLN131104 WVJ131096:WVJ131104 B196632:B196640 IX196632:IX196640 ST196632:ST196640 ACP196632:ACP196640 AML196632:AML196640 AWH196632:AWH196640 BGD196632:BGD196640 BPZ196632:BPZ196640 BZV196632:BZV196640 CJR196632:CJR196640 CTN196632:CTN196640 DDJ196632:DDJ196640 DNF196632:DNF196640 DXB196632:DXB196640 EGX196632:EGX196640 EQT196632:EQT196640 FAP196632:FAP196640 FKL196632:FKL196640 FUH196632:FUH196640 GED196632:GED196640 GNZ196632:GNZ196640 GXV196632:GXV196640 HHR196632:HHR196640 HRN196632:HRN196640 IBJ196632:IBJ196640 ILF196632:ILF196640 IVB196632:IVB196640 JEX196632:JEX196640 JOT196632:JOT196640 JYP196632:JYP196640 KIL196632:KIL196640 KSH196632:KSH196640 LCD196632:LCD196640 LLZ196632:LLZ196640 LVV196632:LVV196640 MFR196632:MFR196640 MPN196632:MPN196640 MZJ196632:MZJ196640 NJF196632:NJF196640 NTB196632:NTB196640 OCX196632:OCX196640 OMT196632:OMT196640 OWP196632:OWP196640 PGL196632:PGL196640 PQH196632:PQH196640 QAD196632:QAD196640 QJZ196632:QJZ196640 QTV196632:QTV196640 RDR196632:RDR196640 RNN196632:RNN196640 RXJ196632:RXJ196640 SHF196632:SHF196640 SRB196632:SRB196640 TAX196632:TAX196640 TKT196632:TKT196640 TUP196632:TUP196640 UEL196632:UEL196640 UOH196632:UOH196640 UYD196632:UYD196640 VHZ196632:VHZ196640 VRV196632:VRV196640 WBR196632:WBR196640 WLN196632:WLN196640 WVJ196632:WVJ196640 B262168:B262176 IX262168:IX262176 ST262168:ST262176 ACP262168:ACP262176 AML262168:AML262176 AWH262168:AWH262176 BGD262168:BGD262176 BPZ262168:BPZ262176 BZV262168:BZV262176 CJR262168:CJR262176 CTN262168:CTN262176 DDJ262168:DDJ262176 DNF262168:DNF262176 DXB262168:DXB262176 EGX262168:EGX262176 EQT262168:EQT262176 FAP262168:FAP262176 FKL262168:FKL262176 FUH262168:FUH262176 GED262168:GED262176 GNZ262168:GNZ262176 GXV262168:GXV262176 HHR262168:HHR262176 HRN262168:HRN262176 IBJ262168:IBJ262176 ILF262168:ILF262176 IVB262168:IVB262176 JEX262168:JEX262176 JOT262168:JOT262176 JYP262168:JYP262176 KIL262168:KIL262176 KSH262168:KSH262176 LCD262168:LCD262176 LLZ262168:LLZ262176 LVV262168:LVV262176 MFR262168:MFR262176 MPN262168:MPN262176 MZJ262168:MZJ262176 NJF262168:NJF262176 NTB262168:NTB262176 OCX262168:OCX262176 OMT262168:OMT262176 OWP262168:OWP262176 PGL262168:PGL262176 PQH262168:PQH262176 QAD262168:QAD262176 QJZ262168:QJZ262176 QTV262168:QTV262176 RDR262168:RDR262176 RNN262168:RNN262176 RXJ262168:RXJ262176 SHF262168:SHF262176 SRB262168:SRB262176 TAX262168:TAX262176 TKT262168:TKT262176 TUP262168:TUP262176 UEL262168:UEL262176 UOH262168:UOH262176 UYD262168:UYD262176 VHZ262168:VHZ262176 VRV262168:VRV262176 WBR262168:WBR262176 WLN262168:WLN262176 WVJ262168:WVJ262176 B327704:B327712 IX327704:IX327712 ST327704:ST327712 ACP327704:ACP327712 AML327704:AML327712 AWH327704:AWH327712 BGD327704:BGD327712 BPZ327704:BPZ327712 BZV327704:BZV327712 CJR327704:CJR327712 CTN327704:CTN327712 DDJ327704:DDJ327712 DNF327704:DNF327712 DXB327704:DXB327712 EGX327704:EGX327712 EQT327704:EQT327712 FAP327704:FAP327712 FKL327704:FKL327712 FUH327704:FUH327712 GED327704:GED327712 GNZ327704:GNZ327712 GXV327704:GXV327712 HHR327704:HHR327712 HRN327704:HRN327712 IBJ327704:IBJ327712 ILF327704:ILF327712 IVB327704:IVB327712 JEX327704:JEX327712 JOT327704:JOT327712 JYP327704:JYP327712 KIL327704:KIL327712 KSH327704:KSH327712 LCD327704:LCD327712 LLZ327704:LLZ327712 LVV327704:LVV327712 MFR327704:MFR327712 MPN327704:MPN327712 MZJ327704:MZJ327712 NJF327704:NJF327712 NTB327704:NTB327712 OCX327704:OCX327712 OMT327704:OMT327712 OWP327704:OWP327712 PGL327704:PGL327712 PQH327704:PQH327712 QAD327704:QAD327712 QJZ327704:QJZ327712 QTV327704:QTV327712 RDR327704:RDR327712 RNN327704:RNN327712 RXJ327704:RXJ327712 SHF327704:SHF327712 SRB327704:SRB327712 TAX327704:TAX327712 TKT327704:TKT327712 TUP327704:TUP327712 UEL327704:UEL327712 UOH327704:UOH327712 UYD327704:UYD327712 VHZ327704:VHZ327712 VRV327704:VRV327712 WBR327704:WBR327712 WLN327704:WLN327712 WVJ327704:WVJ327712 B393240:B393248 IX393240:IX393248 ST393240:ST393248 ACP393240:ACP393248 AML393240:AML393248 AWH393240:AWH393248 BGD393240:BGD393248 BPZ393240:BPZ393248 BZV393240:BZV393248 CJR393240:CJR393248 CTN393240:CTN393248 DDJ393240:DDJ393248 DNF393240:DNF393248 DXB393240:DXB393248 EGX393240:EGX393248 EQT393240:EQT393248 FAP393240:FAP393248 FKL393240:FKL393248 FUH393240:FUH393248 GED393240:GED393248 GNZ393240:GNZ393248 GXV393240:GXV393248 HHR393240:HHR393248 HRN393240:HRN393248 IBJ393240:IBJ393248 ILF393240:ILF393248 IVB393240:IVB393248 JEX393240:JEX393248 JOT393240:JOT393248 JYP393240:JYP393248 KIL393240:KIL393248 KSH393240:KSH393248 LCD393240:LCD393248 LLZ393240:LLZ393248 LVV393240:LVV393248 MFR393240:MFR393248 MPN393240:MPN393248 MZJ393240:MZJ393248 NJF393240:NJF393248 NTB393240:NTB393248 OCX393240:OCX393248 OMT393240:OMT393248 OWP393240:OWP393248 PGL393240:PGL393248 PQH393240:PQH393248 QAD393240:QAD393248 QJZ393240:QJZ393248 QTV393240:QTV393248 RDR393240:RDR393248 RNN393240:RNN393248 RXJ393240:RXJ393248 SHF393240:SHF393248 SRB393240:SRB393248 TAX393240:TAX393248 TKT393240:TKT393248 TUP393240:TUP393248 UEL393240:UEL393248 UOH393240:UOH393248 UYD393240:UYD393248 VHZ393240:VHZ393248 VRV393240:VRV393248 WBR393240:WBR393248 WLN393240:WLN393248 WVJ393240:WVJ393248 B458776:B458784 IX458776:IX458784 ST458776:ST458784 ACP458776:ACP458784 AML458776:AML458784 AWH458776:AWH458784 BGD458776:BGD458784 BPZ458776:BPZ458784 BZV458776:BZV458784 CJR458776:CJR458784 CTN458776:CTN458784 DDJ458776:DDJ458784 DNF458776:DNF458784 DXB458776:DXB458784 EGX458776:EGX458784 EQT458776:EQT458784 FAP458776:FAP458784 FKL458776:FKL458784 FUH458776:FUH458784 GED458776:GED458784 GNZ458776:GNZ458784 GXV458776:GXV458784 HHR458776:HHR458784 HRN458776:HRN458784 IBJ458776:IBJ458784 ILF458776:ILF458784 IVB458776:IVB458784 JEX458776:JEX458784 JOT458776:JOT458784 JYP458776:JYP458784 KIL458776:KIL458784 KSH458776:KSH458784 LCD458776:LCD458784 LLZ458776:LLZ458784 LVV458776:LVV458784 MFR458776:MFR458784 MPN458776:MPN458784 MZJ458776:MZJ458784 NJF458776:NJF458784 NTB458776:NTB458784 OCX458776:OCX458784 OMT458776:OMT458784 OWP458776:OWP458784 PGL458776:PGL458784 PQH458776:PQH458784 QAD458776:QAD458784 QJZ458776:QJZ458784 QTV458776:QTV458784 RDR458776:RDR458784 RNN458776:RNN458784 RXJ458776:RXJ458784 SHF458776:SHF458784 SRB458776:SRB458784 TAX458776:TAX458784 TKT458776:TKT458784 TUP458776:TUP458784 UEL458776:UEL458784 UOH458776:UOH458784 UYD458776:UYD458784 VHZ458776:VHZ458784 VRV458776:VRV458784 WBR458776:WBR458784 WLN458776:WLN458784 WVJ458776:WVJ458784 B524312:B524320 IX524312:IX524320 ST524312:ST524320 ACP524312:ACP524320 AML524312:AML524320 AWH524312:AWH524320 BGD524312:BGD524320 BPZ524312:BPZ524320 BZV524312:BZV524320 CJR524312:CJR524320 CTN524312:CTN524320 DDJ524312:DDJ524320 DNF524312:DNF524320 DXB524312:DXB524320 EGX524312:EGX524320 EQT524312:EQT524320 FAP524312:FAP524320 FKL524312:FKL524320 FUH524312:FUH524320 GED524312:GED524320 GNZ524312:GNZ524320 GXV524312:GXV524320 HHR524312:HHR524320 HRN524312:HRN524320 IBJ524312:IBJ524320 ILF524312:ILF524320 IVB524312:IVB524320 JEX524312:JEX524320 JOT524312:JOT524320 JYP524312:JYP524320 KIL524312:KIL524320 KSH524312:KSH524320 LCD524312:LCD524320 LLZ524312:LLZ524320 LVV524312:LVV524320 MFR524312:MFR524320 MPN524312:MPN524320 MZJ524312:MZJ524320 NJF524312:NJF524320 NTB524312:NTB524320 OCX524312:OCX524320 OMT524312:OMT524320 OWP524312:OWP524320 PGL524312:PGL524320 PQH524312:PQH524320 QAD524312:QAD524320 QJZ524312:QJZ524320 QTV524312:QTV524320 RDR524312:RDR524320 RNN524312:RNN524320 RXJ524312:RXJ524320 SHF524312:SHF524320 SRB524312:SRB524320 TAX524312:TAX524320 TKT524312:TKT524320 TUP524312:TUP524320 UEL524312:UEL524320 UOH524312:UOH524320 UYD524312:UYD524320 VHZ524312:VHZ524320 VRV524312:VRV524320 WBR524312:WBR524320 WLN524312:WLN524320 WVJ524312:WVJ524320 B589848:B589856 IX589848:IX589856 ST589848:ST589856 ACP589848:ACP589856 AML589848:AML589856 AWH589848:AWH589856 BGD589848:BGD589856 BPZ589848:BPZ589856 BZV589848:BZV589856 CJR589848:CJR589856 CTN589848:CTN589856 DDJ589848:DDJ589856 DNF589848:DNF589856 DXB589848:DXB589856 EGX589848:EGX589856 EQT589848:EQT589856 FAP589848:FAP589856 FKL589848:FKL589856 FUH589848:FUH589856 GED589848:GED589856 GNZ589848:GNZ589856 GXV589848:GXV589856 HHR589848:HHR589856 HRN589848:HRN589856 IBJ589848:IBJ589856 ILF589848:ILF589856 IVB589848:IVB589856 JEX589848:JEX589856 JOT589848:JOT589856 JYP589848:JYP589856 KIL589848:KIL589856 KSH589848:KSH589856 LCD589848:LCD589856 LLZ589848:LLZ589856 LVV589848:LVV589856 MFR589848:MFR589856 MPN589848:MPN589856 MZJ589848:MZJ589856 NJF589848:NJF589856 NTB589848:NTB589856 OCX589848:OCX589856 OMT589848:OMT589856 OWP589848:OWP589856 PGL589848:PGL589856 PQH589848:PQH589856 QAD589848:QAD589856 QJZ589848:QJZ589856 QTV589848:QTV589856 RDR589848:RDR589856 RNN589848:RNN589856 RXJ589848:RXJ589856 SHF589848:SHF589856 SRB589848:SRB589856 TAX589848:TAX589856 TKT589848:TKT589856 TUP589848:TUP589856 UEL589848:UEL589856 UOH589848:UOH589856 UYD589848:UYD589856 VHZ589848:VHZ589856 VRV589848:VRV589856 WBR589848:WBR589856 WLN589848:WLN589856 WVJ589848:WVJ589856 B655384:B655392 IX655384:IX655392 ST655384:ST655392 ACP655384:ACP655392 AML655384:AML655392 AWH655384:AWH655392 BGD655384:BGD655392 BPZ655384:BPZ655392 BZV655384:BZV655392 CJR655384:CJR655392 CTN655384:CTN655392 DDJ655384:DDJ655392 DNF655384:DNF655392 DXB655384:DXB655392 EGX655384:EGX655392 EQT655384:EQT655392 FAP655384:FAP655392 FKL655384:FKL655392 FUH655384:FUH655392 GED655384:GED655392 GNZ655384:GNZ655392 GXV655384:GXV655392 HHR655384:HHR655392 HRN655384:HRN655392 IBJ655384:IBJ655392 ILF655384:ILF655392 IVB655384:IVB655392 JEX655384:JEX655392 JOT655384:JOT655392 JYP655384:JYP655392 KIL655384:KIL655392 KSH655384:KSH655392 LCD655384:LCD655392 LLZ655384:LLZ655392 LVV655384:LVV655392 MFR655384:MFR655392 MPN655384:MPN655392 MZJ655384:MZJ655392 NJF655384:NJF655392 NTB655384:NTB655392 OCX655384:OCX655392 OMT655384:OMT655392 OWP655384:OWP655392 PGL655384:PGL655392 PQH655384:PQH655392 QAD655384:QAD655392 QJZ655384:QJZ655392 QTV655384:QTV655392 RDR655384:RDR655392 RNN655384:RNN655392 RXJ655384:RXJ655392 SHF655384:SHF655392 SRB655384:SRB655392 TAX655384:TAX655392 TKT655384:TKT655392 TUP655384:TUP655392 UEL655384:UEL655392 UOH655384:UOH655392 UYD655384:UYD655392 VHZ655384:VHZ655392 VRV655384:VRV655392 WBR655384:WBR655392 WLN655384:WLN655392 WVJ655384:WVJ655392 B720920:B720928 IX720920:IX720928 ST720920:ST720928 ACP720920:ACP720928 AML720920:AML720928 AWH720920:AWH720928 BGD720920:BGD720928 BPZ720920:BPZ720928 BZV720920:BZV720928 CJR720920:CJR720928 CTN720920:CTN720928 DDJ720920:DDJ720928 DNF720920:DNF720928 DXB720920:DXB720928 EGX720920:EGX720928 EQT720920:EQT720928 FAP720920:FAP720928 FKL720920:FKL720928 FUH720920:FUH720928 GED720920:GED720928 GNZ720920:GNZ720928 GXV720920:GXV720928 HHR720920:HHR720928 HRN720920:HRN720928 IBJ720920:IBJ720928 ILF720920:ILF720928 IVB720920:IVB720928 JEX720920:JEX720928 JOT720920:JOT720928 JYP720920:JYP720928 KIL720920:KIL720928 KSH720920:KSH720928 LCD720920:LCD720928 LLZ720920:LLZ720928 LVV720920:LVV720928 MFR720920:MFR720928 MPN720920:MPN720928 MZJ720920:MZJ720928 NJF720920:NJF720928 NTB720920:NTB720928 OCX720920:OCX720928 OMT720920:OMT720928 OWP720920:OWP720928 PGL720920:PGL720928 PQH720920:PQH720928 QAD720920:QAD720928 QJZ720920:QJZ720928 QTV720920:QTV720928 RDR720920:RDR720928 RNN720920:RNN720928 RXJ720920:RXJ720928 SHF720920:SHF720928 SRB720920:SRB720928 TAX720920:TAX720928 TKT720920:TKT720928 TUP720920:TUP720928 UEL720920:UEL720928 UOH720920:UOH720928 UYD720920:UYD720928 VHZ720920:VHZ720928 VRV720920:VRV720928 WBR720920:WBR720928 WLN720920:WLN720928 WVJ720920:WVJ720928 B786456:B786464 IX786456:IX786464 ST786456:ST786464 ACP786456:ACP786464 AML786456:AML786464 AWH786456:AWH786464 BGD786456:BGD786464 BPZ786456:BPZ786464 BZV786456:BZV786464 CJR786456:CJR786464 CTN786456:CTN786464 DDJ786456:DDJ786464 DNF786456:DNF786464 DXB786456:DXB786464 EGX786456:EGX786464 EQT786456:EQT786464 FAP786456:FAP786464 FKL786456:FKL786464 FUH786456:FUH786464 GED786456:GED786464 GNZ786456:GNZ786464 GXV786456:GXV786464 HHR786456:HHR786464 HRN786456:HRN786464 IBJ786456:IBJ786464 ILF786456:ILF786464 IVB786456:IVB786464 JEX786456:JEX786464 JOT786456:JOT786464 JYP786456:JYP786464 KIL786456:KIL786464 KSH786456:KSH786464 LCD786456:LCD786464 LLZ786456:LLZ786464 LVV786456:LVV786464 MFR786456:MFR786464 MPN786456:MPN786464 MZJ786456:MZJ786464 NJF786456:NJF786464 NTB786456:NTB786464 OCX786456:OCX786464 OMT786456:OMT786464 OWP786456:OWP786464 PGL786456:PGL786464 PQH786456:PQH786464 QAD786456:QAD786464 QJZ786456:QJZ786464 QTV786456:QTV786464 RDR786456:RDR786464 RNN786456:RNN786464 RXJ786456:RXJ786464 SHF786456:SHF786464 SRB786456:SRB786464 TAX786456:TAX786464 TKT786456:TKT786464 TUP786456:TUP786464 UEL786456:UEL786464 UOH786456:UOH786464 UYD786456:UYD786464 VHZ786456:VHZ786464 VRV786456:VRV786464 WBR786456:WBR786464 WLN786456:WLN786464 WVJ786456:WVJ786464 B851992:B852000 IX851992:IX852000 ST851992:ST852000 ACP851992:ACP852000 AML851992:AML852000 AWH851992:AWH852000 BGD851992:BGD852000 BPZ851992:BPZ852000 BZV851992:BZV852000 CJR851992:CJR852000 CTN851992:CTN852000 DDJ851992:DDJ852000 DNF851992:DNF852000 DXB851992:DXB852000 EGX851992:EGX852000 EQT851992:EQT852000 FAP851992:FAP852000 FKL851992:FKL852000 FUH851992:FUH852000 GED851992:GED852000 GNZ851992:GNZ852000 GXV851992:GXV852000 HHR851992:HHR852000 HRN851992:HRN852000 IBJ851992:IBJ852000 ILF851992:ILF852000 IVB851992:IVB852000 JEX851992:JEX852000 JOT851992:JOT852000 JYP851992:JYP852000 KIL851992:KIL852000 KSH851992:KSH852000 LCD851992:LCD852000 LLZ851992:LLZ852000 LVV851992:LVV852000 MFR851992:MFR852000 MPN851992:MPN852000 MZJ851992:MZJ852000 NJF851992:NJF852000 NTB851992:NTB852000 OCX851992:OCX852000 OMT851992:OMT852000 OWP851992:OWP852000 PGL851992:PGL852000 PQH851992:PQH852000 QAD851992:QAD852000 QJZ851992:QJZ852000 QTV851992:QTV852000 RDR851992:RDR852000 RNN851992:RNN852000 RXJ851992:RXJ852000 SHF851992:SHF852000 SRB851992:SRB852000 TAX851992:TAX852000 TKT851992:TKT852000 TUP851992:TUP852000 UEL851992:UEL852000 UOH851992:UOH852000 UYD851992:UYD852000 VHZ851992:VHZ852000 VRV851992:VRV852000 WBR851992:WBR852000 WLN851992:WLN852000 WVJ851992:WVJ852000 B917528:B917536 IX917528:IX917536 ST917528:ST917536 ACP917528:ACP917536 AML917528:AML917536 AWH917528:AWH917536 BGD917528:BGD917536 BPZ917528:BPZ917536 BZV917528:BZV917536 CJR917528:CJR917536 CTN917528:CTN917536 DDJ917528:DDJ917536 DNF917528:DNF917536 DXB917528:DXB917536 EGX917528:EGX917536 EQT917528:EQT917536 FAP917528:FAP917536 FKL917528:FKL917536 FUH917528:FUH917536 GED917528:GED917536 GNZ917528:GNZ917536 GXV917528:GXV917536 HHR917528:HHR917536 HRN917528:HRN917536 IBJ917528:IBJ917536 ILF917528:ILF917536 IVB917528:IVB917536 JEX917528:JEX917536 JOT917528:JOT917536 JYP917528:JYP917536 KIL917528:KIL917536 KSH917528:KSH917536 LCD917528:LCD917536 LLZ917528:LLZ917536 LVV917528:LVV917536 MFR917528:MFR917536 MPN917528:MPN917536 MZJ917528:MZJ917536 NJF917528:NJF917536 NTB917528:NTB917536 OCX917528:OCX917536 OMT917528:OMT917536 OWP917528:OWP917536 PGL917528:PGL917536 PQH917528:PQH917536 QAD917528:QAD917536 QJZ917528:QJZ917536 QTV917528:QTV917536 RDR917528:RDR917536 RNN917528:RNN917536 RXJ917528:RXJ917536 SHF917528:SHF917536 SRB917528:SRB917536 TAX917528:TAX917536 TKT917528:TKT917536 TUP917528:TUP917536 UEL917528:UEL917536 UOH917528:UOH917536 UYD917528:UYD917536 VHZ917528:VHZ917536 VRV917528:VRV917536 WBR917528:WBR917536 WLN917528:WLN917536 WVJ917528:WVJ917536 B983064:B983072 IX983064:IX983072 ST983064:ST983072 ACP983064:ACP983072 AML983064:AML983072 AWH983064:AWH983072 BGD983064:BGD983072 BPZ983064:BPZ983072 BZV983064:BZV983072 CJR983064:CJR983072 CTN983064:CTN983072 DDJ983064:DDJ983072 DNF983064:DNF983072 DXB983064:DXB983072 EGX983064:EGX983072 EQT983064:EQT983072 FAP983064:FAP983072 FKL983064:FKL983072 FUH983064:FUH983072 GED983064:GED983072 GNZ983064:GNZ983072 GXV983064:GXV983072 HHR983064:HHR983072 HRN983064:HRN983072 IBJ983064:IBJ983072 ILF983064:ILF983072 IVB983064:IVB983072 JEX983064:JEX983072 JOT983064:JOT983072 JYP983064:JYP983072 KIL983064:KIL983072 KSH983064:KSH983072 LCD983064:LCD983072 LLZ983064:LLZ983072 LVV983064:LVV983072 MFR983064:MFR983072 MPN983064:MPN983072 MZJ983064:MZJ983072 NJF983064:NJF983072 NTB983064:NTB983072 OCX983064:OCX983072 OMT983064:OMT983072 OWP983064:OWP983072 PGL983064:PGL983072 PQH983064:PQH983072 QAD983064:QAD983072 QJZ983064:QJZ983072 QTV983064:QTV983072 RDR983064:RDR983072 RNN983064:RNN983072 RXJ983064:RXJ983072 SHF983064:SHF983072 SRB983064:SRB983072 TAX983064:TAX983072 TKT983064:TKT983072 TUP983064:TUP983072 UEL983064:UEL983072 UOH983064:UOH983072 UYD983064:UYD983072 VHZ983064:VHZ983072 VRV983064:VRV983072 WBR983064:WBR983072 WLN983064:WLN983072 WVJ983064:WVJ983072" xr:uid="{E37AA842-122B-44A1-91E9-FD11323095E4}">
      <formula1>$A$57:$A$97</formula1>
    </dataValidation>
  </dataValidations>
  <pageMargins left="0.74803149606299213" right="0.70866141732283472" top="0.74803149606299213" bottom="0.9055118110236221" header="0.39370078740157483" footer="0.39370078740157483"/>
  <pageSetup paperSize="9" scale="94" orientation="portrait" r:id="rId1"/>
  <headerFooter scaleWithDoc="0" alignWithMargins="0">
    <oddHeader>&amp;L&amp;8&amp;F&amp;R&amp;8&amp;A
____________________________________________________________________________________________</oddHeader>
    <oddFooter>&amp;L&amp;8____________________________________________________________________________________________
NZ Transport Agency’s Economic evaluation manual 
Effective from Jul 2013</oddFooter>
  </headerFooter>
  <colBreaks count="1" manualBreakCount="1">
    <brk id="20"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2.xml><?xml version="1.0" encoding="utf-8"?>
<ds:datastoreItem xmlns:ds="http://schemas.openxmlformats.org/officeDocument/2006/customXml" ds:itemID="{4385102F-2536-46FF-9ECB-709E87AFDB07}">
  <ds:schemaRefs>
    <ds:schemaRef ds:uri="fe711059-3473-4d0a-bf90-08974e90274a"/>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610edd1d-c37b-469a-931b-7a7fbdbef28d"/>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30BCBBE7-6C79-4172-9261-5805F03FE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AST</vt:lpstr>
      <vt:lpstr>Benefits Framework</vt:lpstr>
      <vt:lpstr>W1 - Summary_Upload</vt:lpstr>
      <vt:lpstr>overview &amp; guide</vt:lpstr>
      <vt:lpstr>SP1-1</vt:lpstr>
      <vt:lpstr>SP1-2</vt:lpstr>
      <vt:lpstr>SP1-3 (1)</vt:lpstr>
      <vt:lpstr>SP1-3 (2)</vt:lpstr>
      <vt:lpstr>SP1-3 (3)</vt:lpstr>
      <vt:lpstr>Tables (2)</vt:lpstr>
      <vt:lpstr>Cost Estimates</vt:lpstr>
      <vt:lpstr>Sensitivity</vt:lpstr>
      <vt:lpstr>Working</vt:lpstr>
      <vt:lpstr>Notes </vt:lpstr>
      <vt:lpstr>_sp11</vt:lpstr>
      <vt:lpstr>_sp12</vt:lpstr>
      <vt:lpstr>_sp131</vt:lpstr>
      <vt:lpstr>_sp132</vt:lpstr>
      <vt:lpstr>_sp133</vt:lpstr>
      <vt:lpstr>'overview &amp; guide'!Print_Area</vt:lpstr>
      <vt:lpstr>'SP1-1'!Print_Area</vt:lpstr>
      <vt:lpstr>'SP1-2'!Print_Area</vt:lpstr>
      <vt:lpstr>'SP1-3 (1)'!Print_Area</vt:lpstr>
      <vt:lpstr>'SP1-3 (2)'!Print_Area</vt:lpstr>
      <vt:lpstr>'SP1-3 (3)'!Print_Area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2023-04-13T23:46:53Z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