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5.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8_{2B9D847D-2740-4535-8F16-E0029DCF0B6C}" xr6:coauthVersionLast="47" xr6:coauthVersionMax="47" xr10:uidLastSave="{00000000-0000-0000-0000-000000000000}"/>
  <bookViews>
    <workbookView xWindow="-120" yWindow="-120" windowWidth="29040" windowHeight="15840" xr2:uid="{675B6B5B-903A-DC44-98E3-89CE88EB929F}"/>
  </bookViews>
  <sheets>
    <sheet name="Instructions" sheetId="2" r:id="rId1"/>
    <sheet name="Operational" sheetId="27" r:id="rId2"/>
    <sheet name="Tactical" sheetId="26" r:id="rId3"/>
    <sheet name="Strategic" sheetId="24" r:id="rId4"/>
    <sheet name="Scenarios" sheetId="25" r:id="rId5"/>
    <sheet name="Summary" sheetId="5" r:id="rId6"/>
    <sheet name="Data" sheetId="28" r:id="rId7"/>
    <sheet name="LoV" sheetId="23"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3" i="5" l="1"/>
  <c r="A173" i="5"/>
  <c r="B172" i="5"/>
  <c r="A172" i="5"/>
  <c r="B171" i="5"/>
  <c r="A171" i="5"/>
  <c r="B170" i="5"/>
  <c r="A170" i="5"/>
  <c r="B169" i="5"/>
  <c r="A169" i="5"/>
  <c r="B168" i="5"/>
  <c r="A168" i="5"/>
  <c r="B167" i="5"/>
  <c r="A167" i="5"/>
  <c r="B166" i="5"/>
  <c r="A166" i="5"/>
  <c r="B165" i="5"/>
  <c r="A165" i="5"/>
  <c r="B164" i="5"/>
  <c r="A164" i="5"/>
  <c r="B163" i="5"/>
  <c r="A163" i="5"/>
  <c r="B162" i="5"/>
  <c r="A162" i="5"/>
  <c r="B161" i="5"/>
  <c r="A161" i="5"/>
  <c r="B160" i="5"/>
  <c r="A160" i="5"/>
  <c r="B159" i="5"/>
  <c r="A159" i="5"/>
  <c r="B158" i="5"/>
  <c r="A158" i="5"/>
  <c r="B157" i="5"/>
  <c r="A157" i="5"/>
  <c r="B156" i="5"/>
  <c r="A156" i="5"/>
  <c r="B155" i="5"/>
  <c r="A155" i="5"/>
  <c r="B154" i="5"/>
  <c r="A154" i="5"/>
  <c r="B153" i="5"/>
  <c r="A153" i="5"/>
  <c r="B152" i="5"/>
  <c r="A152" i="5"/>
  <c r="B151" i="5"/>
  <c r="A151" i="5"/>
  <c r="B150" i="5"/>
  <c r="A150" i="5"/>
  <c r="B149" i="5"/>
  <c r="A149" i="5"/>
  <c r="B148" i="5"/>
  <c r="A148" i="5"/>
  <c r="B147" i="5"/>
  <c r="A147" i="5"/>
  <c r="B146" i="5"/>
  <c r="A146" i="5"/>
  <c r="M145" i="5"/>
  <c r="L145" i="5"/>
  <c r="K145" i="5"/>
  <c r="J145" i="5"/>
  <c r="I145" i="5"/>
  <c r="H145" i="5"/>
  <c r="G145" i="5"/>
  <c r="F145" i="5"/>
  <c r="E145" i="5"/>
  <c r="D145" i="5"/>
  <c r="B145" i="5"/>
  <c r="A145" i="5"/>
  <c r="M144" i="5"/>
  <c r="L144" i="5"/>
  <c r="K144" i="5"/>
  <c r="J144" i="5"/>
  <c r="I144" i="5"/>
  <c r="H144" i="5"/>
  <c r="G144" i="5"/>
  <c r="F144" i="5"/>
  <c r="E144" i="5"/>
  <c r="D144" i="5"/>
  <c r="B144" i="5"/>
  <c r="A144" i="5"/>
  <c r="M143" i="5"/>
  <c r="L143" i="5"/>
  <c r="K143" i="5"/>
  <c r="J143" i="5"/>
  <c r="I143" i="5"/>
  <c r="H143" i="5"/>
  <c r="G143" i="5"/>
  <c r="F143" i="5"/>
  <c r="E143" i="5"/>
  <c r="D143" i="5"/>
  <c r="B143" i="5"/>
  <c r="A143" i="5"/>
  <c r="A142" i="5"/>
  <c r="B138" i="5"/>
  <c r="A138" i="5"/>
  <c r="B137" i="5"/>
  <c r="A137" i="5"/>
  <c r="B136" i="5"/>
  <c r="A136" i="5"/>
  <c r="B135" i="5"/>
  <c r="A135" i="5"/>
  <c r="B134" i="5"/>
  <c r="A134" i="5"/>
  <c r="B133" i="5"/>
  <c r="A133" i="5"/>
  <c r="B132" i="5"/>
  <c r="A132" i="5"/>
  <c r="B131" i="5"/>
  <c r="A131" i="5"/>
  <c r="B130" i="5"/>
  <c r="A130" i="5"/>
  <c r="B129" i="5"/>
  <c r="A129" i="5"/>
  <c r="B128" i="5"/>
  <c r="A128" i="5"/>
  <c r="B127" i="5"/>
  <c r="A127" i="5"/>
  <c r="B126" i="5"/>
  <c r="A126" i="5"/>
  <c r="B125" i="5"/>
  <c r="A125" i="5"/>
  <c r="B124" i="5"/>
  <c r="A124" i="5"/>
  <c r="B123" i="5"/>
  <c r="A123" i="5"/>
  <c r="B122" i="5"/>
  <c r="A122" i="5"/>
  <c r="B121" i="5"/>
  <c r="A121" i="5"/>
  <c r="B120" i="5"/>
  <c r="A120" i="5"/>
  <c r="B119" i="5"/>
  <c r="A119" i="5"/>
  <c r="B118" i="5"/>
  <c r="A118" i="5"/>
  <c r="B117" i="5"/>
  <c r="A117" i="5"/>
  <c r="B116" i="5"/>
  <c r="A116" i="5"/>
  <c r="B115" i="5"/>
  <c r="A115" i="5"/>
  <c r="B114" i="5"/>
  <c r="A114" i="5"/>
  <c r="B113" i="5"/>
  <c r="A113" i="5"/>
  <c r="B112" i="5"/>
  <c r="A112" i="5"/>
  <c r="B111" i="5"/>
  <c r="A111" i="5"/>
  <c r="M110" i="5"/>
  <c r="L110" i="5"/>
  <c r="K110" i="5"/>
  <c r="J110" i="5"/>
  <c r="I110" i="5"/>
  <c r="H110" i="5"/>
  <c r="G110" i="5"/>
  <c r="F110" i="5"/>
  <c r="E110" i="5"/>
  <c r="D110" i="5"/>
  <c r="B110" i="5"/>
  <c r="A110" i="5"/>
  <c r="M109" i="5"/>
  <c r="L109" i="5"/>
  <c r="K109" i="5"/>
  <c r="J109" i="5"/>
  <c r="I109" i="5"/>
  <c r="H109" i="5"/>
  <c r="G109" i="5"/>
  <c r="F109" i="5"/>
  <c r="E109" i="5"/>
  <c r="D109" i="5"/>
  <c r="B109" i="5"/>
  <c r="A109" i="5"/>
  <c r="M108" i="5"/>
  <c r="L108" i="5"/>
  <c r="K108" i="5"/>
  <c r="J108" i="5"/>
  <c r="I108" i="5"/>
  <c r="H108" i="5"/>
  <c r="G108" i="5"/>
  <c r="F108" i="5"/>
  <c r="E108" i="5"/>
  <c r="D108" i="5"/>
  <c r="B108" i="5"/>
  <c r="A108" i="5"/>
  <c r="A107" i="5"/>
  <c r="B103" i="5"/>
  <c r="A103" i="5"/>
  <c r="B102" i="5"/>
  <c r="A102" i="5"/>
  <c r="B101" i="5"/>
  <c r="A101" i="5"/>
  <c r="B100" i="5"/>
  <c r="A100" i="5"/>
  <c r="B99" i="5"/>
  <c r="A99" i="5"/>
  <c r="B98" i="5"/>
  <c r="A98" i="5"/>
  <c r="B97" i="5"/>
  <c r="A97" i="5"/>
  <c r="B96" i="5"/>
  <c r="A96" i="5"/>
  <c r="B95" i="5"/>
  <c r="A95" i="5"/>
  <c r="B94" i="5"/>
  <c r="A94" i="5"/>
  <c r="B93" i="5"/>
  <c r="A93" i="5"/>
  <c r="B92" i="5"/>
  <c r="A92" i="5"/>
  <c r="B91" i="5"/>
  <c r="A91" i="5"/>
  <c r="B90" i="5"/>
  <c r="A90" i="5"/>
  <c r="B89" i="5"/>
  <c r="A89" i="5"/>
  <c r="B88" i="5"/>
  <c r="A88" i="5"/>
  <c r="B87" i="5"/>
  <c r="A87" i="5"/>
  <c r="B86" i="5"/>
  <c r="A86" i="5"/>
  <c r="B85" i="5"/>
  <c r="A85" i="5"/>
  <c r="B84" i="5"/>
  <c r="A84" i="5"/>
  <c r="B83" i="5"/>
  <c r="A83" i="5"/>
  <c r="B82" i="5"/>
  <c r="A82" i="5"/>
  <c r="B81" i="5"/>
  <c r="A81" i="5"/>
  <c r="B80" i="5"/>
  <c r="A80" i="5"/>
  <c r="B79" i="5"/>
  <c r="A79" i="5"/>
  <c r="B78" i="5"/>
  <c r="A78" i="5"/>
  <c r="B77" i="5"/>
  <c r="A77" i="5"/>
  <c r="B76" i="5"/>
  <c r="A76" i="5"/>
  <c r="M75" i="5"/>
  <c r="L75" i="5"/>
  <c r="K75" i="5"/>
  <c r="J75" i="5"/>
  <c r="I75" i="5"/>
  <c r="H75" i="5"/>
  <c r="G75" i="5"/>
  <c r="F75" i="5"/>
  <c r="E75" i="5"/>
  <c r="D75" i="5"/>
  <c r="B75" i="5"/>
  <c r="A75" i="5"/>
  <c r="M74" i="5"/>
  <c r="L74" i="5"/>
  <c r="K74" i="5"/>
  <c r="J74" i="5"/>
  <c r="I74" i="5"/>
  <c r="H74" i="5"/>
  <c r="G74" i="5"/>
  <c r="F74" i="5"/>
  <c r="E74" i="5"/>
  <c r="D74" i="5"/>
  <c r="B74" i="5"/>
  <c r="A74" i="5"/>
  <c r="M73" i="5"/>
  <c r="L73" i="5"/>
  <c r="K73" i="5"/>
  <c r="J73" i="5"/>
  <c r="I73" i="5"/>
  <c r="H73" i="5"/>
  <c r="G73" i="5"/>
  <c r="F73" i="5"/>
  <c r="E73" i="5"/>
  <c r="D73" i="5"/>
  <c r="B73" i="5"/>
  <c r="A73" i="5"/>
  <c r="A72" i="5"/>
  <c r="E40" i="5"/>
  <c r="F40" i="5"/>
  <c r="G40" i="5"/>
  <c r="H40" i="5"/>
  <c r="I40" i="5"/>
  <c r="J40" i="5"/>
  <c r="K40" i="5"/>
  <c r="L40" i="5"/>
  <c r="M40" i="5"/>
  <c r="D40" i="5"/>
  <c r="M39" i="5"/>
  <c r="E39" i="5"/>
  <c r="F39" i="5"/>
  <c r="G39" i="5"/>
  <c r="H39" i="5"/>
  <c r="I39" i="5"/>
  <c r="J39" i="5"/>
  <c r="K39" i="5"/>
  <c r="L39" i="5"/>
  <c r="D39" i="5"/>
  <c r="E38" i="5"/>
  <c r="F38" i="5"/>
  <c r="G38" i="5"/>
  <c r="H38" i="5"/>
  <c r="I38" i="5"/>
  <c r="J38" i="5"/>
  <c r="K38" i="5"/>
  <c r="L38" i="5"/>
  <c r="M38" i="5"/>
  <c r="D38" i="5"/>
  <c r="A177" i="2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38" i="5"/>
  <c r="A37" i="5"/>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AA144" i="25"/>
  <c r="AA109" i="25"/>
  <c r="AA74" i="25"/>
  <c r="AA39" i="25"/>
  <c r="AA34" i="25"/>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4" i="28"/>
  <c r="C5"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 i="28"/>
  <c r="D14" i="28"/>
  <c r="D13" i="28"/>
  <c r="D12" i="28"/>
  <c r="D11" i="28"/>
  <c r="D10" i="28"/>
  <c r="D9" i="28"/>
  <c r="D8" i="28"/>
  <c r="D7" i="28"/>
  <c r="D6" i="28"/>
  <c r="D5" i="28"/>
  <c r="D4" i="28"/>
  <c r="D3" i="28"/>
  <c r="F42" i="27"/>
  <c r="A33" i="25"/>
  <c r="AA33" i="25" s="1"/>
  <c r="B33" i="25"/>
  <c r="A33" i="5" s="1"/>
  <c r="A25" i="25"/>
  <c r="AA168" i="25" s="1"/>
  <c r="B25" i="25"/>
  <c r="A25" i="5" s="1"/>
  <c r="A26" i="25"/>
  <c r="AA169" i="25" s="1"/>
  <c r="B26" i="25"/>
  <c r="A26" i="5" s="1"/>
  <c r="A27" i="25"/>
  <c r="AA170" i="25" s="1"/>
  <c r="B27" i="25"/>
  <c r="A27" i="5" s="1"/>
  <c r="A28" i="25"/>
  <c r="AA66" i="25" s="1"/>
  <c r="B28" i="25"/>
  <c r="A28" i="5" s="1"/>
  <c r="A29" i="25"/>
  <c r="AA172" i="25" s="1"/>
  <c r="B29" i="25"/>
  <c r="A29" i="5" s="1"/>
  <c r="A30" i="25"/>
  <c r="AA68" i="25" s="1"/>
  <c r="B30" i="25"/>
  <c r="A30" i="5" s="1"/>
  <c r="A31" i="25"/>
  <c r="AA69" i="25" s="1"/>
  <c r="B31" i="25"/>
  <c r="A31" i="5" s="1"/>
  <c r="A32" i="25"/>
  <c r="AA70" i="25" s="1"/>
  <c r="B32" i="25"/>
  <c r="A32" i="5" s="1"/>
  <c r="B24" i="25"/>
  <c r="A24" i="5" s="1"/>
  <c r="A24" i="25"/>
  <c r="AA97" i="25" s="1"/>
  <c r="B23" i="25"/>
  <c r="A23" i="5" s="1"/>
  <c r="A14" i="25"/>
  <c r="AA157" i="25" s="1"/>
  <c r="A15" i="25"/>
  <c r="AA158" i="25" s="1"/>
  <c r="A16" i="25"/>
  <c r="AA159" i="25" s="1"/>
  <c r="A17" i="25"/>
  <c r="AA55" i="25" s="1"/>
  <c r="A18" i="25"/>
  <c r="AA161" i="25" s="1"/>
  <c r="A19" i="25"/>
  <c r="AA57" i="25" s="1"/>
  <c r="A20" i="25"/>
  <c r="AA58" i="25" s="1"/>
  <c r="A21" i="25"/>
  <c r="AA59" i="25" s="1"/>
  <c r="A22" i="25"/>
  <c r="AA22" i="25" s="1"/>
  <c r="A23" i="25"/>
  <c r="AA96" i="25" s="1"/>
  <c r="A13" i="25"/>
  <c r="AA86" i="25" s="1"/>
  <c r="A4" i="25"/>
  <c r="AA147" i="25" s="1"/>
  <c r="A5" i="25"/>
  <c r="AA148" i="25" s="1"/>
  <c r="A6" i="25"/>
  <c r="AA149" i="25" s="1"/>
  <c r="A7" i="25"/>
  <c r="AA45" i="25" s="1"/>
  <c r="A8" i="25"/>
  <c r="AA46" i="25" s="1"/>
  <c r="A9" i="25"/>
  <c r="AA47" i="25" s="1"/>
  <c r="A10" i="25"/>
  <c r="AA48" i="25" s="1"/>
  <c r="A11" i="25"/>
  <c r="AA49" i="25" s="1"/>
  <c r="A12" i="25"/>
  <c r="AA12" i="25" s="1"/>
  <c r="A3" i="25"/>
  <c r="AA76" i="25" s="1"/>
  <c r="A2" i="25"/>
  <c r="B14" i="25"/>
  <c r="A14" i="5" s="1"/>
  <c r="B15" i="25"/>
  <c r="A15" i="5" s="1"/>
  <c r="B16" i="25"/>
  <c r="A16" i="5" s="1"/>
  <c r="B17" i="25"/>
  <c r="A17" i="5" s="1"/>
  <c r="B18" i="25"/>
  <c r="A18" i="5" s="1"/>
  <c r="B19" i="25"/>
  <c r="A19" i="5" s="1"/>
  <c r="B20" i="25"/>
  <c r="A20" i="5" s="1"/>
  <c r="B21" i="25"/>
  <c r="A21" i="5" s="1"/>
  <c r="B22" i="25"/>
  <c r="A22" i="5" s="1"/>
  <c r="B13" i="25"/>
  <c r="A13" i="5" s="1"/>
  <c r="P255" i="27"/>
  <c r="AH92" i="28" s="1"/>
  <c r="O255" i="27"/>
  <c r="AG92" i="28" s="1"/>
  <c r="N255" i="27"/>
  <c r="AF92" i="28" s="1"/>
  <c r="M255" i="27"/>
  <c r="AE92" i="28" s="1"/>
  <c r="L255" i="27"/>
  <c r="AD92" i="28" s="1"/>
  <c r="K255" i="27"/>
  <c r="AC92" i="28" s="1"/>
  <c r="J255" i="27"/>
  <c r="AB92" i="28" s="1"/>
  <c r="I255" i="27"/>
  <c r="AA92" i="28" s="1"/>
  <c r="H255" i="27"/>
  <c r="Z92" i="28" s="1"/>
  <c r="G255" i="27"/>
  <c r="Y92" i="28" s="1"/>
  <c r="P254" i="27"/>
  <c r="X92" i="28" s="1"/>
  <c r="O254" i="27"/>
  <c r="W92" i="28" s="1"/>
  <c r="N254" i="27"/>
  <c r="V92" i="28" s="1"/>
  <c r="M254" i="27"/>
  <c r="U92" i="28" s="1"/>
  <c r="L254" i="27"/>
  <c r="T92" i="28" s="1"/>
  <c r="K254" i="27"/>
  <c r="S92" i="28" s="1"/>
  <c r="J254" i="27"/>
  <c r="R92" i="28" s="1"/>
  <c r="I254" i="27"/>
  <c r="Q92" i="28" s="1"/>
  <c r="H254" i="27"/>
  <c r="Q254" i="27" s="1"/>
  <c r="G254" i="27"/>
  <c r="O92" i="28" s="1"/>
  <c r="P253" i="27"/>
  <c r="N92" i="28" s="1"/>
  <c r="O253" i="27"/>
  <c r="M92" i="28" s="1"/>
  <c r="N253" i="27"/>
  <c r="L92" i="28" s="1"/>
  <c r="M253" i="27"/>
  <c r="K92" i="28" s="1"/>
  <c r="L253" i="27"/>
  <c r="J92" i="28" s="1"/>
  <c r="K253" i="27"/>
  <c r="I92" i="28" s="1"/>
  <c r="J253" i="27"/>
  <c r="H92" i="28" s="1"/>
  <c r="I253" i="27"/>
  <c r="G92" i="28" s="1"/>
  <c r="H253" i="27"/>
  <c r="F92" i="28" s="1"/>
  <c r="G253" i="27"/>
  <c r="E92" i="28" s="1"/>
  <c r="Q252" i="27"/>
  <c r="F252" i="27"/>
  <c r="Q251" i="27"/>
  <c r="F251" i="27"/>
  <c r="Q250" i="27"/>
  <c r="F250" i="27"/>
  <c r="Q249" i="27"/>
  <c r="F249" i="27"/>
  <c r="P248" i="27"/>
  <c r="AH91" i="28" s="1"/>
  <c r="O248" i="27"/>
  <c r="AG91" i="28" s="1"/>
  <c r="N248" i="27"/>
  <c r="AF91" i="28" s="1"/>
  <c r="M248" i="27"/>
  <c r="AE91" i="28" s="1"/>
  <c r="L248" i="27"/>
  <c r="Q248" i="27" s="1"/>
  <c r="K248" i="27"/>
  <c r="AC91" i="28" s="1"/>
  <c r="J248" i="27"/>
  <c r="AB91" i="28" s="1"/>
  <c r="I248" i="27"/>
  <c r="AA91" i="28" s="1"/>
  <c r="H248" i="27"/>
  <c r="Z91" i="28" s="1"/>
  <c r="G248" i="27"/>
  <c r="Y91" i="28" s="1"/>
  <c r="P247" i="27"/>
  <c r="X91" i="28" s="1"/>
  <c r="O247" i="27"/>
  <c r="W91" i="28" s="1"/>
  <c r="N247" i="27"/>
  <c r="V91" i="28" s="1"/>
  <c r="M247" i="27"/>
  <c r="U91" i="28" s="1"/>
  <c r="L247" i="27"/>
  <c r="T91" i="28" s="1"/>
  <c r="K247" i="27"/>
  <c r="S91" i="28" s="1"/>
  <c r="J247" i="27"/>
  <c r="R91" i="28" s="1"/>
  <c r="I247" i="27"/>
  <c r="Q91" i="28" s="1"/>
  <c r="H247" i="27"/>
  <c r="P91" i="28" s="1"/>
  <c r="G247" i="27"/>
  <c r="O91" i="28" s="1"/>
  <c r="P246" i="27"/>
  <c r="N91" i="28" s="1"/>
  <c r="O246" i="27"/>
  <c r="M91" i="28" s="1"/>
  <c r="N246" i="27"/>
  <c r="L91" i="28" s="1"/>
  <c r="M246" i="27"/>
  <c r="K91" i="28" s="1"/>
  <c r="L246" i="27"/>
  <c r="J91" i="28" s="1"/>
  <c r="K246" i="27"/>
  <c r="J246" i="27"/>
  <c r="H91" i="28" s="1"/>
  <c r="I246" i="27"/>
  <c r="G91" i="28" s="1"/>
  <c r="H246" i="27"/>
  <c r="F91" i="28" s="1"/>
  <c r="G246" i="27"/>
  <c r="E91" i="28" s="1"/>
  <c r="Q245" i="27"/>
  <c r="F245" i="27"/>
  <c r="Q244" i="27"/>
  <c r="F244" i="27"/>
  <c r="Q243" i="27"/>
  <c r="F243" i="27"/>
  <c r="Q242" i="27"/>
  <c r="F242" i="27"/>
  <c r="P241" i="27"/>
  <c r="AH90" i="28" s="1"/>
  <c r="O241" i="27"/>
  <c r="AG90" i="28" s="1"/>
  <c r="N241" i="27"/>
  <c r="AF90" i="28" s="1"/>
  <c r="M241" i="27"/>
  <c r="AE90" i="28" s="1"/>
  <c r="L241" i="27"/>
  <c r="AD90" i="28" s="1"/>
  <c r="K241" i="27"/>
  <c r="AC90" i="28" s="1"/>
  <c r="J241" i="27"/>
  <c r="AB90" i="28" s="1"/>
  <c r="I241" i="27"/>
  <c r="AA90" i="28" s="1"/>
  <c r="H241" i="27"/>
  <c r="Z90" i="28" s="1"/>
  <c r="G241" i="27"/>
  <c r="P240" i="27"/>
  <c r="X90" i="28" s="1"/>
  <c r="O240" i="27"/>
  <c r="W90" i="28" s="1"/>
  <c r="N240" i="27"/>
  <c r="V90" i="28" s="1"/>
  <c r="M240" i="27"/>
  <c r="U90" i="28" s="1"/>
  <c r="L240" i="27"/>
  <c r="T90" i="28" s="1"/>
  <c r="K240" i="27"/>
  <c r="S90" i="28" s="1"/>
  <c r="J240" i="27"/>
  <c r="R90" i="28" s="1"/>
  <c r="I240" i="27"/>
  <c r="Q90" i="28" s="1"/>
  <c r="H240" i="27"/>
  <c r="P90" i="28" s="1"/>
  <c r="G240" i="27"/>
  <c r="O90" i="28" s="1"/>
  <c r="P239" i="27"/>
  <c r="N90" i="28" s="1"/>
  <c r="O239" i="27"/>
  <c r="M90" i="28" s="1"/>
  <c r="N239" i="27"/>
  <c r="L90" i="28" s="1"/>
  <c r="M239" i="27"/>
  <c r="K90" i="28" s="1"/>
  <c r="L239" i="27"/>
  <c r="J90" i="28" s="1"/>
  <c r="K239" i="27"/>
  <c r="I90" i="28" s="1"/>
  <c r="J239" i="27"/>
  <c r="H90" i="28" s="1"/>
  <c r="I239" i="27"/>
  <c r="G90" i="28" s="1"/>
  <c r="H239" i="27"/>
  <c r="F90" i="28" s="1"/>
  <c r="G239" i="27"/>
  <c r="E90" i="28" s="1"/>
  <c r="Q238" i="27"/>
  <c r="Q237" i="27"/>
  <c r="Q236" i="27"/>
  <c r="Q235" i="27"/>
  <c r="F234" i="27"/>
  <c r="F233" i="27"/>
  <c r="B233" i="27"/>
  <c r="B235" i="27" s="1"/>
  <c r="A233" i="27"/>
  <c r="A235" i="27" s="1"/>
  <c r="A242" i="27" s="1"/>
  <c r="A249" i="27" s="1"/>
  <c r="P231" i="27"/>
  <c r="AH89" i="28" s="1"/>
  <c r="O231" i="27"/>
  <c r="AG89" i="28" s="1"/>
  <c r="N231" i="27"/>
  <c r="AF89" i="28" s="1"/>
  <c r="M231" i="27"/>
  <c r="AE89" i="28" s="1"/>
  <c r="L231" i="27"/>
  <c r="AD89" i="28" s="1"/>
  <c r="K231" i="27"/>
  <c r="AC89" i="28" s="1"/>
  <c r="J231" i="27"/>
  <c r="AB89" i="28" s="1"/>
  <c r="I231" i="27"/>
  <c r="AA89" i="28" s="1"/>
  <c r="H231" i="27"/>
  <c r="Z89" i="28" s="1"/>
  <c r="G231" i="27"/>
  <c r="P230" i="27"/>
  <c r="X89" i="28" s="1"/>
  <c r="O230" i="27"/>
  <c r="W89" i="28" s="1"/>
  <c r="N230" i="27"/>
  <c r="V89" i="28" s="1"/>
  <c r="M230" i="27"/>
  <c r="U89" i="28" s="1"/>
  <c r="L230" i="27"/>
  <c r="T89" i="28" s="1"/>
  <c r="K230" i="27"/>
  <c r="S89" i="28" s="1"/>
  <c r="J230" i="27"/>
  <c r="R89" i="28" s="1"/>
  <c r="I230" i="27"/>
  <c r="Q89" i="28" s="1"/>
  <c r="H230" i="27"/>
  <c r="P89" i="28" s="1"/>
  <c r="G230" i="27"/>
  <c r="O89" i="28" s="1"/>
  <c r="P229" i="27"/>
  <c r="N89" i="28" s="1"/>
  <c r="O229" i="27"/>
  <c r="M89" i="28" s="1"/>
  <c r="N229" i="27"/>
  <c r="L89" i="28" s="1"/>
  <c r="M229" i="27"/>
  <c r="K89" i="28" s="1"/>
  <c r="L229" i="27"/>
  <c r="J89" i="28" s="1"/>
  <c r="K229" i="27"/>
  <c r="I89" i="28" s="1"/>
  <c r="J229" i="27"/>
  <c r="H89" i="28" s="1"/>
  <c r="I229" i="27"/>
  <c r="G89" i="28" s="1"/>
  <c r="H229" i="27"/>
  <c r="F89" i="28" s="1"/>
  <c r="G229" i="27"/>
  <c r="Q228" i="27"/>
  <c r="F228" i="27"/>
  <c r="Q227" i="27"/>
  <c r="F227" i="27"/>
  <c r="Q226" i="27"/>
  <c r="F226" i="27"/>
  <c r="Q225" i="27"/>
  <c r="F225" i="27"/>
  <c r="P224" i="27"/>
  <c r="AH88" i="28" s="1"/>
  <c r="O224" i="27"/>
  <c r="AG88" i="28" s="1"/>
  <c r="N224" i="27"/>
  <c r="AF88" i="28" s="1"/>
  <c r="M224" i="27"/>
  <c r="AE88" i="28" s="1"/>
  <c r="L224" i="27"/>
  <c r="AD88" i="28" s="1"/>
  <c r="K224" i="27"/>
  <c r="AC88" i="28" s="1"/>
  <c r="J224" i="27"/>
  <c r="AB88" i="28" s="1"/>
  <c r="I224" i="27"/>
  <c r="AA88" i="28" s="1"/>
  <c r="H224" i="27"/>
  <c r="Z88" i="28" s="1"/>
  <c r="G224" i="27"/>
  <c r="P223" i="27"/>
  <c r="X88" i="28" s="1"/>
  <c r="O223" i="27"/>
  <c r="W88" i="28" s="1"/>
  <c r="N223" i="27"/>
  <c r="V88" i="28" s="1"/>
  <c r="M223" i="27"/>
  <c r="U88" i="28" s="1"/>
  <c r="L223" i="27"/>
  <c r="T88" i="28" s="1"/>
  <c r="K223" i="27"/>
  <c r="S88" i="28" s="1"/>
  <c r="J223" i="27"/>
  <c r="I223" i="27"/>
  <c r="Q88" i="28" s="1"/>
  <c r="H223" i="27"/>
  <c r="P88" i="28" s="1"/>
  <c r="G223" i="27"/>
  <c r="O88" i="28" s="1"/>
  <c r="P222" i="27"/>
  <c r="N88" i="28" s="1"/>
  <c r="O222" i="27"/>
  <c r="M88" i="28" s="1"/>
  <c r="N222" i="27"/>
  <c r="L88" i="28" s="1"/>
  <c r="M222" i="27"/>
  <c r="Q222" i="27" s="1"/>
  <c r="L222" i="27"/>
  <c r="J88" i="28" s="1"/>
  <c r="K222" i="27"/>
  <c r="I88" i="28" s="1"/>
  <c r="J222" i="27"/>
  <c r="H88" i="28" s="1"/>
  <c r="I222" i="27"/>
  <c r="G88" i="28" s="1"/>
  <c r="H222" i="27"/>
  <c r="F88" i="28" s="1"/>
  <c r="G222" i="27"/>
  <c r="E88" i="28" s="1"/>
  <c r="Q221" i="27"/>
  <c r="F221" i="27"/>
  <c r="Q220" i="27"/>
  <c r="F220" i="27"/>
  <c r="Q219" i="27"/>
  <c r="F219" i="27"/>
  <c r="Q218" i="27"/>
  <c r="F218" i="27"/>
  <c r="P217" i="27"/>
  <c r="AH87" i="28" s="1"/>
  <c r="O217" i="27"/>
  <c r="AG87" i="28" s="1"/>
  <c r="N217" i="27"/>
  <c r="AF87" i="28" s="1"/>
  <c r="M217" i="27"/>
  <c r="AE87" i="28" s="1"/>
  <c r="L217" i="27"/>
  <c r="AD87" i="28" s="1"/>
  <c r="K217" i="27"/>
  <c r="AC87" i="28" s="1"/>
  <c r="J217" i="27"/>
  <c r="AB87" i="28" s="1"/>
  <c r="I217" i="27"/>
  <c r="AA87" i="28" s="1"/>
  <c r="H217" i="27"/>
  <c r="G217" i="27"/>
  <c r="Y87" i="28" s="1"/>
  <c r="P216" i="27"/>
  <c r="X87" i="28" s="1"/>
  <c r="O216" i="27"/>
  <c r="W87" i="28" s="1"/>
  <c r="N216" i="27"/>
  <c r="V87" i="28" s="1"/>
  <c r="M216" i="27"/>
  <c r="U87" i="28" s="1"/>
  <c r="L216" i="27"/>
  <c r="T87" i="28" s="1"/>
  <c r="K216" i="27"/>
  <c r="S87" i="28" s="1"/>
  <c r="J216" i="27"/>
  <c r="R87" i="28" s="1"/>
  <c r="I216" i="27"/>
  <c r="H216" i="27"/>
  <c r="P87" i="28" s="1"/>
  <c r="G216" i="27"/>
  <c r="O87" i="28" s="1"/>
  <c r="P215" i="27"/>
  <c r="N87" i="28" s="1"/>
  <c r="O215" i="27"/>
  <c r="M87" i="28" s="1"/>
  <c r="N215" i="27"/>
  <c r="L87" i="28" s="1"/>
  <c r="M215" i="27"/>
  <c r="K87" i="28" s="1"/>
  <c r="L215" i="27"/>
  <c r="J87" i="28" s="1"/>
  <c r="K215" i="27"/>
  <c r="I87" i="28" s="1"/>
  <c r="J215" i="27"/>
  <c r="H87" i="28" s="1"/>
  <c r="I215" i="27"/>
  <c r="G87" i="28" s="1"/>
  <c r="H215" i="27"/>
  <c r="F87" i="28" s="1"/>
  <c r="G215" i="27"/>
  <c r="Q214" i="27"/>
  <c r="Q213" i="27"/>
  <c r="Q212" i="27"/>
  <c r="Q211" i="27"/>
  <c r="F210" i="27"/>
  <c r="F209" i="27"/>
  <c r="B209" i="27"/>
  <c r="B211" i="27" s="1"/>
  <c r="A209" i="27"/>
  <c r="A211" i="27" s="1"/>
  <c r="A218" i="27" s="1"/>
  <c r="A225" i="27" s="1"/>
  <c r="P207" i="27"/>
  <c r="AH86" i="28" s="1"/>
  <c r="O207" i="27"/>
  <c r="AG86" i="28" s="1"/>
  <c r="N207" i="27"/>
  <c r="AF86" i="28" s="1"/>
  <c r="M207" i="27"/>
  <c r="AE86" i="28" s="1"/>
  <c r="L207" i="27"/>
  <c r="AD86" i="28" s="1"/>
  <c r="K207" i="27"/>
  <c r="AC86" i="28" s="1"/>
  <c r="J207" i="27"/>
  <c r="AB86" i="28" s="1"/>
  <c r="I207" i="27"/>
  <c r="AA86" i="28" s="1"/>
  <c r="H207" i="27"/>
  <c r="G207" i="27"/>
  <c r="Y86" i="28" s="1"/>
  <c r="P206" i="27"/>
  <c r="X86" i="28" s="1"/>
  <c r="O206" i="27"/>
  <c r="W86" i="28" s="1"/>
  <c r="N206" i="27"/>
  <c r="V86" i="28" s="1"/>
  <c r="M206" i="27"/>
  <c r="U86" i="28" s="1"/>
  <c r="L206" i="27"/>
  <c r="T86" i="28" s="1"/>
  <c r="K206" i="27"/>
  <c r="S86" i="28" s="1"/>
  <c r="J206" i="27"/>
  <c r="R86" i="28" s="1"/>
  <c r="I206" i="27"/>
  <c r="H206" i="27"/>
  <c r="P86" i="28" s="1"/>
  <c r="G206" i="27"/>
  <c r="O86" i="28" s="1"/>
  <c r="P205" i="27"/>
  <c r="N86" i="28" s="1"/>
  <c r="O205" i="27"/>
  <c r="M86" i="28" s="1"/>
  <c r="N205" i="27"/>
  <c r="L86" i="28" s="1"/>
  <c r="M205" i="27"/>
  <c r="K86" i="28" s="1"/>
  <c r="L205" i="27"/>
  <c r="J86" i="28" s="1"/>
  <c r="K205" i="27"/>
  <c r="I86" i="28" s="1"/>
  <c r="J205" i="27"/>
  <c r="H86" i="28" s="1"/>
  <c r="I205" i="27"/>
  <c r="G86" i="28" s="1"/>
  <c r="H205" i="27"/>
  <c r="F86" i="28" s="1"/>
  <c r="G205" i="27"/>
  <c r="Q204" i="27"/>
  <c r="F204" i="27"/>
  <c r="Q203" i="27"/>
  <c r="F203" i="27"/>
  <c r="Q202" i="27"/>
  <c r="F202" i="27"/>
  <c r="Q201" i="27"/>
  <c r="F201" i="27"/>
  <c r="P200" i="27"/>
  <c r="AH85" i="28" s="1"/>
  <c r="O200" i="27"/>
  <c r="AG85" i="28" s="1"/>
  <c r="N200" i="27"/>
  <c r="AF85" i="28" s="1"/>
  <c r="M200" i="27"/>
  <c r="AE85" i="28" s="1"/>
  <c r="L200" i="27"/>
  <c r="AD85" i="28" s="1"/>
  <c r="K200" i="27"/>
  <c r="AC85" i="28" s="1"/>
  <c r="J200" i="27"/>
  <c r="AB85" i="28" s="1"/>
  <c r="I200" i="27"/>
  <c r="AA85" i="28" s="1"/>
  <c r="H200" i="27"/>
  <c r="Z85" i="28" s="1"/>
  <c r="G200" i="27"/>
  <c r="Y85" i="28" s="1"/>
  <c r="P199" i="27"/>
  <c r="X85" i="28" s="1"/>
  <c r="O199" i="27"/>
  <c r="W85" i="28" s="1"/>
  <c r="N199" i="27"/>
  <c r="V85" i="28" s="1"/>
  <c r="M199" i="27"/>
  <c r="U85" i="28" s="1"/>
  <c r="L199" i="27"/>
  <c r="T85" i="28" s="1"/>
  <c r="K199" i="27"/>
  <c r="S85" i="28" s="1"/>
  <c r="J199" i="27"/>
  <c r="Q199" i="27" s="1"/>
  <c r="I199" i="27"/>
  <c r="Q85" i="28" s="1"/>
  <c r="H199" i="27"/>
  <c r="P85" i="28" s="1"/>
  <c r="G199" i="27"/>
  <c r="O85" i="28" s="1"/>
  <c r="P198" i="27"/>
  <c r="N85" i="28" s="1"/>
  <c r="O198" i="27"/>
  <c r="M85" i="28" s="1"/>
  <c r="N198" i="27"/>
  <c r="L85" i="28" s="1"/>
  <c r="M198" i="27"/>
  <c r="K85" i="28" s="1"/>
  <c r="L198" i="27"/>
  <c r="J85" i="28" s="1"/>
  <c r="K198" i="27"/>
  <c r="I85" i="28" s="1"/>
  <c r="J198" i="27"/>
  <c r="H85" i="28" s="1"/>
  <c r="I198" i="27"/>
  <c r="G85" i="28" s="1"/>
  <c r="H198" i="27"/>
  <c r="F85" i="28" s="1"/>
  <c r="G198" i="27"/>
  <c r="E85" i="28" s="1"/>
  <c r="Q197" i="27"/>
  <c r="F197" i="27"/>
  <c r="Q196" i="27"/>
  <c r="F196" i="27"/>
  <c r="Q195" i="27"/>
  <c r="F195" i="27"/>
  <c r="Q194" i="27"/>
  <c r="F194" i="27"/>
  <c r="P193" i="27"/>
  <c r="AH84" i="28" s="1"/>
  <c r="O193" i="27"/>
  <c r="AG84" i="28" s="1"/>
  <c r="N193" i="27"/>
  <c r="AF84" i="28" s="1"/>
  <c r="M193" i="27"/>
  <c r="AE84" i="28" s="1"/>
  <c r="L193" i="27"/>
  <c r="AD84" i="28" s="1"/>
  <c r="K193" i="27"/>
  <c r="AC84" i="28" s="1"/>
  <c r="J193" i="27"/>
  <c r="AB84" i="28" s="1"/>
  <c r="I193" i="27"/>
  <c r="AA84" i="28" s="1"/>
  <c r="H193" i="27"/>
  <c r="Z84" i="28" s="1"/>
  <c r="G193" i="27"/>
  <c r="Y84" i="28" s="1"/>
  <c r="P192" i="27"/>
  <c r="X84" i="28" s="1"/>
  <c r="O192" i="27"/>
  <c r="W84" i="28" s="1"/>
  <c r="N192" i="27"/>
  <c r="V84" i="28" s="1"/>
  <c r="M192" i="27"/>
  <c r="U84" i="28" s="1"/>
  <c r="L192" i="27"/>
  <c r="T84" i="28" s="1"/>
  <c r="K192" i="27"/>
  <c r="S84" i="28" s="1"/>
  <c r="J192" i="27"/>
  <c r="R84" i="28" s="1"/>
  <c r="I192" i="27"/>
  <c r="Q84" i="28" s="1"/>
  <c r="H192" i="27"/>
  <c r="P84" i="28" s="1"/>
  <c r="G192" i="27"/>
  <c r="O84" i="28" s="1"/>
  <c r="P191" i="27"/>
  <c r="N84" i="28" s="1"/>
  <c r="O191" i="27"/>
  <c r="M84" i="28" s="1"/>
  <c r="N191" i="27"/>
  <c r="L84" i="28" s="1"/>
  <c r="M191" i="27"/>
  <c r="K84" i="28" s="1"/>
  <c r="L191" i="27"/>
  <c r="J84" i="28" s="1"/>
  <c r="K191" i="27"/>
  <c r="I84" i="28" s="1"/>
  <c r="J191" i="27"/>
  <c r="H84" i="28" s="1"/>
  <c r="I191" i="27"/>
  <c r="G84" i="28" s="1"/>
  <c r="H191" i="27"/>
  <c r="F84" i="28" s="1"/>
  <c r="G191" i="27"/>
  <c r="E84" i="28" s="1"/>
  <c r="Q190" i="27"/>
  <c r="Q189" i="27"/>
  <c r="Q188" i="27"/>
  <c r="Q187" i="27"/>
  <c r="F186" i="27"/>
  <c r="F185" i="27"/>
  <c r="B185" i="27"/>
  <c r="B187" i="27" s="1"/>
  <c r="A185" i="27"/>
  <c r="A187" i="27" s="1"/>
  <c r="A194" i="27" s="1"/>
  <c r="A201" i="27" s="1"/>
  <c r="P183" i="27"/>
  <c r="AH83" i="28" s="1"/>
  <c r="O183" i="27"/>
  <c r="AG83" i="28" s="1"/>
  <c r="N183" i="27"/>
  <c r="AF83" i="28" s="1"/>
  <c r="M183" i="27"/>
  <c r="AE83" i="28" s="1"/>
  <c r="L183" i="27"/>
  <c r="AD83" i="28" s="1"/>
  <c r="K183" i="27"/>
  <c r="AC83" i="28" s="1"/>
  <c r="J183" i="27"/>
  <c r="AB83" i="28" s="1"/>
  <c r="I183" i="27"/>
  <c r="AA83" i="28" s="1"/>
  <c r="H183" i="27"/>
  <c r="Z83" i="28" s="1"/>
  <c r="G183" i="27"/>
  <c r="Y83" i="28" s="1"/>
  <c r="P182" i="27"/>
  <c r="X83" i="28" s="1"/>
  <c r="O182" i="27"/>
  <c r="W83" i="28" s="1"/>
  <c r="N182" i="27"/>
  <c r="V83" i="28" s="1"/>
  <c r="M182" i="27"/>
  <c r="U83" i="28" s="1"/>
  <c r="L182" i="27"/>
  <c r="T83" i="28" s="1"/>
  <c r="K182" i="27"/>
  <c r="S83" i="28" s="1"/>
  <c r="J182" i="27"/>
  <c r="R83" i="28" s="1"/>
  <c r="I182" i="27"/>
  <c r="Q83" i="28" s="1"/>
  <c r="H182" i="27"/>
  <c r="P83" i="28" s="1"/>
  <c r="G182" i="27"/>
  <c r="P181" i="27"/>
  <c r="N83" i="28" s="1"/>
  <c r="O181" i="27"/>
  <c r="M83" i="28" s="1"/>
  <c r="N181" i="27"/>
  <c r="L83" i="28" s="1"/>
  <c r="M181" i="27"/>
  <c r="K83" i="28" s="1"/>
  <c r="L181" i="27"/>
  <c r="J83" i="28" s="1"/>
  <c r="K181" i="27"/>
  <c r="I83" i="28" s="1"/>
  <c r="J181" i="27"/>
  <c r="H83" i="28" s="1"/>
  <c r="I181" i="27"/>
  <c r="G83" i="28" s="1"/>
  <c r="H181" i="27"/>
  <c r="F83" i="28" s="1"/>
  <c r="G181" i="27"/>
  <c r="E83" i="28" s="1"/>
  <c r="Q180" i="27"/>
  <c r="F180" i="27"/>
  <c r="Q179" i="27"/>
  <c r="F179" i="27"/>
  <c r="Q178" i="27"/>
  <c r="F178" i="27"/>
  <c r="Q177" i="27"/>
  <c r="F177" i="27"/>
  <c r="P176" i="27"/>
  <c r="AH82" i="28" s="1"/>
  <c r="O176" i="27"/>
  <c r="AG82" i="28" s="1"/>
  <c r="N176" i="27"/>
  <c r="AF82" i="28" s="1"/>
  <c r="M176" i="27"/>
  <c r="AE82" i="28" s="1"/>
  <c r="L176" i="27"/>
  <c r="AD82" i="28" s="1"/>
  <c r="K176" i="27"/>
  <c r="AC82" i="28" s="1"/>
  <c r="J176" i="27"/>
  <c r="AB82" i="28" s="1"/>
  <c r="I176" i="27"/>
  <c r="AA82" i="28" s="1"/>
  <c r="H176" i="27"/>
  <c r="Z82" i="28" s="1"/>
  <c r="G176" i="27"/>
  <c r="P175" i="27"/>
  <c r="X82" i="28" s="1"/>
  <c r="O175" i="27"/>
  <c r="W82" i="28" s="1"/>
  <c r="N175" i="27"/>
  <c r="V82" i="28" s="1"/>
  <c r="M175" i="27"/>
  <c r="U82" i="28" s="1"/>
  <c r="L175" i="27"/>
  <c r="T82" i="28" s="1"/>
  <c r="K175" i="27"/>
  <c r="S82" i="28" s="1"/>
  <c r="J175" i="27"/>
  <c r="R82" i="28" s="1"/>
  <c r="I175" i="27"/>
  <c r="Q82" i="28" s="1"/>
  <c r="H175" i="27"/>
  <c r="P82" i="28" s="1"/>
  <c r="G175" i="27"/>
  <c r="P174" i="27"/>
  <c r="N82" i="28" s="1"/>
  <c r="O174" i="27"/>
  <c r="M82" i="28" s="1"/>
  <c r="N174" i="27"/>
  <c r="L82" i="28" s="1"/>
  <c r="M174" i="27"/>
  <c r="K82" i="28" s="1"/>
  <c r="L174" i="27"/>
  <c r="J82" i="28" s="1"/>
  <c r="K174" i="27"/>
  <c r="I82" i="28" s="1"/>
  <c r="J174" i="27"/>
  <c r="H82" i="28" s="1"/>
  <c r="I174" i="27"/>
  <c r="G82" i="28" s="1"/>
  <c r="H174" i="27"/>
  <c r="F82" i="28" s="1"/>
  <c r="G174" i="27"/>
  <c r="E82" i="28" s="1"/>
  <c r="Q173" i="27"/>
  <c r="F173" i="27"/>
  <c r="Q172" i="27"/>
  <c r="F172" i="27"/>
  <c r="Q171" i="27"/>
  <c r="F171" i="27"/>
  <c r="Q170" i="27"/>
  <c r="F170" i="27"/>
  <c r="P169" i="27"/>
  <c r="AH81" i="28" s="1"/>
  <c r="O169" i="27"/>
  <c r="AG81" i="28" s="1"/>
  <c r="N169" i="27"/>
  <c r="AF81" i="28" s="1"/>
  <c r="M169" i="27"/>
  <c r="AE81" i="28" s="1"/>
  <c r="L169" i="27"/>
  <c r="AD81" i="28" s="1"/>
  <c r="K169" i="27"/>
  <c r="AC81" i="28" s="1"/>
  <c r="J169" i="27"/>
  <c r="I169" i="27"/>
  <c r="AA81" i="28" s="1"/>
  <c r="H169" i="27"/>
  <c r="Z81" i="28" s="1"/>
  <c r="G169" i="27"/>
  <c r="Y81" i="28" s="1"/>
  <c r="P168" i="27"/>
  <c r="X81" i="28" s="1"/>
  <c r="O168" i="27"/>
  <c r="W81" i="28" s="1"/>
  <c r="N168" i="27"/>
  <c r="V81" i="28" s="1"/>
  <c r="M168" i="27"/>
  <c r="L168" i="27"/>
  <c r="T81" i="28" s="1"/>
  <c r="K168" i="27"/>
  <c r="S81" i="28" s="1"/>
  <c r="J168" i="27"/>
  <c r="R81" i="28" s="1"/>
  <c r="I168" i="27"/>
  <c r="Q81" i="28" s="1"/>
  <c r="H168" i="27"/>
  <c r="P81" i="28" s="1"/>
  <c r="G168" i="27"/>
  <c r="O81" i="28" s="1"/>
  <c r="P167" i="27"/>
  <c r="N81" i="28" s="1"/>
  <c r="O167" i="27"/>
  <c r="M81" i="28" s="1"/>
  <c r="N167" i="27"/>
  <c r="L81" i="28" s="1"/>
  <c r="M167" i="27"/>
  <c r="K81" i="28" s="1"/>
  <c r="L167" i="27"/>
  <c r="J81" i="28" s="1"/>
  <c r="K167" i="27"/>
  <c r="I81" i="28" s="1"/>
  <c r="J167" i="27"/>
  <c r="H81" i="28" s="1"/>
  <c r="I167" i="27"/>
  <c r="G81" i="28" s="1"/>
  <c r="H167" i="27"/>
  <c r="G167" i="27"/>
  <c r="E81" i="28" s="1"/>
  <c r="Q166" i="27"/>
  <c r="Q165" i="27"/>
  <c r="Q164" i="27"/>
  <c r="Q163" i="27"/>
  <c r="F162" i="27"/>
  <c r="F161" i="27"/>
  <c r="B161" i="27"/>
  <c r="B163" i="27" s="1"/>
  <c r="B170" i="27" s="1"/>
  <c r="A161" i="27"/>
  <c r="A163" i="27" s="1"/>
  <c r="A170" i="27" s="1"/>
  <c r="A177" i="27" s="1"/>
  <c r="P159" i="27"/>
  <c r="AH80" i="28" s="1"/>
  <c r="O159" i="27"/>
  <c r="AG80" i="28" s="1"/>
  <c r="N159" i="27"/>
  <c r="AF80" i="28" s="1"/>
  <c r="M159" i="27"/>
  <c r="AE80" i="28" s="1"/>
  <c r="L159" i="27"/>
  <c r="AD80" i="28" s="1"/>
  <c r="K159" i="27"/>
  <c r="AC80" i="28" s="1"/>
  <c r="J159" i="27"/>
  <c r="I159" i="27"/>
  <c r="AA80" i="28" s="1"/>
  <c r="H159" i="27"/>
  <c r="Z80" i="28" s="1"/>
  <c r="G159" i="27"/>
  <c r="Y80" i="28" s="1"/>
  <c r="P158" i="27"/>
  <c r="X80" i="28" s="1"/>
  <c r="O158" i="27"/>
  <c r="W80" i="28" s="1"/>
  <c r="N158" i="27"/>
  <c r="V80" i="28" s="1"/>
  <c r="M158" i="27"/>
  <c r="L158" i="27"/>
  <c r="T80" i="28" s="1"/>
  <c r="K158" i="27"/>
  <c r="S80" i="28" s="1"/>
  <c r="J158" i="27"/>
  <c r="R80" i="28" s="1"/>
  <c r="I158" i="27"/>
  <c r="Q80" i="28" s="1"/>
  <c r="H158" i="27"/>
  <c r="P80" i="28" s="1"/>
  <c r="G158" i="27"/>
  <c r="O80" i="28" s="1"/>
  <c r="P157" i="27"/>
  <c r="N80" i="28" s="1"/>
  <c r="O157" i="27"/>
  <c r="M80" i="28" s="1"/>
  <c r="N157" i="27"/>
  <c r="L80" i="28" s="1"/>
  <c r="M157" i="27"/>
  <c r="K80" i="28" s="1"/>
  <c r="L157" i="27"/>
  <c r="J80" i="28" s="1"/>
  <c r="K157" i="27"/>
  <c r="I80" i="28" s="1"/>
  <c r="J157" i="27"/>
  <c r="H80" i="28" s="1"/>
  <c r="I157" i="27"/>
  <c r="G80" i="28" s="1"/>
  <c r="H157" i="27"/>
  <c r="G157" i="27"/>
  <c r="E80" i="28" s="1"/>
  <c r="Q156" i="27"/>
  <c r="F156" i="27"/>
  <c r="Q155" i="27"/>
  <c r="F155" i="27"/>
  <c r="Q154" i="27"/>
  <c r="F154" i="27"/>
  <c r="Q153" i="27"/>
  <c r="F153" i="27"/>
  <c r="P152" i="27"/>
  <c r="AH79" i="28" s="1"/>
  <c r="O152" i="27"/>
  <c r="AG79" i="28" s="1"/>
  <c r="N152" i="27"/>
  <c r="AF79" i="28" s="1"/>
  <c r="M152" i="27"/>
  <c r="AE79" i="28" s="1"/>
  <c r="L152" i="27"/>
  <c r="AD79" i="28" s="1"/>
  <c r="K152" i="27"/>
  <c r="AC79" i="28" s="1"/>
  <c r="J152" i="27"/>
  <c r="AB79" i="28" s="1"/>
  <c r="I152" i="27"/>
  <c r="Q152" i="27" s="1"/>
  <c r="H152" i="27"/>
  <c r="Z79" i="28" s="1"/>
  <c r="G152" i="27"/>
  <c r="Y79" i="28" s="1"/>
  <c r="P151" i="27"/>
  <c r="X79" i="28" s="1"/>
  <c r="O151" i="27"/>
  <c r="W79" i="28" s="1"/>
  <c r="N151" i="27"/>
  <c r="V79" i="28" s="1"/>
  <c r="M151" i="27"/>
  <c r="U79" i="28" s="1"/>
  <c r="L151" i="27"/>
  <c r="T79" i="28" s="1"/>
  <c r="K151" i="27"/>
  <c r="S79" i="28" s="1"/>
  <c r="J151" i="27"/>
  <c r="R79" i="28" s="1"/>
  <c r="I151" i="27"/>
  <c r="Q79" i="28" s="1"/>
  <c r="H151" i="27"/>
  <c r="P79" i="28" s="1"/>
  <c r="G151" i="27"/>
  <c r="P150" i="27"/>
  <c r="N79" i="28" s="1"/>
  <c r="O150" i="27"/>
  <c r="M79" i="28" s="1"/>
  <c r="N150" i="27"/>
  <c r="L79" i="28" s="1"/>
  <c r="M150" i="27"/>
  <c r="K79" i="28" s="1"/>
  <c r="L150" i="27"/>
  <c r="J79" i="28" s="1"/>
  <c r="K150" i="27"/>
  <c r="I79" i="28" s="1"/>
  <c r="J150" i="27"/>
  <c r="H79" i="28" s="1"/>
  <c r="I150" i="27"/>
  <c r="G79" i="28" s="1"/>
  <c r="H150" i="27"/>
  <c r="F79" i="28" s="1"/>
  <c r="G150" i="27"/>
  <c r="E79" i="28" s="1"/>
  <c r="Q149" i="27"/>
  <c r="F149" i="27"/>
  <c r="Q148" i="27"/>
  <c r="F148" i="27"/>
  <c r="Q147" i="27"/>
  <c r="F147" i="27"/>
  <c r="Q146" i="27"/>
  <c r="F146" i="27"/>
  <c r="P145" i="27"/>
  <c r="AH78" i="28" s="1"/>
  <c r="O145" i="27"/>
  <c r="AG78" i="28" s="1"/>
  <c r="N145" i="27"/>
  <c r="AF78" i="28" s="1"/>
  <c r="M145" i="27"/>
  <c r="AE78" i="28" s="1"/>
  <c r="L145" i="27"/>
  <c r="AD78" i="28" s="1"/>
  <c r="K145" i="27"/>
  <c r="AC78" i="28" s="1"/>
  <c r="J145" i="27"/>
  <c r="AB78" i="28" s="1"/>
  <c r="I145" i="27"/>
  <c r="H145" i="27"/>
  <c r="Z78" i="28" s="1"/>
  <c r="G145" i="27"/>
  <c r="Y78" i="28" s="1"/>
  <c r="P144" i="27"/>
  <c r="O144" i="27"/>
  <c r="W78" i="28" s="1"/>
  <c r="N144" i="27"/>
  <c r="V78" i="28" s="1"/>
  <c r="M144" i="27"/>
  <c r="U78" i="28" s="1"/>
  <c r="L144" i="27"/>
  <c r="T78" i="28" s="1"/>
  <c r="K144" i="27"/>
  <c r="S78" i="28" s="1"/>
  <c r="J144" i="27"/>
  <c r="R78" i="28" s="1"/>
  <c r="I144" i="27"/>
  <c r="Q78" i="28" s="1"/>
  <c r="H144" i="27"/>
  <c r="P78" i="28" s="1"/>
  <c r="G144" i="27"/>
  <c r="O78" i="28" s="1"/>
  <c r="P143" i="27"/>
  <c r="N78" i="28" s="1"/>
  <c r="O143" i="27"/>
  <c r="M78" i="28" s="1"/>
  <c r="N143" i="27"/>
  <c r="L78" i="28" s="1"/>
  <c r="M143" i="27"/>
  <c r="K78" i="28" s="1"/>
  <c r="L143" i="27"/>
  <c r="J78" i="28" s="1"/>
  <c r="K143" i="27"/>
  <c r="I78" i="28" s="1"/>
  <c r="J143" i="27"/>
  <c r="H78" i="28" s="1"/>
  <c r="I143" i="27"/>
  <c r="G78" i="28" s="1"/>
  <c r="H143" i="27"/>
  <c r="F78" i="28" s="1"/>
  <c r="G143" i="27"/>
  <c r="E78" i="28" s="1"/>
  <c r="Q142" i="27"/>
  <c r="Q141" i="27"/>
  <c r="Q140" i="27"/>
  <c r="Q139" i="27"/>
  <c r="F138" i="27"/>
  <c r="F137" i="27"/>
  <c r="B137" i="27"/>
  <c r="B139" i="27" s="1"/>
  <c r="B153" i="27" s="1"/>
  <c r="A137" i="27"/>
  <c r="A139" i="27" s="1"/>
  <c r="A146" i="27" s="1"/>
  <c r="A153" i="27" s="1"/>
  <c r="P135" i="27"/>
  <c r="AH77" i="28" s="1"/>
  <c r="O135" i="27"/>
  <c r="AG77" i="28" s="1"/>
  <c r="N135" i="27"/>
  <c r="AF77" i="28" s="1"/>
  <c r="M135" i="27"/>
  <c r="AE77" i="28" s="1"/>
  <c r="L135" i="27"/>
  <c r="AD77" i="28" s="1"/>
  <c r="K135" i="27"/>
  <c r="AC77" i="28" s="1"/>
  <c r="J135" i="27"/>
  <c r="AB77" i="28" s="1"/>
  <c r="I135" i="27"/>
  <c r="AA77" i="28" s="1"/>
  <c r="H135" i="27"/>
  <c r="Z77" i="28" s="1"/>
  <c r="G135" i="27"/>
  <c r="P134" i="27"/>
  <c r="X77" i="28" s="1"/>
  <c r="O134" i="27"/>
  <c r="W77" i="28" s="1"/>
  <c r="N134" i="27"/>
  <c r="V77" i="28" s="1"/>
  <c r="M134" i="27"/>
  <c r="U77" i="28" s="1"/>
  <c r="L134" i="27"/>
  <c r="T77" i="28" s="1"/>
  <c r="K134" i="27"/>
  <c r="S77" i="28" s="1"/>
  <c r="J134" i="27"/>
  <c r="R77" i="28" s="1"/>
  <c r="I134" i="27"/>
  <c r="Q77" i="28" s="1"/>
  <c r="H134" i="27"/>
  <c r="P77" i="28" s="1"/>
  <c r="G134" i="27"/>
  <c r="P133" i="27"/>
  <c r="N77" i="28" s="1"/>
  <c r="O133" i="27"/>
  <c r="M77" i="28" s="1"/>
  <c r="N133" i="27"/>
  <c r="L77" i="28" s="1"/>
  <c r="M133" i="27"/>
  <c r="K77" i="28" s="1"/>
  <c r="L133" i="27"/>
  <c r="J77" i="28" s="1"/>
  <c r="K133" i="27"/>
  <c r="I77" i="28" s="1"/>
  <c r="J133" i="27"/>
  <c r="H77" i="28" s="1"/>
  <c r="I133" i="27"/>
  <c r="G77" i="28" s="1"/>
  <c r="H133" i="27"/>
  <c r="F77" i="28" s="1"/>
  <c r="G133" i="27"/>
  <c r="E77" i="28" s="1"/>
  <c r="Q132" i="27"/>
  <c r="F132" i="27"/>
  <c r="Q131" i="27"/>
  <c r="F131" i="27"/>
  <c r="Q130" i="27"/>
  <c r="F130" i="27"/>
  <c r="Q129" i="27"/>
  <c r="F129" i="27"/>
  <c r="P128" i="27"/>
  <c r="AH76" i="28" s="1"/>
  <c r="O128" i="27"/>
  <c r="AG76" i="28" s="1"/>
  <c r="N128" i="27"/>
  <c r="AF76" i="28" s="1"/>
  <c r="M128" i="27"/>
  <c r="AE76" i="28" s="1"/>
  <c r="L128" i="27"/>
  <c r="AD76" i="28" s="1"/>
  <c r="K128" i="27"/>
  <c r="AC76" i="28" s="1"/>
  <c r="J128" i="27"/>
  <c r="AB76" i="28" s="1"/>
  <c r="I128" i="27"/>
  <c r="AA76" i="28" s="1"/>
  <c r="H128" i="27"/>
  <c r="Z76" i="28" s="1"/>
  <c r="G128" i="27"/>
  <c r="Y76" i="28" s="1"/>
  <c r="P127" i="27"/>
  <c r="X76" i="28" s="1"/>
  <c r="O127" i="27"/>
  <c r="W76" i="28" s="1"/>
  <c r="N127" i="27"/>
  <c r="V76" i="28" s="1"/>
  <c r="M127" i="27"/>
  <c r="U76" i="28" s="1"/>
  <c r="L127" i="27"/>
  <c r="T76" i="28" s="1"/>
  <c r="K127" i="27"/>
  <c r="S76" i="28" s="1"/>
  <c r="J127" i="27"/>
  <c r="R76" i="28" s="1"/>
  <c r="I127" i="27"/>
  <c r="Q76" i="28" s="1"/>
  <c r="H127" i="27"/>
  <c r="P76" i="28" s="1"/>
  <c r="G127" i="27"/>
  <c r="P126" i="27"/>
  <c r="N76" i="28" s="1"/>
  <c r="O126" i="27"/>
  <c r="M76" i="28" s="1"/>
  <c r="N126" i="27"/>
  <c r="L76" i="28" s="1"/>
  <c r="M126" i="27"/>
  <c r="K76" i="28" s="1"/>
  <c r="L126" i="27"/>
  <c r="J76" i="28" s="1"/>
  <c r="K126" i="27"/>
  <c r="I76" i="28" s="1"/>
  <c r="J126" i="27"/>
  <c r="I126" i="27"/>
  <c r="G76" i="28" s="1"/>
  <c r="H126" i="27"/>
  <c r="F76" i="28" s="1"/>
  <c r="G126" i="27"/>
  <c r="E76" i="28" s="1"/>
  <c r="Q125" i="27"/>
  <c r="F125" i="27"/>
  <c r="Q124" i="27"/>
  <c r="F124" i="27"/>
  <c r="Q123" i="27"/>
  <c r="F123" i="27"/>
  <c r="Q122" i="27"/>
  <c r="F122" i="27"/>
  <c r="P121" i="27"/>
  <c r="AH75" i="28" s="1"/>
  <c r="O121" i="27"/>
  <c r="AG75" i="28" s="1"/>
  <c r="N121" i="27"/>
  <c r="AF75" i="28" s="1"/>
  <c r="M121" i="27"/>
  <c r="AE75" i="28" s="1"/>
  <c r="L121" i="27"/>
  <c r="AD75" i="28" s="1"/>
  <c r="K121" i="27"/>
  <c r="AC75" i="28" s="1"/>
  <c r="J121" i="27"/>
  <c r="AB75" i="28" s="1"/>
  <c r="I121" i="27"/>
  <c r="AA75" i="28" s="1"/>
  <c r="H121" i="27"/>
  <c r="Z75" i="28" s="1"/>
  <c r="G121" i="27"/>
  <c r="P120" i="27"/>
  <c r="X75" i="28" s="1"/>
  <c r="O120" i="27"/>
  <c r="W75" i="28" s="1"/>
  <c r="N120" i="27"/>
  <c r="V75" i="28" s="1"/>
  <c r="M120" i="27"/>
  <c r="U75" i="28" s="1"/>
  <c r="L120" i="27"/>
  <c r="T75" i="28" s="1"/>
  <c r="K120" i="27"/>
  <c r="S75" i="28" s="1"/>
  <c r="J120" i="27"/>
  <c r="R75" i="28" s="1"/>
  <c r="I120" i="27"/>
  <c r="Q75" i="28" s="1"/>
  <c r="H120" i="27"/>
  <c r="P75" i="28" s="1"/>
  <c r="G120" i="27"/>
  <c r="O75" i="28" s="1"/>
  <c r="P119" i="27"/>
  <c r="N75" i="28" s="1"/>
  <c r="O119" i="27"/>
  <c r="M75" i="28" s="1"/>
  <c r="N119" i="27"/>
  <c r="L75" i="28" s="1"/>
  <c r="M119" i="27"/>
  <c r="K75" i="28" s="1"/>
  <c r="L119" i="27"/>
  <c r="J75" i="28" s="1"/>
  <c r="K119" i="27"/>
  <c r="I75" i="28" s="1"/>
  <c r="J119" i="27"/>
  <c r="H75" i="28" s="1"/>
  <c r="I119" i="27"/>
  <c r="G75" i="28" s="1"/>
  <c r="H119" i="27"/>
  <c r="F75" i="28" s="1"/>
  <c r="G119" i="27"/>
  <c r="E75" i="28" s="1"/>
  <c r="Q118" i="27"/>
  <c r="Q117" i="27"/>
  <c r="Q116" i="27"/>
  <c r="Q115" i="27"/>
  <c r="A115" i="27"/>
  <c r="A122" i="27" s="1"/>
  <c r="A129" i="27" s="1"/>
  <c r="F114" i="27"/>
  <c r="F113" i="27"/>
  <c r="B113" i="27"/>
  <c r="B115" i="27" s="1"/>
  <c r="B129" i="27" s="1"/>
  <c r="A113" i="27"/>
  <c r="P111" i="27"/>
  <c r="AH74" i="28" s="1"/>
  <c r="O111" i="27"/>
  <c r="AG74" i="28" s="1"/>
  <c r="N111" i="27"/>
  <c r="AF74" i="28" s="1"/>
  <c r="M111" i="27"/>
  <c r="AE74" i="28" s="1"/>
  <c r="L111" i="27"/>
  <c r="AD74" i="28" s="1"/>
  <c r="K111" i="27"/>
  <c r="AC74" i="28" s="1"/>
  <c r="J111" i="27"/>
  <c r="AB74" i="28" s="1"/>
  <c r="I111" i="27"/>
  <c r="AA74" i="28" s="1"/>
  <c r="H111" i="27"/>
  <c r="Z74" i="28" s="1"/>
  <c r="G111" i="27"/>
  <c r="P110" i="27"/>
  <c r="X74" i="28" s="1"/>
  <c r="O110" i="27"/>
  <c r="W74" i="28" s="1"/>
  <c r="N110" i="27"/>
  <c r="V74" i="28" s="1"/>
  <c r="M110" i="27"/>
  <c r="U74" i="28" s="1"/>
  <c r="L110" i="27"/>
  <c r="T74" i="28" s="1"/>
  <c r="K110" i="27"/>
  <c r="S74" i="28" s="1"/>
  <c r="J110" i="27"/>
  <c r="R74" i="28" s="1"/>
  <c r="I110" i="27"/>
  <c r="Q74" i="28" s="1"/>
  <c r="H110" i="27"/>
  <c r="P74" i="28" s="1"/>
  <c r="G110" i="27"/>
  <c r="P109" i="27"/>
  <c r="N74" i="28" s="1"/>
  <c r="O109" i="27"/>
  <c r="M74" i="28" s="1"/>
  <c r="N109" i="27"/>
  <c r="L74" i="28" s="1"/>
  <c r="M109" i="27"/>
  <c r="K74" i="28" s="1"/>
  <c r="L109" i="27"/>
  <c r="J74" i="28" s="1"/>
  <c r="K109" i="27"/>
  <c r="I74" i="28" s="1"/>
  <c r="J109" i="27"/>
  <c r="H74" i="28" s="1"/>
  <c r="I109" i="27"/>
  <c r="G74" i="28" s="1"/>
  <c r="H109" i="27"/>
  <c r="F74" i="28" s="1"/>
  <c r="G109" i="27"/>
  <c r="Q108" i="27"/>
  <c r="F108" i="27"/>
  <c r="Q107" i="27"/>
  <c r="F107" i="27"/>
  <c r="Q106" i="27"/>
  <c r="F106" i="27"/>
  <c r="Q105" i="27"/>
  <c r="F105" i="27"/>
  <c r="P104" i="27"/>
  <c r="AH73" i="28" s="1"/>
  <c r="O104" i="27"/>
  <c r="AG73" i="28" s="1"/>
  <c r="N104" i="27"/>
  <c r="AF73" i="28" s="1"/>
  <c r="M104" i="27"/>
  <c r="AE73" i="28" s="1"/>
  <c r="L104" i="27"/>
  <c r="AD73" i="28" s="1"/>
  <c r="K104" i="27"/>
  <c r="AC73" i="28" s="1"/>
  <c r="J104" i="27"/>
  <c r="AB73" i="28" s="1"/>
  <c r="I104" i="27"/>
  <c r="H104" i="27"/>
  <c r="Z73" i="28" s="1"/>
  <c r="G104" i="27"/>
  <c r="Y73" i="28" s="1"/>
  <c r="P103" i="27"/>
  <c r="X73" i="28" s="1"/>
  <c r="O103" i="27"/>
  <c r="W73" i="28" s="1"/>
  <c r="N103" i="27"/>
  <c r="V73" i="28" s="1"/>
  <c r="M103" i="27"/>
  <c r="U73" i="28" s="1"/>
  <c r="L103" i="27"/>
  <c r="T73" i="28" s="1"/>
  <c r="K103" i="27"/>
  <c r="S73" i="28" s="1"/>
  <c r="J103" i="27"/>
  <c r="R73" i="28" s="1"/>
  <c r="I103" i="27"/>
  <c r="Q73" i="28" s="1"/>
  <c r="H103" i="27"/>
  <c r="P73" i="28" s="1"/>
  <c r="G103" i="27"/>
  <c r="P102" i="27"/>
  <c r="N73" i="28" s="1"/>
  <c r="O102" i="27"/>
  <c r="M73" i="28" s="1"/>
  <c r="N102" i="27"/>
  <c r="L73" i="28" s="1"/>
  <c r="M102" i="27"/>
  <c r="K73" i="28" s="1"/>
  <c r="L102" i="27"/>
  <c r="J73" i="28" s="1"/>
  <c r="K102" i="27"/>
  <c r="I73" i="28" s="1"/>
  <c r="J102" i="27"/>
  <c r="H73" i="28" s="1"/>
  <c r="I102" i="27"/>
  <c r="G73" i="28" s="1"/>
  <c r="H102" i="27"/>
  <c r="F73" i="28" s="1"/>
  <c r="G102" i="27"/>
  <c r="E73" i="28" s="1"/>
  <c r="Q101" i="27"/>
  <c r="F101" i="27"/>
  <c r="Q100" i="27"/>
  <c r="F100" i="27"/>
  <c r="Q99" i="27"/>
  <c r="F99" i="27"/>
  <c r="Q98" i="27"/>
  <c r="F98" i="27"/>
  <c r="P97" i="27"/>
  <c r="AH72" i="28" s="1"/>
  <c r="O97" i="27"/>
  <c r="AG72" i="28" s="1"/>
  <c r="N97" i="27"/>
  <c r="AF72" i="28" s="1"/>
  <c r="M97" i="27"/>
  <c r="AE72" i="28" s="1"/>
  <c r="L97" i="27"/>
  <c r="AD72" i="28" s="1"/>
  <c r="K97" i="27"/>
  <c r="AC72" i="28" s="1"/>
  <c r="J97" i="27"/>
  <c r="AB72" i="28" s="1"/>
  <c r="I97" i="27"/>
  <c r="AA72" i="28" s="1"/>
  <c r="H97" i="27"/>
  <c r="Z72" i="28" s="1"/>
  <c r="G97" i="27"/>
  <c r="Y72" i="28" s="1"/>
  <c r="P96" i="27"/>
  <c r="X72" i="28" s="1"/>
  <c r="O96" i="27"/>
  <c r="W72" i="28" s="1"/>
  <c r="N96" i="27"/>
  <c r="V72" i="28" s="1"/>
  <c r="M96" i="27"/>
  <c r="U72" i="28" s="1"/>
  <c r="L96" i="27"/>
  <c r="T72" i="28" s="1"/>
  <c r="K96" i="27"/>
  <c r="S72" i="28" s="1"/>
  <c r="J96" i="27"/>
  <c r="R72" i="28" s="1"/>
  <c r="I96" i="27"/>
  <c r="Q72" i="28" s="1"/>
  <c r="H96" i="27"/>
  <c r="P72" i="28" s="1"/>
  <c r="G96" i="27"/>
  <c r="P95" i="27"/>
  <c r="N72" i="28" s="1"/>
  <c r="O95" i="27"/>
  <c r="M72" i="28" s="1"/>
  <c r="N95" i="27"/>
  <c r="L72" i="28" s="1"/>
  <c r="M95" i="27"/>
  <c r="K72" i="28" s="1"/>
  <c r="L95" i="27"/>
  <c r="J72" i="28" s="1"/>
  <c r="K95" i="27"/>
  <c r="I72" i="28" s="1"/>
  <c r="J95" i="27"/>
  <c r="H72" i="28" s="1"/>
  <c r="I95" i="27"/>
  <c r="G72" i="28" s="1"/>
  <c r="H95" i="27"/>
  <c r="F72" i="28" s="1"/>
  <c r="G95" i="27"/>
  <c r="Q94" i="27"/>
  <c r="Q93" i="27"/>
  <c r="Q92" i="27"/>
  <c r="Q91" i="27"/>
  <c r="F90" i="27"/>
  <c r="F89" i="27"/>
  <c r="B89" i="27"/>
  <c r="B91" i="27" s="1"/>
  <c r="B98" i="27" s="1"/>
  <c r="A89" i="27"/>
  <c r="A91" i="27" s="1"/>
  <c r="A98" i="27" s="1"/>
  <c r="A105" i="27" s="1"/>
  <c r="P87" i="27"/>
  <c r="AH71" i="28" s="1"/>
  <c r="O87" i="27"/>
  <c r="AG71" i="28" s="1"/>
  <c r="N87" i="27"/>
  <c r="AF71" i="28" s="1"/>
  <c r="M87" i="27"/>
  <c r="AE71" i="28" s="1"/>
  <c r="L87" i="27"/>
  <c r="AD71" i="28" s="1"/>
  <c r="K87" i="27"/>
  <c r="AC71" i="28" s="1"/>
  <c r="J87" i="27"/>
  <c r="AB71" i="28" s="1"/>
  <c r="I87" i="27"/>
  <c r="AA71" i="28" s="1"/>
  <c r="H87" i="27"/>
  <c r="Z71" i="28" s="1"/>
  <c r="G87" i="27"/>
  <c r="P86" i="27"/>
  <c r="X71" i="28" s="1"/>
  <c r="O86" i="27"/>
  <c r="W71" i="28" s="1"/>
  <c r="N86" i="27"/>
  <c r="V71" i="28" s="1"/>
  <c r="M86" i="27"/>
  <c r="U71" i="28" s="1"/>
  <c r="L86" i="27"/>
  <c r="T71" i="28" s="1"/>
  <c r="K86" i="27"/>
  <c r="S71" i="28" s="1"/>
  <c r="J86" i="27"/>
  <c r="R71" i="28" s="1"/>
  <c r="I86" i="27"/>
  <c r="Q71" i="28" s="1"/>
  <c r="H86" i="27"/>
  <c r="P71" i="28" s="1"/>
  <c r="G86" i="27"/>
  <c r="O71" i="28" s="1"/>
  <c r="P85" i="27"/>
  <c r="N71" i="28" s="1"/>
  <c r="O85" i="27"/>
  <c r="M71" i="28" s="1"/>
  <c r="N85" i="27"/>
  <c r="L71" i="28" s="1"/>
  <c r="M85" i="27"/>
  <c r="K71" i="28" s="1"/>
  <c r="L85" i="27"/>
  <c r="J71" i="28" s="1"/>
  <c r="K85" i="27"/>
  <c r="I71" i="28" s="1"/>
  <c r="J85" i="27"/>
  <c r="H71" i="28" s="1"/>
  <c r="I85" i="27"/>
  <c r="G71" i="28" s="1"/>
  <c r="H85" i="27"/>
  <c r="F71" i="28" s="1"/>
  <c r="G85" i="27"/>
  <c r="Q84" i="27"/>
  <c r="F84" i="27"/>
  <c r="Q83" i="27"/>
  <c r="F83" i="27"/>
  <c r="Q82" i="27"/>
  <c r="F82" i="27"/>
  <c r="Q81" i="27"/>
  <c r="F81" i="27"/>
  <c r="P80" i="27"/>
  <c r="O80" i="27"/>
  <c r="AG70" i="28" s="1"/>
  <c r="N80" i="27"/>
  <c r="AF70" i="28" s="1"/>
  <c r="M80" i="27"/>
  <c r="AE70" i="28" s="1"/>
  <c r="L80" i="27"/>
  <c r="AD70" i="28" s="1"/>
  <c r="K80" i="27"/>
  <c r="AC70" i="28" s="1"/>
  <c r="J80" i="27"/>
  <c r="AB70" i="28" s="1"/>
  <c r="I80" i="27"/>
  <c r="AA70" i="28" s="1"/>
  <c r="H80" i="27"/>
  <c r="Z70" i="28" s="1"/>
  <c r="G80" i="27"/>
  <c r="Y70" i="28" s="1"/>
  <c r="P79" i="27"/>
  <c r="X70" i="28" s="1"/>
  <c r="O79" i="27"/>
  <c r="W70" i="28" s="1"/>
  <c r="N79" i="27"/>
  <c r="V70" i="28" s="1"/>
  <c r="M79" i="27"/>
  <c r="U70" i="28" s="1"/>
  <c r="L79" i="27"/>
  <c r="T70" i="28" s="1"/>
  <c r="K79" i="27"/>
  <c r="S70" i="28" s="1"/>
  <c r="J79" i="27"/>
  <c r="R70" i="28" s="1"/>
  <c r="I79" i="27"/>
  <c r="Q70" i="28" s="1"/>
  <c r="H79" i="27"/>
  <c r="P70" i="28" s="1"/>
  <c r="G79" i="27"/>
  <c r="O70" i="28" s="1"/>
  <c r="P78" i="27"/>
  <c r="N70" i="28" s="1"/>
  <c r="O78" i="27"/>
  <c r="M70" i="28" s="1"/>
  <c r="N78" i="27"/>
  <c r="L70" i="28" s="1"/>
  <c r="M78" i="27"/>
  <c r="K70" i="28" s="1"/>
  <c r="L78" i="27"/>
  <c r="J70" i="28" s="1"/>
  <c r="K78" i="27"/>
  <c r="I70" i="28" s="1"/>
  <c r="J78" i="27"/>
  <c r="H70" i="28" s="1"/>
  <c r="I78" i="27"/>
  <c r="H78" i="27"/>
  <c r="F70" i="28" s="1"/>
  <c r="G78" i="27"/>
  <c r="E70" i="28" s="1"/>
  <c r="Q77" i="27"/>
  <c r="F77" i="27"/>
  <c r="Q76" i="27"/>
  <c r="F76" i="27"/>
  <c r="Q75" i="27"/>
  <c r="F75" i="27"/>
  <c r="Q74" i="27"/>
  <c r="F74" i="27"/>
  <c r="P73" i="27"/>
  <c r="AH69" i="28" s="1"/>
  <c r="O73" i="27"/>
  <c r="AG69" i="28" s="1"/>
  <c r="N73" i="27"/>
  <c r="AF69" i="28" s="1"/>
  <c r="M73" i="27"/>
  <c r="AE69" i="28" s="1"/>
  <c r="L73" i="27"/>
  <c r="AD69" i="28" s="1"/>
  <c r="K73" i="27"/>
  <c r="AC69" i="28" s="1"/>
  <c r="J73" i="27"/>
  <c r="I73" i="27"/>
  <c r="AA69" i="28" s="1"/>
  <c r="H73" i="27"/>
  <c r="Z69" i="28" s="1"/>
  <c r="G73" i="27"/>
  <c r="Y69" i="28" s="1"/>
  <c r="P72" i="27"/>
  <c r="X69" i="28" s="1"/>
  <c r="O72" i="27"/>
  <c r="W69" i="28" s="1"/>
  <c r="N72" i="27"/>
  <c r="V69" i="28" s="1"/>
  <c r="M72" i="27"/>
  <c r="U69" i="28" s="1"/>
  <c r="L72" i="27"/>
  <c r="T69" i="28" s="1"/>
  <c r="K72" i="27"/>
  <c r="S69" i="28" s="1"/>
  <c r="J72" i="27"/>
  <c r="R69" i="28" s="1"/>
  <c r="I72" i="27"/>
  <c r="H72" i="27"/>
  <c r="P69" i="28" s="1"/>
  <c r="G72" i="27"/>
  <c r="O69" i="28" s="1"/>
  <c r="P71" i="27"/>
  <c r="N69" i="28" s="1"/>
  <c r="O71" i="27"/>
  <c r="M69" i="28" s="1"/>
  <c r="N71" i="27"/>
  <c r="L69" i="28" s="1"/>
  <c r="M71" i="27"/>
  <c r="K69" i="28" s="1"/>
  <c r="L71" i="27"/>
  <c r="J69" i="28" s="1"/>
  <c r="K71" i="27"/>
  <c r="I69" i="28" s="1"/>
  <c r="J71" i="27"/>
  <c r="H69" i="28" s="1"/>
  <c r="I71" i="27"/>
  <c r="G69" i="28" s="1"/>
  <c r="H71" i="27"/>
  <c r="F69" i="28" s="1"/>
  <c r="G71" i="27"/>
  <c r="Q70" i="27"/>
  <c r="Q69" i="27"/>
  <c r="Q68" i="27"/>
  <c r="Q67" i="27"/>
  <c r="F66" i="27"/>
  <c r="F65" i="27"/>
  <c r="B65" i="27"/>
  <c r="B67" i="27" s="1"/>
  <c r="A65" i="27"/>
  <c r="A67" i="27" s="1"/>
  <c r="A74" i="27" s="1"/>
  <c r="A81" i="27" s="1"/>
  <c r="P63" i="27"/>
  <c r="AH68" i="28" s="1"/>
  <c r="O63" i="27"/>
  <c r="AG68" i="28" s="1"/>
  <c r="N63" i="27"/>
  <c r="AF68" i="28" s="1"/>
  <c r="M63" i="27"/>
  <c r="AE68" i="28" s="1"/>
  <c r="L63" i="27"/>
  <c r="AD68" i="28" s="1"/>
  <c r="K63" i="27"/>
  <c r="AC68" i="28" s="1"/>
  <c r="J63" i="27"/>
  <c r="I63" i="27"/>
  <c r="AA68" i="28" s="1"/>
  <c r="H63" i="27"/>
  <c r="Z68" i="28" s="1"/>
  <c r="G63" i="27"/>
  <c r="Y68" i="28" s="1"/>
  <c r="P62" i="27"/>
  <c r="X68" i="28" s="1"/>
  <c r="O62" i="27"/>
  <c r="W68" i="28" s="1"/>
  <c r="N62" i="27"/>
  <c r="V68" i="28" s="1"/>
  <c r="M62" i="27"/>
  <c r="U68" i="28" s="1"/>
  <c r="L62" i="27"/>
  <c r="T68" i="28" s="1"/>
  <c r="K62" i="27"/>
  <c r="S68" i="28" s="1"/>
  <c r="J62" i="27"/>
  <c r="R68" i="28" s="1"/>
  <c r="I62" i="27"/>
  <c r="H62" i="27"/>
  <c r="P68" i="28" s="1"/>
  <c r="G62" i="27"/>
  <c r="O68" i="28" s="1"/>
  <c r="P61" i="27"/>
  <c r="N68" i="28" s="1"/>
  <c r="O61" i="27"/>
  <c r="M68" i="28" s="1"/>
  <c r="N61" i="27"/>
  <c r="L68" i="28" s="1"/>
  <c r="M61" i="27"/>
  <c r="K68" i="28" s="1"/>
  <c r="L61" i="27"/>
  <c r="J68" i="28" s="1"/>
  <c r="K61" i="27"/>
  <c r="I68" i="28" s="1"/>
  <c r="J61" i="27"/>
  <c r="H68" i="28" s="1"/>
  <c r="I61" i="27"/>
  <c r="G68" i="28" s="1"/>
  <c r="H61" i="27"/>
  <c r="F68" i="28" s="1"/>
  <c r="G61" i="27"/>
  <c r="Q60" i="27"/>
  <c r="F60" i="27"/>
  <c r="Q59" i="27"/>
  <c r="F59" i="27"/>
  <c r="Q58" i="27"/>
  <c r="F58" i="27"/>
  <c r="Q57" i="27"/>
  <c r="F57" i="27"/>
  <c r="P56" i="27"/>
  <c r="AH67" i="28" s="1"/>
  <c r="O56" i="27"/>
  <c r="AG67" i="28" s="1"/>
  <c r="N56" i="27"/>
  <c r="AF67" i="28" s="1"/>
  <c r="M56" i="27"/>
  <c r="AE67" i="28" s="1"/>
  <c r="L56" i="27"/>
  <c r="AD67" i="28" s="1"/>
  <c r="K56" i="27"/>
  <c r="AC67" i="28" s="1"/>
  <c r="J56" i="27"/>
  <c r="AB67" i="28" s="1"/>
  <c r="I56" i="27"/>
  <c r="AA67" i="28" s="1"/>
  <c r="H56" i="27"/>
  <c r="Z67" i="28" s="1"/>
  <c r="G56" i="27"/>
  <c r="P55" i="27"/>
  <c r="X67" i="28" s="1"/>
  <c r="O55" i="27"/>
  <c r="W67" i="28" s="1"/>
  <c r="N55" i="27"/>
  <c r="V67" i="28" s="1"/>
  <c r="M55" i="27"/>
  <c r="U67" i="28" s="1"/>
  <c r="L55" i="27"/>
  <c r="T67" i="28" s="1"/>
  <c r="K55" i="27"/>
  <c r="S67" i="28" s="1"/>
  <c r="J55" i="27"/>
  <c r="R67" i="28" s="1"/>
  <c r="I55" i="27"/>
  <c r="Q67" i="28" s="1"/>
  <c r="H55" i="27"/>
  <c r="P67" i="28" s="1"/>
  <c r="G55" i="27"/>
  <c r="O67" i="28" s="1"/>
  <c r="P54" i="27"/>
  <c r="O54" i="27"/>
  <c r="M67" i="28" s="1"/>
  <c r="N54" i="27"/>
  <c r="L67" i="28" s="1"/>
  <c r="M54" i="27"/>
  <c r="K67" i="28" s="1"/>
  <c r="L54" i="27"/>
  <c r="J67" i="28" s="1"/>
  <c r="K54" i="27"/>
  <c r="I67" i="28" s="1"/>
  <c r="J54" i="27"/>
  <c r="H67" i="28" s="1"/>
  <c r="I54" i="27"/>
  <c r="G67" i="28" s="1"/>
  <c r="H54" i="27"/>
  <c r="F67" i="28" s="1"/>
  <c r="G54" i="27"/>
  <c r="E67" i="28" s="1"/>
  <c r="Q53" i="27"/>
  <c r="F53" i="27"/>
  <c r="Q52" i="27"/>
  <c r="F52" i="27"/>
  <c r="Q51" i="27"/>
  <c r="F51" i="27"/>
  <c r="Q50" i="27"/>
  <c r="F50" i="27"/>
  <c r="P49" i="27"/>
  <c r="AH66" i="28" s="1"/>
  <c r="O49" i="27"/>
  <c r="AG66" i="28" s="1"/>
  <c r="N49" i="27"/>
  <c r="AF66" i="28" s="1"/>
  <c r="M49" i="27"/>
  <c r="AE66" i="28" s="1"/>
  <c r="L49" i="27"/>
  <c r="AD66" i="28" s="1"/>
  <c r="K49" i="27"/>
  <c r="AC66" i="28" s="1"/>
  <c r="J49" i="27"/>
  <c r="AB66" i="28" s="1"/>
  <c r="I49" i="27"/>
  <c r="AA66" i="28" s="1"/>
  <c r="H49" i="27"/>
  <c r="Z66" i="28" s="1"/>
  <c r="G49" i="27"/>
  <c r="P48" i="27"/>
  <c r="X66" i="28" s="1"/>
  <c r="O48" i="27"/>
  <c r="W66" i="28" s="1"/>
  <c r="N48" i="27"/>
  <c r="V66" i="28" s="1"/>
  <c r="M48" i="27"/>
  <c r="U66" i="28" s="1"/>
  <c r="L48" i="27"/>
  <c r="T66" i="28" s="1"/>
  <c r="K48" i="27"/>
  <c r="S66" i="28" s="1"/>
  <c r="J48" i="27"/>
  <c r="R66" i="28" s="1"/>
  <c r="I48" i="27"/>
  <c r="Q66" i="28" s="1"/>
  <c r="H48" i="27"/>
  <c r="P66" i="28" s="1"/>
  <c r="G48" i="27"/>
  <c r="P47" i="27"/>
  <c r="N66" i="28" s="1"/>
  <c r="O47" i="27"/>
  <c r="M66" i="28" s="1"/>
  <c r="N47" i="27"/>
  <c r="L66" i="28" s="1"/>
  <c r="M47" i="27"/>
  <c r="K66" i="28" s="1"/>
  <c r="L47" i="27"/>
  <c r="J66" i="28" s="1"/>
  <c r="K47" i="27"/>
  <c r="I66" i="28" s="1"/>
  <c r="J47" i="27"/>
  <c r="I47" i="27"/>
  <c r="G66" i="28" s="1"/>
  <c r="H47" i="27"/>
  <c r="F66" i="28" s="1"/>
  <c r="G47" i="27"/>
  <c r="E66" i="28" s="1"/>
  <c r="Q46" i="27"/>
  <c r="Q45" i="27"/>
  <c r="Q44" i="27"/>
  <c r="Q43" i="27"/>
  <c r="F41" i="27"/>
  <c r="B41" i="27"/>
  <c r="B43" i="27" s="1"/>
  <c r="A41" i="27"/>
  <c r="A43" i="27" s="1"/>
  <c r="A50" i="27" s="1"/>
  <c r="A57" i="27" s="1"/>
  <c r="Q40" i="27"/>
  <c r="Q64" i="27" s="1"/>
  <c r="Q88" i="27" s="1"/>
  <c r="Q112" i="27" s="1"/>
  <c r="Q136" i="27" s="1"/>
  <c r="Q160" i="27" s="1"/>
  <c r="Q184" i="27" s="1"/>
  <c r="Q208" i="27" s="1"/>
  <c r="Q232" i="27" s="1"/>
  <c r="P40" i="27"/>
  <c r="P64" i="27" s="1"/>
  <c r="P88" i="27" s="1"/>
  <c r="P112" i="27" s="1"/>
  <c r="P136" i="27" s="1"/>
  <c r="P160" i="27" s="1"/>
  <c r="P184" i="27" s="1"/>
  <c r="P208" i="27" s="1"/>
  <c r="P232" i="27" s="1"/>
  <c r="O40" i="27"/>
  <c r="O64" i="27" s="1"/>
  <c r="O88" i="27" s="1"/>
  <c r="O112" i="27" s="1"/>
  <c r="O136" i="27" s="1"/>
  <c r="O160" i="27" s="1"/>
  <c r="O184" i="27" s="1"/>
  <c r="O208" i="27" s="1"/>
  <c r="O232" i="27" s="1"/>
  <c r="N40" i="27"/>
  <c r="N64" i="27" s="1"/>
  <c r="N88" i="27" s="1"/>
  <c r="N112" i="27" s="1"/>
  <c r="N136" i="27" s="1"/>
  <c r="N160" i="27" s="1"/>
  <c r="N184" i="27" s="1"/>
  <c r="N208" i="27" s="1"/>
  <c r="N232" i="27" s="1"/>
  <c r="M40" i="27"/>
  <c r="M64" i="27" s="1"/>
  <c r="M88" i="27" s="1"/>
  <c r="M112" i="27" s="1"/>
  <c r="M136" i="27" s="1"/>
  <c r="M160" i="27" s="1"/>
  <c r="M184" i="27" s="1"/>
  <c r="M208" i="27" s="1"/>
  <c r="M232" i="27" s="1"/>
  <c r="L40" i="27"/>
  <c r="L64" i="27" s="1"/>
  <c r="L88" i="27" s="1"/>
  <c r="L112" i="27" s="1"/>
  <c r="L136" i="27" s="1"/>
  <c r="L160" i="27" s="1"/>
  <c r="L184" i="27" s="1"/>
  <c r="L208" i="27" s="1"/>
  <c r="L232" i="27" s="1"/>
  <c r="K40" i="27"/>
  <c r="K64" i="27" s="1"/>
  <c r="K88" i="27" s="1"/>
  <c r="K112" i="27" s="1"/>
  <c r="K136" i="27" s="1"/>
  <c r="K160" i="27" s="1"/>
  <c r="K184" i="27" s="1"/>
  <c r="K208" i="27" s="1"/>
  <c r="K232" i="27" s="1"/>
  <c r="J40" i="27"/>
  <c r="J64" i="27" s="1"/>
  <c r="J88" i="27" s="1"/>
  <c r="J112" i="27" s="1"/>
  <c r="J136" i="27" s="1"/>
  <c r="J160" i="27" s="1"/>
  <c r="J184" i="27" s="1"/>
  <c r="J208" i="27" s="1"/>
  <c r="J232" i="27" s="1"/>
  <c r="I40" i="27"/>
  <c r="I64" i="27" s="1"/>
  <c r="I88" i="27" s="1"/>
  <c r="I112" i="27" s="1"/>
  <c r="I136" i="27" s="1"/>
  <c r="I160" i="27" s="1"/>
  <c r="I184" i="27" s="1"/>
  <c r="I208" i="27" s="1"/>
  <c r="I232" i="27" s="1"/>
  <c r="H40" i="27"/>
  <c r="H64" i="27" s="1"/>
  <c r="H88" i="27" s="1"/>
  <c r="H112" i="27" s="1"/>
  <c r="H136" i="27" s="1"/>
  <c r="H160" i="27" s="1"/>
  <c r="H184" i="27" s="1"/>
  <c r="H208" i="27" s="1"/>
  <c r="H232" i="27" s="1"/>
  <c r="G40" i="27"/>
  <c r="G64" i="27" s="1"/>
  <c r="G88" i="27" s="1"/>
  <c r="G112" i="27" s="1"/>
  <c r="G136" i="27" s="1"/>
  <c r="G160" i="27" s="1"/>
  <c r="G184" i="27" s="1"/>
  <c r="G208" i="27" s="1"/>
  <c r="G232" i="27" s="1"/>
  <c r="F40" i="27"/>
  <c r="F64" i="27" s="1"/>
  <c r="F88" i="27" s="1"/>
  <c r="F112" i="27" s="1"/>
  <c r="F136" i="27" s="1"/>
  <c r="F160" i="27" s="1"/>
  <c r="F184" i="27" s="1"/>
  <c r="F208" i="27" s="1"/>
  <c r="F232" i="27" s="1"/>
  <c r="E40" i="27"/>
  <c r="E64" i="27" s="1"/>
  <c r="E88" i="27" s="1"/>
  <c r="E112" i="27" s="1"/>
  <c r="E136" i="27" s="1"/>
  <c r="E160" i="27" s="1"/>
  <c r="E184" i="27" s="1"/>
  <c r="E208" i="27" s="1"/>
  <c r="E232" i="27" s="1"/>
  <c r="D40" i="27"/>
  <c r="D64" i="27" s="1"/>
  <c r="D88" i="27" s="1"/>
  <c r="D112" i="27" s="1"/>
  <c r="D136" i="27" s="1"/>
  <c r="D160" i="27" s="1"/>
  <c r="D184" i="27" s="1"/>
  <c r="D208" i="27" s="1"/>
  <c r="D232" i="27" s="1"/>
  <c r="C40" i="27"/>
  <c r="C64" i="27" s="1"/>
  <c r="C88" i="27" s="1"/>
  <c r="C112" i="27" s="1"/>
  <c r="C136" i="27" s="1"/>
  <c r="C160" i="27" s="1"/>
  <c r="C184" i="27" s="1"/>
  <c r="C208" i="27" s="1"/>
  <c r="C232" i="27" s="1"/>
  <c r="B40" i="27"/>
  <c r="B64" i="27" s="1"/>
  <c r="B88" i="27" s="1"/>
  <c r="B112" i="27" s="1"/>
  <c r="B136" i="27" s="1"/>
  <c r="B160" i="27" s="1"/>
  <c r="B184" i="27" s="1"/>
  <c r="B208" i="27" s="1"/>
  <c r="B232" i="27" s="1"/>
  <c r="A40" i="27"/>
  <c r="A64" i="27" s="1"/>
  <c r="A88" i="27" s="1"/>
  <c r="A112" i="27" s="1"/>
  <c r="A136" i="27" s="1"/>
  <c r="A160" i="27" s="1"/>
  <c r="A184" i="27" s="1"/>
  <c r="A208" i="27" s="1"/>
  <c r="A232" i="27" s="1"/>
  <c r="P39" i="27"/>
  <c r="AH65" i="28" s="1"/>
  <c r="O39" i="27"/>
  <c r="AG65" i="28" s="1"/>
  <c r="N39" i="27"/>
  <c r="AF65" i="28" s="1"/>
  <c r="M39" i="27"/>
  <c r="AE65" i="28" s="1"/>
  <c r="L39" i="27"/>
  <c r="AD65" i="28" s="1"/>
  <c r="K39" i="27"/>
  <c r="AC65" i="28" s="1"/>
  <c r="J39" i="27"/>
  <c r="AB65" i="28" s="1"/>
  <c r="I39" i="27"/>
  <c r="AA65" i="28" s="1"/>
  <c r="H39" i="27"/>
  <c r="Z65" i="28" s="1"/>
  <c r="G39" i="27"/>
  <c r="P38" i="27"/>
  <c r="X65" i="28" s="1"/>
  <c r="O38" i="27"/>
  <c r="W65" i="28" s="1"/>
  <c r="N38" i="27"/>
  <c r="V65" i="28" s="1"/>
  <c r="M38" i="27"/>
  <c r="U65" i="28" s="1"/>
  <c r="L38" i="27"/>
  <c r="T65" i="28" s="1"/>
  <c r="K38" i="27"/>
  <c r="S65" i="28" s="1"/>
  <c r="J38" i="27"/>
  <c r="R65" i="28" s="1"/>
  <c r="I38" i="27"/>
  <c r="Q65" i="28" s="1"/>
  <c r="H38" i="27"/>
  <c r="P65" i="28" s="1"/>
  <c r="G38" i="27"/>
  <c r="P37" i="27"/>
  <c r="N65" i="28" s="1"/>
  <c r="O37" i="27"/>
  <c r="M65" i="28" s="1"/>
  <c r="N37" i="27"/>
  <c r="L65" i="28" s="1"/>
  <c r="M37" i="27"/>
  <c r="K65" i="28" s="1"/>
  <c r="L37" i="27"/>
  <c r="J65" i="28" s="1"/>
  <c r="K37" i="27"/>
  <c r="I65" i="28" s="1"/>
  <c r="J37" i="27"/>
  <c r="I37" i="27"/>
  <c r="G65" i="28" s="1"/>
  <c r="H37" i="27"/>
  <c r="F65" i="28" s="1"/>
  <c r="G37" i="27"/>
  <c r="E65" i="28" s="1"/>
  <c r="Q36" i="27"/>
  <c r="F36" i="27"/>
  <c r="Q35" i="27"/>
  <c r="F35" i="27"/>
  <c r="Q34" i="27"/>
  <c r="F34" i="27"/>
  <c r="Q33" i="27"/>
  <c r="F33" i="27"/>
  <c r="P32" i="27"/>
  <c r="AH64" i="28" s="1"/>
  <c r="O32" i="27"/>
  <c r="AG64" i="28" s="1"/>
  <c r="N32" i="27"/>
  <c r="AF64" i="28" s="1"/>
  <c r="M32" i="27"/>
  <c r="AE64" i="28" s="1"/>
  <c r="L32" i="27"/>
  <c r="AD64" i="28" s="1"/>
  <c r="K32" i="27"/>
  <c r="AC64" i="28" s="1"/>
  <c r="J32" i="27"/>
  <c r="AB64" i="28" s="1"/>
  <c r="I32" i="27"/>
  <c r="AA64" i="28" s="1"/>
  <c r="H32" i="27"/>
  <c r="Z64" i="28" s="1"/>
  <c r="G32" i="27"/>
  <c r="P31" i="27"/>
  <c r="X64" i="28" s="1"/>
  <c r="O31" i="27"/>
  <c r="W64" i="28" s="1"/>
  <c r="N31" i="27"/>
  <c r="V64" i="28" s="1"/>
  <c r="M31" i="27"/>
  <c r="U64" i="28" s="1"/>
  <c r="L31" i="27"/>
  <c r="T64" i="28" s="1"/>
  <c r="K31" i="27"/>
  <c r="S64" i="28" s="1"/>
  <c r="J31" i="27"/>
  <c r="R64" i="28" s="1"/>
  <c r="I31" i="27"/>
  <c r="Q64" i="28" s="1"/>
  <c r="H31" i="27"/>
  <c r="P64" i="28" s="1"/>
  <c r="G31" i="27"/>
  <c r="P30" i="27"/>
  <c r="N64" i="28" s="1"/>
  <c r="O30" i="27"/>
  <c r="M64" i="28" s="1"/>
  <c r="N30" i="27"/>
  <c r="L64" i="28" s="1"/>
  <c r="M30" i="27"/>
  <c r="K64" i="28" s="1"/>
  <c r="L30" i="27"/>
  <c r="J64" i="28" s="1"/>
  <c r="K30" i="27"/>
  <c r="I64" i="28" s="1"/>
  <c r="J30" i="27"/>
  <c r="H64" i="28" s="1"/>
  <c r="I30" i="27"/>
  <c r="G64" i="28" s="1"/>
  <c r="H30" i="27"/>
  <c r="F64" i="28" s="1"/>
  <c r="G30" i="27"/>
  <c r="Q29" i="27"/>
  <c r="F29" i="27"/>
  <c r="Q28" i="27"/>
  <c r="F28" i="27"/>
  <c r="Q27" i="27"/>
  <c r="F27" i="27"/>
  <c r="Q26" i="27"/>
  <c r="F26" i="27"/>
  <c r="P25" i="27"/>
  <c r="AH63" i="28" s="1"/>
  <c r="O25" i="27"/>
  <c r="AG63" i="28" s="1"/>
  <c r="N25" i="27"/>
  <c r="AF63" i="28" s="1"/>
  <c r="M25" i="27"/>
  <c r="AE63" i="28" s="1"/>
  <c r="L25" i="27"/>
  <c r="AD63" i="28" s="1"/>
  <c r="K25" i="27"/>
  <c r="AC63" i="28" s="1"/>
  <c r="J25" i="27"/>
  <c r="I25" i="27"/>
  <c r="AA63" i="28" s="1"/>
  <c r="H25" i="27"/>
  <c r="Z63" i="28" s="1"/>
  <c r="G25" i="27"/>
  <c r="Y63" i="28" s="1"/>
  <c r="P24" i="27"/>
  <c r="X63" i="28" s="1"/>
  <c r="O24" i="27"/>
  <c r="W63" i="28" s="1"/>
  <c r="N24" i="27"/>
  <c r="V63" i="28" s="1"/>
  <c r="M24" i="27"/>
  <c r="U63" i="28" s="1"/>
  <c r="L24" i="27"/>
  <c r="T63" i="28" s="1"/>
  <c r="K24" i="27"/>
  <c r="S63" i="28" s="1"/>
  <c r="J24" i="27"/>
  <c r="R63" i="28" s="1"/>
  <c r="I24" i="27"/>
  <c r="H24" i="27"/>
  <c r="P63" i="28" s="1"/>
  <c r="G24" i="27"/>
  <c r="O63" i="28" s="1"/>
  <c r="P23" i="27"/>
  <c r="N63" i="28" s="1"/>
  <c r="O23" i="27"/>
  <c r="M63" i="28" s="1"/>
  <c r="N23" i="27"/>
  <c r="L63" i="28" s="1"/>
  <c r="M23" i="27"/>
  <c r="K63" i="28" s="1"/>
  <c r="L23" i="27"/>
  <c r="J63" i="28" s="1"/>
  <c r="K23" i="27"/>
  <c r="I63" i="28" s="1"/>
  <c r="J23" i="27"/>
  <c r="H63" i="28" s="1"/>
  <c r="I23" i="27"/>
  <c r="G63" i="28" s="1"/>
  <c r="H23" i="27"/>
  <c r="F63" i="28" s="1"/>
  <c r="G23" i="27"/>
  <c r="Q22" i="27"/>
  <c r="Q21" i="27"/>
  <c r="Q20" i="27"/>
  <c r="Q19" i="27"/>
  <c r="B19" i="27"/>
  <c r="B26" i="27" s="1"/>
  <c r="A19" i="27"/>
  <c r="A26" i="27" s="1"/>
  <c r="A33" i="27" s="1"/>
  <c r="F18" i="27"/>
  <c r="F17" i="27"/>
  <c r="B17" i="27"/>
  <c r="A17" i="27"/>
  <c r="P256" i="26"/>
  <c r="AH62" i="28" s="1"/>
  <c r="O256" i="26"/>
  <c r="AG62" i="28" s="1"/>
  <c r="N256" i="26"/>
  <c r="AF62" i="28" s="1"/>
  <c r="M256" i="26"/>
  <c r="AE62" i="28" s="1"/>
  <c r="L256" i="26"/>
  <c r="AD62" i="28" s="1"/>
  <c r="K256" i="26"/>
  <c r="AC62" i="28" s="1"/>
  <c r="J256" i="26"/>
  <c r="AB62" i="28" s="1"/>
  <c r="I256" i="26"/>
  <c r="AA62" i="28" s="1"/>
  <c r="H256" i="26"/>
  <c r="Z62" i="28" s="1"/>
  <c r="G256" i="26"/>
  <c r="Q256" i="26" s="1"/>
  <c r="Q255" i="26"/>
  <c r="P255" i="26"/>
  <c r="X62" i="28" s="1"/>
  <c r="O255" i="26"/>
  <c r="W62" i="28" s="1"/>
  <c r="N255" i="26"/>
  <c r="V62" i="28" s="1"/>
  <c r="M255" i="26"/>
  <c r="U62" i="28" s="1"/>
  <c r="L255" i="26"/>
  <c r="T62" i="28" s="1"/>
  <c r="K255" i="26"/>
  <c r="S62" i="28" s="1"/>
  <c r="J255" i="26"/>
  <c r="R62" i="28" s="1"/>
  <c r="I255" i="26"/>
  <c r="Q62" i="28" s="1"/>
  <c r="H255" i="26"/>
  <c r="P62" i="28" s="1"/>
  <c r="G255" i="26"/>
  <c r="O62" i="28" s="1"/>
  <c r="P254" i="26"/>
  <c r="N62" i="28" s="1"/>
  <c r="O254" i="26"/>
  <c r="M62" i="28" s="1"/>
  <c r="N254" i="26"/>
  <c r="L62" i="28" s="1"/>
  <c r="M254" i="26"/>
  <c r="K62" i="28" s="1"/>
  <c r="L254" i="26"/>
  <c r="J62" i="28" s="1"/>
  <c r="K254" i="26"/>
  <c r="I62" i="28" s="1"/>
  <c r="J254" i="26"/>
  <c r="H62" i="28" s="1"/>
  <c r="I254" i="26"/>
  <c r="H254" i="26"/>
  <c r="F62" i="28" s="1"/>
  <c r="G254" i="26"/>
  <c r="E62" i="28" s="1"/>
  <c r="Q253" i="26"/>
  <c r="F253" i="26"/>
  <c r="Q252" i="26"/>
  <c r="F252" i="26"/>
  <c r="Q251" i="26"/>
  <c r="F251" i="26"/>
  <c r="Q250" i="26"/>
  <c r="F250" i="26"/>
  <c r="P249" i="26"/>
  <c r="AH61" i="28" s="1"/>
  <c r="O249" i="26"/>
  <c r="AG61" i="28" s="1"/>
  <c r="N249" i="26"/>
  <c r="AF61" i="28" s="1"/>
  <c r="M249" i="26"/>
  <c r="AE61" i="28" s="1"/>
  <c r="L249" i="26"/>
  <c r="K249" i="26"/>
  <c r="AC61" i="28" s="1"/>
  <c r="J249" i="26"/>
  <c r="AB61" i="28" s="1"/>
  <c r="I249" i="26"/>
  <c r="AA61" i="28" s="1"/>
  <c r="H249" i="26"/>
  <c r="Z61" i="28" s="1"/>
  <c r="G249" i="26"/>
  <c r="Y61" i="28" s="1"/>
  <c r="P248" i="26"/>
  <c r="X61" i="28" s="1"/>
  <c r="O248" i="26"/>
  <c r="W61" i="28" s="1"/>
  <c r="N248" i="26"/>
  <c r="V61" i="28" s="1"/>
  <c r="M248" i="26"/>
  <c r="L248" i="26"/>
  <c r="T61" i="28" s="1"/>
  <c r="K248" i="26"/>
  <c r="S61" i="28" s="1"/>
  <c r="J248" i="26"/>
  <c r="R61" i="28" s="1"/>
  <c r="I248" i="26"/>
  <c r="Q61" i="28" s="1"/>
  <c r="H248" i="26"/>
  <c r="P61" i="28" s="1"/>
  <c r="G248" i="26"/>
  <c r="O61" i="28" s="1"/>
  <c r="P247" i="26"/>
  <c r="N61" i="28" s="1"/>
  <c r="O247" i="26"/>
  <c r="M61" i="28" s="1"/>
  <c r="N247" i="26"/>
  <c r="L61" i="28" s="1"/>
  <c r="M247" i="26"/>
  <c r="K61" i="28" s="1"/>
  <c r="L247" i="26"/>
  <c r="J61" i="28" s="1"/>
  <c r="K247" i="26"/>
  <c r="I61" i="28" s="1"/>
  <c r="J247" i="26"/>
  <c r="I247" i="26"/>
  <c r="G61" i="28" s="1"/>
  <c r="H247" i="26"/>
  <c r="F61" i="28" s="1"/>
  <c r="G247" i="26"/>
  <c r="E61" i="28" s="1"/>
  <c r="Q246" i="26"/>
  <c r="F246" i="26"/>
  <c r="Q245" i="26"/>
  <c r="F245" i="26"/>
  <c r="Q244" i="26"/>
  <c r="F244" i="26"/>
  <c r="Q243" i="26"/>
  <c r="F243" i="26"/>
  <c r="P242" i="26"/>
  <c r="AH60" i="28" s="1"/>
  <c r="O242" i="26"/>
  <c r="AG60" i="28" s="1"/>
  <c r="N242" i="26"/>
  <c r="AF60" i="28" s="1"/>
  <c r="M242" i="26"/>
  <c r="AE60" i="28" s="1"/>
  <c r="L242" i="26"/>
  <c r="AD60" i="28" s="1"/>
  <c r="K242" i="26"/>
  <c r="AC60" i="28" s="1"/>
  <c r="J242" i="26"/>
  <c r="AB60" i="28" s="1"/>
  <c r="I242" i="26"/>
  <c r="AA60" i="28" s="1"/>
  <c r="H242" i="26"/>
  <c r="Z60" i="28" s="1"/>
  <c r="G242" i="26"/>
  <c r="Y60" i="28" s="1"/>
  <c r="P241" i="26"/>
  <c r="X60" i="28" s="1"/>
  <c r="O241" i="26"/>
  <c r="W60" i="28" s="1"/>
  <c r="N241" i="26"/>
  <c r="V60" i="28" s="1"/>
  <c r="M241" i="26"/>
  <c r="U60" i="28" s="1"/>
  <c r="L241" i="26"/>
  <c r="T60" i="28" s="1"/>
  <c r="K241" i="26"/>
  <c r="S60" i="28" s="1"/>
  <c r="J241" i="26"/>
  <c r="R60" i="28" s="1"/>
  <c r="I241" i="26"/>
  <c r="Q60" i="28" s="1"/>
  <c r="H241" i="26"/>
  <c r="G241" i="26"/>
  <c r="O60" i="28" s="1"/>
  <c r="P240" i="26"/>
  <c r="N60" i="28" s="1"/>
  <c r="O240" i="26"/>
  <c r="M60" i="28" s="1"/>
  <c r="N240" i="26"/>
  <c r="L60" i="28" s="1"/>
  <c r="M240" i="26"/>
  <c r="K60" i="28" s="1"/>
  <c r="L240" i="26"/>
  <c r="J60" i="28" s="1"/>
  <c r="K240" i="26"/>
  <c r="I60" i="28" s="1"/>
  <c r="J240" i="26"/>
  <c r="H60" i="28" s="1"/>
  <c r="I240" i="26"/>
  <c r="G60" i="28" s="1"/>
  <c r="H240" i="26"/>
  <c r="F60" i="28" s="1"/>
  <c r="G240" i="26"/>
  <c r="Q240" i="26" s="1"/>
  <c r="Q239" i="26"/>
  <c r="Q238" i="26"/>
  <c r="Q237" i="26"/>
  <c r="Q236" i="26"/>
  <c r="F235" i="26"/>
  <c r="F234" i="26"/>
  <c r="B234" i="26"/>
  <c r="B236" i="26" s="1"/>
  <c r="A234" i="26"/>
  <c r="A236" i="26" s="1"/>
  <c r="A243" i="26" s="1"/>
  <c r="A250" i="26" s="1"/>
  <c r="P232" i="26"/>
  <c r="AH59" i="28" s="1"/>
  <c r="O232" i="26"/>
  <c r="AG59" i="28" s="1"/>
  <c r="N232" i="26"/>
  <c r="AF59" i="28" s="1"/>
  <c r="M232" i="26"/>
  <c r="AE59" i="28" s="1"/>
  <c r="L232" i="26"/>
  <c r="AD59" i="28" s="1"/>
  <c r="K232" i="26"/>
  <c r="AC59" i="28" s="1"/>
  <c r="J232" i="26"/>
  <c r="AB59" i="28" s="1"/>
  <c r="I232" i="26"/>
  <c r="AA59" i="28" s="1"/>
  <c r="H232" i="26"/>
  <c r="Z59" i="28" s="1"/>
  <c r="G232" i="26"/>
  <c r="P231" i="26"/>
  <c r="X59" i="28" s="1"/>
  <c r="O231" i="26"/>
  <c r="W59" i="28" s="1"/>
  <c r="N231" i="26"/>
  <c r="V59" i="28" s="1"/>
  <c r="M231" i="26"/>
  <c r="U59" i="28" s="1"/>
  <c r="L231" i="26"/>
  <c r="T59" i="28" s="1"/>
  <c r="K231" i="26"/>
  <c r="S59" i="28" s="1"/>
  <c r="J231" i="26"/>
  <c r="R59" i="28" s="1"/>
  <c r="I231" i="26"/>
  <c r="Q59" i="28" s="1"/>
  <c r="H231" i="26"/>
  <c r="G231" i="26"/>
  <c r="O59" i="28" s="1"/>
  <c r="P230" i="26"/>
  <c r="N59" i="28" s="1"/>
  <c r="O230" i="26"/>
  <c r="M59" i="28" s="1"/>
  <c r="N230" i="26"/>
  <c r="L59" i="28" s="1"/>
  <c r="M230" i="26"/>
  <c r="K59" i="28" s="1"/>
  <c r="L230" i="26"/>
  <c r="J59" i="28" s="1"/>
  <c r="K230" i="26"/>
  <c r="I59" i="28" s="1"/>
  <c r="J230" i="26"/>
  <c r="H59" i="28" s="1"/>
  <c r="I230" i="26"/>
  <c r="G59" i="28" s="1"/>
  <c r="H230" i="26"/>
  <c r="F59" i="28" s="1"/>
  <c r="G230" i="26"/>
  <c r="E59" i="28" s="1"/>
  <c r="Q229" i="26"/>
  <c r="F229" i="26"/>
  <c r="Q228" i="26"/>
  <c r="F228" i="26"/>
  <c r="Q227" i="26"/>
  <c r="F227" i="26"/>
  <c r="Q226" i="26"/>
  <c r="F226" i="26"/>
  <c r="P225" i="26"/>
  <c r="AH58" i="28" s="1"/>
  <c r="O225" i="26"/>
  <c r="AG58" i="28" s="1"/>
  <c r="N225" i="26"/>
  <c r="AF58" i="28" s="1"/>
  <c r="M225" i="26"/>
  <c r="AE58" i="28" s="1"/>
  <c r="L225" i="26"/>
  <c r="AD58" i="28" s="1"/>
  <c r="K225" i="26"/>
  <c r="AC58" i="28" s="1"/>
  <c r="J225" i="26"/>
  <c r="AB58" i="28" s="1"/>
  <c r="I225" i="26"/>
  <c r="AA58" i="28" s="1"/>
  <c r="H225" i="26"/>
  <c r="G225" i="26"/>
  <c r="Y58" i="28" s="1"/>
  <c r="P224" i="26"/>
  <c r="X58" i="28" s="1"/>
  <c r="O224" i="26"/>
  <c r="W58" i="28" s="1"/>
  <c r="N224" i="26"/>
  <c r="V58" i="28" s="1"/>
  <c r="M224" i="26"/>
  <c r="U58" i="28" s="1"/>
  <c r="L224" i="26"/>
  <c r="T58" i="28" s="1"/>
  <c r="K224" i="26"/>
  <c r="S58" i="28" s="1"/>
  <c r="J224" i="26"/>
  <c r="R58" i="28" s="1"/>
  <c r="I224" i="26"/>
  <c r="Q58" i="28" s="1"/>
  <c r="H224" i="26"/>
  <c r="P58" i="28" s="1"/>
  <c r="G224" i="26"/>
  <c r="Q224" i="26" s="1"/>
  <c r="P223" i="26"/>
  <c r="N58" i="28" s="1"/>
  <c r="O223" i="26"/>
  <c r="M58" i="28" s="1"/>
  <c r="N223" i="26"/>
  <c r="L58" i="28" s="1"/>
  <c r="M223" i="26"/>
  <c r="K58" i="28" s="1"/>
  <c r="L223" i="26"/>
  <c r="J58" i="28" s="1"/>
  <c r="K223" i="26"/>
  <c r="I58" i="28" s="1"/>
  <c r="J223" i="26"/>
  <c r="H58" i="28" s="1"/>
  <c r="I223" i="26"/>
  <c r="G58" i="28" s="1"/>
  <c r="H223" i="26"/>
  <c r="F58" i="28" s="1"/>
  <c r="G223" i="26"/>
  <c r="E58" i="28" s="1"/>
  <c r="Q222" i="26"/>
  <c r="F222" i="26"/>
  <c r="Q221" i="26"/>
  <c r="F221" i="26"/>
  <c r="Q220" i="26"/>
  <c r="F220" i="26"/>
  <c r="Q219" i="26"/>
  <c r="F219" i="26"/>
  <c r="P218" i="26"/>
  <c r="AH57" i="28" s="1"/>
  <c r="O218" i="26"/>
  <c r="AG57" i="28" s="1"/>
  <c r="N218" i="26"/>
  <c r="AF57" i="28" s="1"/>
  <c r="M218" i="26"/>
  <c r="AE57" i="28" s="1"/>
  <c r="L218" i="26"/>
  <c r="AD57" i="28" s="1"/>
  <c r="K218" i="26"/>
  <c r="AC57" i="28" s="1"/>
  <c r="J218" i="26"/>
  <c r="AB57" i="28" s="1"/>
  <c r="I218" i="26"/>
  <c r="AA57" i="28" s="1"/>
  <c r="H218" i="26"/>
  <c r="G218" i="26"/>
  <c r="Y57" i="28" s="1"/>
  <c r="P217" i="26"/>
  <c r="X57" i="28" s="1"/>
  <c r="O217" i="26"/>
  <c r="W57" i="28" s="1"/>
  <c r="N217" i="26"/>
  <c r="V57" i="28" s="1"/>
  <c r="M217" i="26"/>
  <c r="U57" i="28" s="1"/>
  <c r="L217" i="26"/>
  <c r="T57" i="28" s="1"/>
  <c r="K217" i="26"/>
  <c r="S57" i="28" s="1"/>
  <c r="J217" i="26"/>
  <c r="R57" i="28" s="1"/>
  <c r="I217" i="26"/>
  <c r="Q57" i="28" s="1"/>
  <c r="H217" i="26"/>
  <c r="P57" i="28" s="1"/>
  <c r="G217" i="26"/>
  <c r="P216" i="26"/>
  <c r="N57" i="28" s="1"/>
  <c r="O216" i="26"/>
  <c r="M57" i="28" s="1"/>
  <c r="N216" i="26"/>
  <c r="L57" i="28" s="1"/>
  <c r="M216" i="26"/>
  <c r="K57" i="28" s="1"/>
  <c r="L216" i="26"/>
  <c r="J57" i="28" s="1"/>
  <c r="K216" i="26"/>
  <c r="I57" i="28" s="1"/>
  <c r="J216" i="26"/>
  <c r="H57" i="28" s="1"/>
  <c r="I216" i="26"/>
  <c r="G57" i="28" s="1"/>
  <c r="H216" i="26"/>
  <c r="F57" i="28" s="1"/>
  <c r="G216" i="26"/>
  <c r="Q216" i="26" s="1"/>
  <c r="Q215" i="26"/>
  <c r="Q214" i="26"/>
  <c r="Q213" i="26"/>
  <c r="Q212" i="26"/>
  <c r="F211" i="26"/>
  <c r="F210" i="26"/>
  <c r="B210" i="26"/>
  <c r="B212" i="26" s="1"/>
  <c r="A210" i="26"/>
  <c r="A212" i="26" s="1"/>
  <c r="A219" i="26" s="1"/>
  <c r="A226" i="26" s="1"/>
  <c r="P208" i="26"/>
  <c r="AH56" i="28" s="1"/>
  <c r="O208" i="26"/>
  <c r="AG56" i="28" s="1"/>
  <c r="N208" i="26"/>
  <c r="AF56" i="28" s="1"/>
  <c r="M208" i="26"/>
  <c r="AE56" i="28" s="1"/>
  <c r="L208" i="26"/>
  <c r="AD56" i="28" s="1"/>
  <c r="K208" i="26"/>
  <c r="AC56" i="28" s="1"/>
  <c r="J208" i="26"/>
  <c r="AB56" i="28" s="1"/>
  <c r="I208" i="26"/>
  <c r="AA56" i="28" s="1"/>
  <c r="H208" i="26"/>
  <c r="Z56" i="28" s="1"/>
  <c r="G208" i="26"/>
  <c r="Q208" i="26" s="1"/>
  <c r="P207" i="26"/>
  <c r="X56" i="28" s="1"/>
  <c r="O207" i="26"/>
  <c r="W56" i="28" s="1"/>
  <c r="N207" i="26"/>
  <c r="V56" i="28" s="1"/>
  <c r="M207" i="26"/>
  <c r="U56" i="28" s="1"/>
  <c r="L207" i="26"/>
  <c r="T56" i="28" s="1"/>
  <c r="K207" i="26"/>
  <c r="S56" i="28" s="1"/>
  <c r="J207" i="26"/>
  <c r="R56" i="28" s="1"/>
  <c r="I207" i="26"/>
  <c r="Q56" i="28" s="1"/>
  <c r="H207" i="26"/>
  <c r="P56" i="28" s="1"/>
  <c r="G207" i="26"/>
  <c r="P206" i="26"/>
  <c r="N56" i="28" s="1"/>
  <c r="O206" i="26"/>
  <c r="M56" i="28" s="1"/>
  <c r="N206" i="26"/>
  <c r="L56" i="28" s="1"/>
  <c r="M206" i="26"/>
  <c r="K56" i="28" s="1"/>
  <c r="L206" i="26"/>
  <c r="J56" i="28" s="1"/>
  <c r="K206" i="26"/>
  <c r="I56" i="28" s="1"/>
  <c r="J206" i="26"/>
  <c r="H56" i="28" s="1"/>
  <c r="I206" i="26"/>
  <c r="G56" i="28" s="1"/>
  <c r="H206" i="26"/>
  <c r="F56" i="28" s="1"/>
  <c r="G206" i="26"/>
  <c r="Q205" i="26"/>
  <c r="F205" i="26"/>
  <c r="Q204" i="26"/>
  <c r="F204" i="26"/>
  <c r="Q203" i="26"/>
  <c r="F203" i="26"/>
  <c r="Q202" i="26"/>
  <c r="F202" i="26"/>
  <c r="P201" i="26"/>
  <c r="AH55" i="28" s="1"/>
  <c r="O201" i="26"/>
  <c r="AG55" i="28" s="1"/>
  <c r="N201" i="26"/>
  <c r="AF55" i="28" s="1"/>
  <c r="M201" i="26"/>
  <c r="AE55" i="28" s="1"/>
  <c r="L201" i="26"/>
  <c r="AD55" i="28" s="1"/>
  <c r="K201" i="26"/>
  <c r="AC55" i="28" s="1"/>
  <c r="J201" i="26"/>
  <c r="AB55" i="28" s="1"/>
  <c r="I201" i="26"/>
  <c r="AA55" i="28" s="1"/>
  <c r="H201" i="26"/>
  <c r="Z55" i="28" s="1"/>
  <c r="G201" i="26"/>
  <c r="Y55" i="28" s="1"/>
  <c r="P200" i="26"/>
  <c r="X55" i="28" s="1"/>
  <c r="O200" i="26"/>
  <c r="W55" i="28" s="1"/>
  <c r="N200" i="26"/>
  <c r="V55" i="28" s="1"/>
  <c r="M200" i="26"/>
  <c r="U55" i="28" s="1"/>
  <c r="L200" i="26"/>
  <c r="T55" i="28" s="1"/>
  <c r="K200" i="26"/>
  <c r="S55" i="28" s="1"/>
  <c r="J200" i="26"/>
  <c r="R55" i="28" s="1"/>
  <c r="I200" i="26"/>
  <c r="Q55" i="28" s="1"/>
  <c r="H200" i="26"/>
  <c r="P55" i="28" s="1"/>
  <c r="G200" i="26"/>
  <c r="Q200" i="26" s="1"/>
  <c r="P199" i="26"/>
  <c r="N55" i="28" s="1"/>
  <c r="O199" i="26"/>
  <c r="M55" i="28" s="1"/>
  <c r="N199" i="26"/>
  <c r="L55" i="28" s="1"/>
  <c r="M199" i="26"/>
  <c r="K55" i="28" s="1"/>
  <c r="L199" i="26"/>
  <c r="J55" i="28" s="1"/>
  <c r="K199" i="26"/>
  <c r="I55" i="28" s="1"/>
  <c r="J199" i="26"/>
  <c r="H55" i="28" s="1"/>
  <c r="I199" i="26"/>
  <c r="G55" i="28" s="1"/>
  <c r="H199" i="26"/>
  <c r="G199" i="26"/>
  <c r="E55" i="28" s="1"/>
  <c r="Q198" i="26"/>
  <c r="F198" i="26"/>
  <c r="Q197" i="26"/>
  <c r="F197" i="26"/>
  <c r="Q196" i="26"/>
  <c r="F196" i="26"/>
  <c r="Q195" i="26"/>
  <c r="F195" i="26"/>
  <c r="P194" i="26"/>
  <c r="AH54" i="28" s="1"/>
  <c r="O194" i="26"/>
  <c r="AG54" i="28" s="1"/>
  <c r="N194" i="26"/>
  <c r="AF54" i="28" s="1"/>
  <c r="M194" i="26"/>
  <c r="L194" i="26"/>
  <c r="AD54" i="28" s="1"/>
  <c r="K194" i="26"/>
  <c r="AC54" i="28" s="1"/>
  <c r="J194" i="26"/>
  <c r="AB54" i="28" s="1"/>
  <c r="I194" i="26"/>
  <c r="AA54" i="28" s="1"/>
  <c r="H194" i="26"/>
  <c r="Z54" i="28" s="1"/>
  <c r="G194" i="26"/>
  <c r="Y54" i="28" s="1"/>
  <c r="P193" i="26"/>
  <c r="X54" i="28" s="1"/>
  <c r="O193" i="26"/>
  <c r="W54" i="28" s="1"/>
  <c r="N193" i="26"/>
  <c r="V54" i="28" s="1"/>
  <c r="M193" i="26"/>
  <c r="U54" i="28" s="1"/>
  <c r="L193" i="26"/>
  <c r="T54" i="28" s="1"/>
  <c r="K193" i="26"/>
  <c r="S54" i="28" s="1"/>
  <c r="J193" i="26"/>
  <c r="R54" i="28" s="1"/>
  <c r="I193" i="26"/>
  <c r="Q54" i="28" s="1"/>
  <c r="H193" i="26"/>
  <c r="P54" i="28" s="1"/>
  <c r="G193" i="26"/>
  <c r="O54" i="28" s="1"/>
  <c r="P192" i="26"/>
  <c r="N54" i="28" s="1"/>
  <c r="O192" i="26"/>
  <c r="M54" i="28" s="1"/>
  <c r="N192" i="26"/>
  <c r="L54" i="28" s="1"/>
  <c r="M192" i="26"/>
  <c r="K54" i="28" s="1"/>
  <c r="L192" i="26"/>
  <c r="J54" i="28" s="1"/>
  <c r="K192" i="26"/>
  <c r="I54" i="28" s="1"/>
  <c r="J192" i="26"/>
  <c r="H54" i="28" s="1"/>
  <c r="I192" i="26"/>
  <c r="G54" i="28" s="1"/>
  <c r="H192" i="26"/>
  <c r="F54" i="28" s="1"/>
  <c r="G192" i="26"/>
  <c r="E54" i="28" s="1"/>
  <c r="Q191" i="26"/>
  <c r="Q190" i="26"/>
  <c r="Q189" i="26"/>
  <c r="Q188" i="26"/>
  <c r="F187" i="26"/>
  <c r="F186" i="26"/>
  <c r="B186" i="26"/>
  <c r="B188" i="26" s="1"/>
  <c r="A186" i="26"/>
  <c r="A188" i="26" s="1"/>
  <c r="A195" i="26" s="1"/>
  <c r="A202" i="26" s="1"/>
  <c r="P184" i="26"/>
  <c r="AH53" i="28" s="1"/>
  <c r="O184" i="26"/>
  <c r="AG53" i="28" s="1"/>
  <c r="N184" i="26"/>
  <c r="AF53" i="28" s="1"/>
  <c r="M184" i="26"/>
  <c r="AE53" i="28" s="1"/>
  <c r="L184" i="26"/>
  <c r="AD53" i="28" s="1"/>
  <c r="K184" i="26"/>
  <c r="AC53" i="28" s="1"/>
  <c r="J184" i="26"/>
  <c r="AB53" i="28" s="1"/>
  <c r="I184" i="26"/>
  <c r="AA53" i="28" s="1"/>
  <c r="H184" i="26"/>
  <c r="Z53" i="28" s="1"/>
  <c r="G184" i="26"/>
  <c r="Y53" i="28" s="1"/>
  <c r="P183" i="26"/>
  <c r="X53" i="28" s="1"/>
  <c r="O183" i="26"/>
  <c r="W53" i="28" s="1"/>
  <c r="N183" i="26"/>
  <c r="V53" i="28" s="1"/>
  <c r="M183" i="26"/>
  <c r="U53" i="28" s="1"/>
  <c r="L183" i="26"/>
  <c r="T53" i="28" s="1"/>
  <c r="K183" i="26"/>
  <c r="S53" i="28" s="1"/>
  <c r="J183" i="26"/>
  <c r="R53" i="28" s="1"/>
  <c r="I183" i="26"/>
  <c r="Q53" i="28" s="1"/>
  <c r="H183" i="26"/>
  <c r="P53" i="28" s="1"/>
  <c r="G183" i="26"/>
  <c r="O53" i="28" s="1"/>
  <c r="P182" i="26"/>
  <c r="N53" i="28" s="1"/>
  <c r="O182" i="26"/>
  <c r="M53" i="28" s="1"/>
  <c r="N182" i="26"/>
  <c r="L53" i="28" s="1"/>
  <c r="M182" i="26"/>
  <c r="K53" i="28" s="1"/>
  <c r="L182" i="26"/>
  <c r="J53" i="28" s="1"/>
  <c r="K182" i="26"/>
  <c r="I53" i="28" s="1"/>
  <c r="J182" i="26"/>
  <c r="H53" i="28" s="1"/>
  <c r="I182" i="26"/>
  <c r="G53" i="28" s="1"/>
  <c r="H182" i="26"/>
  <c r="F53" i="28" s="1"/>
  <c r="G182" i="26"/>
  <c r="Q182" i="26" s="1"/>
  <c r="Q181" i="26"/>
  <c r="F181" i="26"/>
  <c r="Q180" i="26"/>
  <c r="F180" i="26"/>
  <c r="Q179" i="26"/>
  <c r="F179" i="26"/>
  <c r="Q178" i="26"/>
  <c r="F178" i="26"/>
  <c r="P177" i="26"/>
  <c r="AH52" i="28" s="1"/>
  <c r="O177" i="26"/>
  <c r="AG52" i="28" s="1"/>
  <c r="N177" i="26"/>
  <c r="AF52" i="28" s="1"/>
  <c r="M177" i="26"/>
  <c r="AE52" i="28" s="1"/>
  <c r="L177" i="26"/>
  <c r="AD52" i="28" s="1"/>
  <c r="K177" i="26"/>
  <c r="AC52" i="28" s="1"/>
  <c r="J177" i="26"/>
  <c r="AB52" i="28" s="1"/>
  <c r="I177" i="26"/>
  <c r="AA52" i="28" s="1"/>
  <c r="H177" i="26"/>
  <c r="G177" i="26"/>
  <c r="Y52" i="28" s="1"/>
  <c r="P176" i="26"/>
  <c r="X52" i="28" s="1"/>
  <c r="O176" i="26"/>
  <c r="W52" i="28" s="1"/>
  <c r="N176" i="26"/>
  <c r="V52" i="28" s="1"/>
  <c r="M176" i="26"/>
  <c r="U52" i="28" s="1"/>
  <c r="L176" i="26"/>
  <c r="T52" i="28" s="1"/>
  <c r="K176" i="26"/>
  <c r="S52" i="28" s="1"/>
  <c r="J176" i="26"/>
  <c r="R52" i="28" s="1"/>
  <c r="I176" i="26"/>
  <c r="Q52" i="28" s="1"/>
  <c r="H176" i="26"/>
  <c r="P52" i="28" s="1"/>
  <c r="G176" i="26"/>
  <c r="Q176" i="26" s="1"/>
  <c r="P175" i="26"/>
  <c r="N52" i="28" s="1"/>
  <c r="O175" i="26"/>
  <c r="M52" i="28" s="1"/>
  <c r="N175" i="26"/>
  <c r="L52" i="28" s="1"/>
  <c r="M175" i="26"/>
  <c r="K52" i="28" s="1"/>
  <c r="L175" i="26"/>
  <c r="J52" i="28" s="1"/>
  <c r="K175" i="26"/>
  <c r="I52" i="28" s="1"/>
  <c r="J175" i="26"/>
  <c r="H52" i="28" s="1"/>
  <c r="I175" i="26"/>
  <c r="G52" i="28" s="1"/>
  <c r="H175" i="26"/>
  <c r="F52" i="28" s="1"/>
  <c r="G175" i="26"/>
  <c r="Q174" i="26"/>
  <c r="F174" i="26"/>
  <c r="Q173" i="26"/>
  <c r="F173" i="26"/>
  <c r="Q172" i="26"/>
  <c r="F172" i="26"/>
  <c r="Q171" i="26"/>
  <c r="F171" i="26"/>
  <c r="P170" i="26"/>
  <c r="AH51" i="28" s="1"/>
  <c r="O170" i="26"/>
  <c r="AG51" i="28" s="1"/>
  <c r="N170" i="26"/>
  <c r="AF51" i="28" s="1"/>
  <c r="M170" i="26"/>
  <c r="AE51" i="28" s="1"/>
  <c r="L170" i="26"/>
  <c r="AD51" i="28" s="1"/>
  <c r="K170" i="26"/>
  <c r="AC51" i="28" s="1"/>
  <c r="J170" i="26"/>
  <c r="AB51" i="28" s="1"/>
  <c r="I170" i="26"/>
  <c r="AA51" i="28" s="1"/>
  <c r="H170" i="26"/>
  <c r="Z51" i="28" s="1"/>
  <c r="G170" i="26"/>
  <c r="P169" i="26"/>
  <c r="X51" i="28" s="1"/>
  <c r="O169" i="26"/>
  <c r="W51" i="28" s="1"/>
  <c r="N169" i="26"/>
  <c r="V51" i="28" s="1"/>
  <c r="M169" i="26"/>
  <c r="U51" i="28" s="1"/>
  <c r="L169" i="26"/>
  <c r="T51" i="28" s="1"/>
  <c r="K169" i="26"/>
  <c r="S51" i="28" s="1"/>
  <c r="J169" i="26"/>
  <c r="R51" i="28" s="1"/>
  <c r="I169" i="26"/>
  <c r="Q169" i="26" s="1"/>
  <c r="H169" i="26"/>
  <c r="P51" i="28" s="1"/>
  <c r="G169" i="26"/>
  <c r="O51" i="28" s="1"/>
  <c r="P168" i="26"/>
  <c r="N51" i="28" s="1"/>
  <c r="O168" i="26"/>
  <c r="M51" i="28" s="1"/>
  <c r="N168" i="26"/>
  <c r="L51" i="28" s="1"/>
  <c r="M168" i="26"/>
  <c r="K51" i="28" s="1"/>
  <c r="L168" i="26"/>
  <c r="J51" i="28" s="1"/>
  <c r="K168" i="26"/>
  <c r="I51" i="28" s="1"/>
  <c r="J168" i="26"/>
  <c r="H51" i="28" s="1"/>
  <c r="I168" i="26"/>
  <c r="G51" i="28" s="1"/>
  <c r="H168" i="26"/>
  <c r="F51" i="28" s="1"/>
  <c r="G168" i="26"/>
  <c r="E51" i="28" s="1"/>
  <c r="Q167" i="26"/>
  <c r="Q166" i="26"/>
  <c r="Q165" i="26"/>
  <c r="Q164" i="26"/>
  <c r="A164" i="26"/>
  <c r="A171" i="26" s="1"/>
  <c r="A178" i="26" s="1"/>
  <c r="F163" i="26"/>
  <c r="F162" i="26"/>
  <c r="B162" i="26"/>
  <c r="B164" i="26" s="1"/>
  <c r="A162" i="26"/>
  <c r="P160" i="26"/>
  <c r="AH47" i="28" s="1"/>
  <c r="O160" i="26"/>
  <c r="AG47" i="28" s="1"/>
  <c r="N160" i="26"/>
  <c r="AF47" i="28" s="1"/>
  <c r="M160" i="26"/>
  <c r="AE47" i="28" s="1"/>
  <c r="L160" i="26"/>
  <c r="AD47" i="28" s="1"/>
  <c r="K160" i="26"/>
  <c r="AC47" i="28" s="1"/>
  <c r="J160" i="26"/>
  <c r="AB50" i="28" s="1"/>
  <c r="I160" i="26"/>
  <c r="AA50" i="28" s="1"/>
  <c r="H160" i="26"/>
  <c r="Z50" i="28" s="1"/>
  <c r="G160" i="26"/>
  <c r="Y47" i="28" s="1"/>
  <c r="P159" i="26"/>
  <c r="X50" i="28" s="1"/>
  <c r="O159" i="26"/>
  <c r="W50" i="28" s="1"/>
  <c r="N159" i="26"/>
  <c r="V50" i="28" s="1"/>
  <c r="M159" i="26"/>
  <c r="U47" i="28" s="1"/>
  <c r="L159" i="26"/>
  <c r="T47" i="28" s="1"/>
  <c r="K159" i="26"/>
  <c r="S47" i="28" s="1"/>
  <c r="J159" i="26"/>
  <c r="R47" i="28" s="1"/>
  <c r="I159" i="26"/>
  <c r="H159" i="26"/>
  <c r="P47" i="28" s="1"/>
  <c r="G159" i="26"/>
  <c r="O47" i="28" s="1"/>
  <c r="P158" i="26"/>
  <c r="N50" i="28" s="1"/>
  <c r="O158" i="26"/>
  <c r="M50" i="28" s="1"/>
  <c r="N158" i="26"/>
  <c r="L50" i="28" s="1"/>
  <c r="M158" i="26"/>
  <c r="K50" i="28" s="1"/>
  <c r="L158" i="26"/>
  <c r="J50" i="28" s="1"/>
  <c r="K158" i="26"/>
  <c r="I50" i="28" s="1"/>
  <c r="J158" i="26"/>
  <c r="H50" i="28" s="1"/>
  <c r="I158" i="26"/>
  <c r="G50" i="28" s="1"/>
  <c r="H158" i="26"/>
  <c r="F50" i="28" s="1"/>
  <c r="G158" i="26"/>
  <c r="E50" i="28" s="1"/>
  <c r="Q157" i="26"/>
  <c r="F157" i="26"/>
  <c r="Q156" i="26"/>
  <c r="F156" i="26"/>
  <c r="Q155" i="26"/>
  <c r="F155" i="26"/>
  <c r="Q154" i="26"/>
  <c r="F154" i="26"/>
  <c r="P153" i="26"/>
  <c r="AH46" i="28" s="1"/>
  <c r="O153" i="26"/>
  <c r="AG46" i="28" s="1"/>
  <c r="N153" i="26"/>
  <c r="AF46" i="28" s="1"/>
  <c r="M153" i="26"/>
  <c r="AE46" i="28" s="1"/>
  <c r="L153" i="26"/>
  <c r="AD46" i="28" s="1"/>
  <c r="K153" i="26"/>
  <c r="AC46" i="28" s="1"/>
  <c r="J153" i="26"/>
  <c r="AB46" i="28" s="1"/>
  <c r="I153" i="26"/>
  <c r="AA46" i="28" s="1"/>
  <c r="H153" i="26"/>
  <c r="Z46" i="28" s="1"/>
  <c r="G153" i="26"/>
  <c r="Y46" i="28" s="1"/>
  <c r="P152" i="26"/>
  <c r="X46" i="28" s="1"/>
  <c r="O152" i="26"/>
  <c r="W46" i="28" s="1"/>
  <c r="N152" i="26"/>
  <c r="V46" i="28" s="1"/>
  <c r="M152" i="26"/>
  <c r="U49" i="28" s="1"/>
  <c r="L152" i="26"/>
  <c r="T49" i="28" s="1"/>
  <c r="K152" i="26"/>
  <c r="S49" i="28" s="1"/>
  <c r="J152" i="26"/>
  <c r="R46" i="28" s="1"/>
  <c r="I152" i="26"/>
  <c r="Q46" i="28" s="1"/>
  <c r="H152" i="26"/>
  <c r="P46" i="28" s="1"/>
  <c r="G152" i="26"/>
  <c r="O49" i="28" s="1"/>
  <c r="P151" i="26"/>
  <c r="N49" i="28" s="1"/>
  <c r="O151" i="26"/>
  <c r="M49" i="28" s="1"/>
  <c r="N151" i="26"/>
  <c r="L49" i="28" s="1"/>
  <c r="M151" i="26"/>
  <c r="K49" i="28" s="1"/>
  <c r="L151" i="26"/>
  <c r="J49" i="28" s="1"/>
  <c r="K151" i="26"/>
  <c r="I49" i="28" s="1"/>
  <c r="J151" i="26"/>
  <c r="H49" i="28" s="1"/>
  <c r="I151" i="26"/>
  <c r="G49" i="28" s="1"/>
  <c r="H151" i="26"/>
  <c r="G151" i="26"/>
  <c r="E49" i="28" s="1"/>
  <c r="Q150" i="26"/>
  <c r="F150" i="26"/>
  <c r="Q149" i="26"/>
  <c r="F149" i="26"/>
  <c r="Q148" i="26"/>
  <c r="F148" i="26"/>
  <c r="Q147" i="26"/>
  <c r="F147" i="26"/>
  <c r="P146" i="26"/>
  <c r="AH48" i="28" s="1"/>
  <c r="O146" i="26"/>
  <c r="AG48" i="28" s="1"/>
  <c r="N146" i="26"/>
  <c r="AF48" i="28" s="1"/>
  <c r="M146" i="26"/>
  <c r="AE45" i="28" s="1"/>
  <c r="L146" i="26"/>
  <c r="AD45" i="28" s="1"/>
  <c r="K146" i="26"/>
  <c r="AC45" i="28" s="1"/>
  <c r="J146" i="26"/>
  <c r="AB45" i="28" s="1"/>
  <c r="I146" i="26"/>
  <c r="AA45" i="28" s="1"/>
  <c r="H146" i="26"/>
  <c r="Z45" i="28" s="1"/>
  <c r="G146" i="26"/>
  <c r="Y45" i="28" s="1"/>
  <c r="P145" i="26"/>
  <c r="X48" i="28" s="1"/>
  <c r="O145" i="26"/>
  <c r="W48" i="28" s="1"/>
  <c r="N145" i="26"/>
  <c r="V48" i="28" s="1"/>
  <c r="M145" i="26"/>
  <c r="U48" i="28" s="1"/>
  <c r="L145" i="26"/>
  <c r="T48" i="28" s="1"/>
  <c r="K145" i="26"/>
  <c r="S48" i="28" s="1"/>
  <c r="J145" i="26"/>
  <c r="R48" i="28" s="1"/>
  <c r="I145" i="26"/>
  <c r="Q48" i="28" s="1"/>
  <c r="H145" i="26"/>
  <c r="Q145" i="26" s="1"/>
  <c r="G145" i="26"/>
  <c r="O48" i="28" s="1"/>
  <c r="P144" i="26"/>
  <c r="N48" i="28" s="1"/>
  <c r="O144" i="26"/>
  <c r="M48" i="28" s="1"/>
  <c r="N144" i="26"/>
  <c r="L48" i="28" s="1"/>
  <c r="M144" i="26"/>
  <c r="K48" i="28" s="1"/>
  <c r="L144" i="26"/>
  <c r="J48" i="28" s="1"/>
  <c r="K144" i="26"/>
  <c r="I48" i="28" s="1"/>
  <c r="J144" i="26"/>
  <c r="H48" i="28" s="1"/>
  <c r="I144" i="26"/>
  <c r="G48" i="28" s="1"/>
  <c r="H144" i="26"/>
  <c r="F48" i="28" s="1"/>
  <c r="G144" i="26"/>
  <c r="Q144" i="26" s="1"/>
  <c r="Q143" i="26"/>
  <c r="Q142" i="26"/>
  <c r="Q141" i="26"/>
  <c r="Q140" i="26"/>
  <c r="F139" i="26"/>
  <c r="F138" i="26"/>
  <c r="B138" i="26"/>
  <c r="B140" i="26" s="1"/>
  <c r="A138" i="26"/>
  <c r="A140" i="26" s="1"/>
  <c r="A147" i="26" s="1"/>
  <c r="A154" i="26" s="1"/>
  <c r="P136" i="26"/>
  <c r="O136" i="26"/>
  <c r="N136" i="26"/>
  <c r="M136" i="26"/>
  <c r="L136" i="26"/>
  <c r="K136" i="26"/>
  <c r="J136" i="26"/>
  <c r="I136" i="26"/>
  <c r="H136" i="26"/>
  <c r="G136" i="26"/>
  <c r="Q136" i="26" s="1"/>
  <c r="P135" i="26"/>
  <c r="O135" i="26"/>
  <c r="N135" i="26"/>
  <c r="M135" i="26"/>
  <c r="L135" i="26"/>
  <c r="K135" i="26"/>
  <c r="J135" i="26"/>
  <c r="I135" i="26"/>
  <c r="H135" i="26"/>
  <c r="G135" i="26"/>
  <c r="P134" i="26"/>
  <c r="N47" i="28" s="1"/>
  <c r="O134" i="26"/>
  <c r="M47" i="28" s="1"/>
  <c r="N134" i="26"/>
  <c r="L47" i="28" s="1"/>
  <c r="M134" i="26"/>
  <c r="K47" i="28" s="1"/>
  <c r="L134" i="26"/>
  <c r="J47" i="28" s="1"/>
  <c r="K134" i="26"/>
  <c r="I47" i="28" s="1"/>
  <c r="J134" i="26"/>
  <c r="H47" i="28" s="1"/>
  <c r="I134" i="26"/>
  <c r="G47" i="28" s="1"/>
  <c r="H134" i="26"/>
  <c r="F47" i="28" s="1"/>
  <c r="G134" i="26"/>
  <c r="Q134" i="26" s="1"/>
  <c r="Q133" i="26"/>
  <c r="F133" i="26"/>
  <c r="Q132" i="26"/>
  <c r="F132" i="26"/>
  <c r="Q131" i="26"/>
  <c r="F131" i="26"/>
  <c r="Q130" i="26"/>
  <c r="F130" i="26"/>
  <c r="P129" i="26"/>
  <c r="O129" i="26"/>
  <c r="N129" i="26"/>
  <c r="M129" i="26"/>
  <c r="L129" i="26"/>
  <c r="K129" i="26"/>
  <c r="J129" i="26"/>
  <c r="I129" i="26"/>
  <c r="H129" i="26"/>
  <c r="G129" i="26"/>
  <c r="Q129" i="26" s="1"/>
  <c r="P128" i="26"/>
  <c r="O128" i="26"/>
  <c r="N128" i="26"/>
  <c r="M128" i="26"/>
  <c r="L128" i="26"/>
  <c r="K128" i="26"/>
  <c r="J128" i="26"/>
  <c r="I128" i="26"/>
  <c r="H128" i="26"/>
  <c r="G128" i="26"/>
  <c r="Q128" i="26" s="1"/>
  <c r="P127" i="26"/>
  <c r="N46" i="28" s="1"/>
  <c r="O127" i="26"/>
  <c r="M46" i="28" s="1"/>
  <c r="N127" i="26"/>
  <c r="L46" i="28" s="1"/>
  <c r="M127" i="26"/>
  <c r="K46" i="28" s="1"/>
  <c r="L127" i="26"/>
  <c r="J46" i="28" s="1"/>
  <c r="K127" i="26"/>
  <c r="I46" i="28" s="1"/>
  <c r="J127" i="26"/>
  <c r="H46" i="28" s="1"/>
  <c r="I127" i="26"/>
  <c r="G46" i="28" s="1"/>
  <c r="H127" i="26"/>
  <c r="F46" i="28" s="1"/>
  <c r="G127" i="26"/>
  <c r="Q127" i="26" s="1"/>
  <c r="Q126" i="26"/>
  <c r="F126" i="26"/>
  <c r="Q125" i="26"/>
  <c r="F125" i="26"/>
  <c r="Q124" i="26"/>
  <c r="F124" i="26"/>
  <c r="Q123" i="26"/>
  <c r="F123" i="26"/>
  <c r="P122" i="26"/>
  <c r="O122" i="26"/>
  <c r="N122" i="26"/>
  <c r="M122" i="26"/>
  <c r="L122" i="26"/>
  <c r="K122" i="26"/>
  <c r="J122" i="26"/>
  <c r="I122" i="26"/>
  <c r="H122" i="26"/>
  <c r="G122" i="26"/>
  <c r="P121" i="26"/>
  <c r="X45" i="28" s="1"/>
  <c r="O121" i="26"/>
  <c r="W45" i="28" s="1"/>
  <c r="N121" i="26"/>
  <c r="V45" i="28" s="1"/>
  <c r="M121" i="26"/>
  <c r="U45" i="28" s="1"/>
  <c r="L121" i="26"/>
  <c r="T45" i="28" s="1"/>
  <c r="K121" i="26"/>
  <c r="S45" i="28" s="1"/>
  <c r="J121" i="26"/>
  <c r="R45" i="28" s="1"/>
  <c r="I121" i="26"/>
  <c r="Q45" i="28" s="1"/>
  <c r="H121" i="26"/>
  <c r="P45" i="28" s="1"/>
  <c r="G121" i="26"/>
  <c r="Q121" i="26" s="1"/>
  <c r="P120" i="26"/>
  <c r="N45" i="28" s="1"/>
  <c r="O120" i="26"/>
  <c r="M45" i="28" s="1"/>
  <c r="N120" i="26"/>
  <c r="L45" i="28" s="1"/>
  <c r="M120" i="26"/>
  <c r="K45" i="28" s="1"/>
  <c r="L120" i="26"/>
  <c r="J45" i="28" s="1"/>
  <c r="K120" i="26"/>
  <c r="I45" i="28" s="1"/>
  <c r="J120" i="26"/>
  <c r="H45" i="28" s="1"/>
  <c r="I120" i="26"/>
  <c r="G45" i="28" s="1"/>
  <c r="H120" i="26"/>
  <c r="F45" i="28" s="1"/>
  <c r="G120" i="26"/>
  <c r="Q120" i="26" s="1"/>
  <c r="Q119" i="26"/>
  <c r="Q118" i="26"/>
  <c r="Q117" i="26"/>
  <c r="Q116" i="26"/>
  <c r="F115" i="26"/>
  <c r="F114" i="26"/>
  <c r="B114" i="26"/>
  <c r="B116" i="26" s="1"/>
  <c r="A114" i="26"/>
  <c r="A116" i="26" s="1"/>
  <c r="A123" i="26" s="1"/>
  <c r="A130" i="26" s="1"/>
  <c r="P112" i="26"/>
  <c r="AH44" i="28" s="1"/>
  <c r="O112" i="26"/>
  <c r="AG44" i="28" s="1"/>
  <c r="N112" i="26"/>
  <c r="AF44" i="28" s="1"/>
  <c r="M112" i="26"/>
  <c r="AE44" i="28" s="1"/>
  <c r="L112" i="26"/>
  <c r="AD44" i="28" s="1"/>
  <c r="K112" i="26"/>
  <c r="AC44" i="28" s="1"/>
  <c r="J112" i="26"/>
  <c r="AB44" i="28" s="1"/>
  <c r="I112" i="26"/>
  <c r="AA44" i="28" s="1"/>
  <c r="H112" i="26"/>
  <c r="Z44" i="28" s="1"/>
  <c r="G112" i="26"/>
  <c r="P111" i="26"/>
  <c r="X44" i="28" s="1"/>
  <c r="O111" i="26"/>
  <c r="W44" i="28" s="1"/>
  <c r="N111" i="26"/>
  <c r="V44" i="28" s="1"/>
  <c r="M111" i="26"/>
  <c r="U44" i="28" s="1"/>
  <c r="L111" i="26"/>
  <c r="T44" i="28" s="1"/>
  <c r="K111" i="26"/>
  <c r="S44" i="28" s="1"/>
  <c r="J111" i="26"/>
  <c r="R44" i="28" s="1"/>
  <c r="I111" i="26"/>
  <c r="Q44" i="28" s="1"/>
  <c r="H111" i="26"/>
  <c r="P44" i="28" s="1"/>
  <c r="G111" i="26"/>
  <c r="O44" i="28" s="1"/>
  <c r="P110" i="26"/>
  <c r="N44" i="28" s="1"/>
  <c r="O110" i="26"/>
  <c r="M44" i="28" s="1"/>
  <c r="N110" i="26"/>
  <c r="L44" i="28" s="1"/>
  <c r="M110" i="26"/>
  <c r="K44" i="28" s="1"/>
  <c r="L110" i="26"/>
  <c r="J44" i="28" s="1"/>
  <c r="K110" i="26"/>
  <c r="I44" i="28" s="1"/>
  <c r="J110" i="26"/>
  <c r="H44" i="28" s="1"/>
  <c r="I110" i="26"/>
  <c r="G44" i="28" s="1"/>
  <c r="H110" i="26"/>
  <c r="F44" i="28" s="1"/>
  <c r="G110" i="26"/>
  <c r="E44" i="28" s="1"/>
  <c r="Q109" i="26"/>
  <c r="F109" i="26"/>
  <c r="Q108" i="26"/>
  <c r="F108" i="26"/>
  <c r="Q107" i="26"/>
  <c r="F107" i="26"/>
  <c r="Q106" i="26"/>
  <c r="F106" i="26"/>
  <c r="P105" i="26"/>
  <c r="AH43" i="28" s="1"/>
  <c r="O105" i="26"/>
  <c r="AG43" i="28" s="1"/>
  <c r="N105" i="26"/>
  <c r="AF43" i="28" s="1"/>
  <c r="M105" i="26"/>
  <c r="AE43" i="28" s="1"/>
  <c r="L105" i="26"/>
  <c r="AD43" i="28" s="1"/>
  <c r="K105" i="26"/>
  <c r="AC43" i="28" s="1"/>
  <c r="J105" i="26"/>
  <c r="AB43" i="28" s="1"/>
  <c r="I105" i="26"/>
  <c r="AA43" i="28" s="1"/>
  <c r="H105" i="26"/>
  <c r="Q105" i="26" s="1"/>
  <c r="G105" i="26"/>
  <c r="Y43" i="28" s="1"/>
  <c r="P104" i="26"/>
  <c r="X43" i="28" s="1"/>
  <c r="O104" i="26"/>
  <c r="W43" i="28" s="1"/>
  <c r="N104" i="26"/>
  <c r="V43" i="28" s="1"/>
  <c r="M104" i="26"/>
  <c r="U43" i="28" s="1"/>
  <c r="L104" i="26"/>
  <c r="T43" i="28" s="1"/>
  <c r="K104" i="26"/>
  <c r="S43" i="28" s="1"/>
  <c r="J104" i="26"/>
  <c r="R43" i="28" s="1"/>
  <c r="I104" i="26"/>
  <c r="Q43" i="28" s="1"/>
  <c r="H104" i="26"/>
  <c r="P43" i="28" s="1"/>
  <c r="G104" i="26"/>
  <c r="O43" i="28" s="1"/>
  <c r="P103" i="26"/>
  <c r="N43" i="28" s="1"/>
  <c r="O103" i="26"/>
  <c r="M43" i="28" s="1"/>
  <c r="N103" i="26"/>
  <c r="L43" i="28" s="1"/>
  <c r="M103" i="26"/>
  <c r="K43" i="28" s="1"/>
  <c r="L103" i="26"/>
  <c r="J43" i="28" s="1"/>
  <c r="K103" i="26"/>
  <c r="I43" i="28" s="1"/>
  <c r="J103" i="26"/>
  <c r="H43" i="28" s="1"/>
  <c r="I103" i="26"/>
  <c r="G43" i="28" s="1"/>
  <c r="H103" i="26"/>
  <c r="F43" i="28" s="1"/>
  <c r="G103" i="26"/>
  <c r="Q102" i="26"/>
  <c r="F102" i="26"/>
  <c r="Q101" i="26"/>
  <c r="F101" i="26"/>
  <c r="Q100" i="26"/>
  <c r="F100" i="26"/>
  <c r="Q99" i="26"/>
  <c r="F99" i="26"/>
  <c r="P98" i="26"/>
  <c r="AH42" i="28" s="1"/>
  <c r="O98" i="26"/>
  <c r="AG42" i="28" s="1"/>
  <c r="N98" i="26"/>
  <c r="AF42" i="28" s="1"/>
  <c r="M98" i="26"/>
  <c r="AE42" i="28" s="1"/>
  <c r="L98" i="26"/>
  <c r="AD42" i="28" s="1"/>
  <c r="K98" i="26"/>
  <c r="AC42" i="28" s="1"/>
  <c r="J98" i="26"/>
  <c r="AB42" i="28" s="1"/>
  <c r="I98" i="26"/>
  <c r="H98" i="26"/>
  <c r="Z42" i="28" s="1"/>
  <c r="G98" i="26"/>
  <c r="Y42" i="28" s="1"/>
  <c r="P97" i="26"/>
  <c r="X42" i="28" s="1"/>
  <c r="O97" i="26"/>
  <c r="W42" i="28" s="1"/>
  <c r="N97" i="26"/>
  <c r="V42" i="28" s="1"/>
  <c r="M97" i="26"/>
  <c r="U42" i="28" s="1"/>
  <c r="L97" i="26"/>
  <c r="T42" i="28" s="1"/>
  <c r="K97" i="26"/>
  <c r="S42" i="28" s="1"/>
  <c r="J97" i="26"/>
  <c r="R42" i="28" s="1"/>
  <c r="I97" i="26"/>
  <c r="Q42" i="28" s="1"/>
  <c r="H97" i="26"/>
  <c r="Q97" i="26" s="1"/>
  <c r="G97" i="26"/>
  <c r="O42" i="28" s="1"/>
  <c r="P96" i="26"/>
  <c r="N42" i="28" s="1"/>
  <c r="O96" i="26"/>
  <c r="M42" i="28" s="1"/>
  <c r="N96" i="26"/>
  <c r="L42" i="28" s="1"/>
  <c r="M96" i="26"/>
  <c r="K42" i="28" s="1"/>
  <c r="L96" i="26"/>
  <c r="J42" i="28" s="1"/>
  <c r="K96" i="26"/>
  <c r="I42" i="28" s="1"/>
  <c r="J96" i="26"/>
  <c r="H42" i="28" s="1"/>
  <c r="I96" i="26"/>
  <c r="G42" i="28" s="1"/>
  <c r="H96" i="26"/>
  <c r="F42" i="28" s="1"/>
  <c r="G96" i="26"/>
  <c r="Q96" i="26" s="1"/>
  <c r="Q95" i="26"/>
  <c r="Q94" i="26"/>
  <c r="Q93" i="26"/>
  <c r="Q92" i="26"/>
  <c r="F91" i="26"/>
  <c r="F90" i="26"/>
  <c r="B90" i="26"/>
  <c r="B92" i="26" s="1"/>
  <c r="B99" i="26" s="1"/>
  <c r="A90" i="26"/>
  <c r="A92" i="26" s="1"/>
  <c r="A99" i="26" s="1"/>
  <c r="A106" i="26" s="1"/>
  <c r="P88" i="26"/>
  <c r="AH41" i="28" s="1"/>
  <c r="O88" i="26"/>
  <c r="AG41" i="28" s="1"/>
  <c r="N88" i="26"/>
  <c r="AF41" i="28" s="1"/>
  <c r="M88" i="26"/>
  <c r="AE41" i="28" s="1"/>
  <c r="L88" i="26"/>
  <c r="AD41" i="28" s="1"/>
  <c r="K88" i="26"/>
  <c r="AC41" i="28" s="1"/>
  <c r="J88" i="26"/>
  <c r="AB41" i="28" s="1"/>
  <c r="I88" i="26"/>
  <c r="AA41" i="28" s="1"/>
  <c r="H88" i="26"/>
  <c r="Z41" i="28" s="1"/>
  <c r="G88" i="26"/>
  <c r="Y41" i="28" s="1"/>
  <c r="P87" i="26"/>
  <c r="X41" i="28" s="1"/>
  <c r="O87" i="26"/>
  <c r="W41" i="28" s="1"/>
  <c r="N87" i="26"/>
  <c r="V41" i="28" s="1"/>
  <c r="M87" i="26"/>
  <c r="U41" i="28" s="1"/>
  <c r="L87" i="26"/>
  <c r="T41" i="28" s="1"/>
  <c r="K87" i="26"/>
  <c r="S41" i="28" s="1"/>
  <c r="J87" i="26"/>
  <c r="R41" i="28" s="1"/>
  <c r="I87" i="26"/>
  <c r="Q41" i="28" s="1"/>
  <c r="H87" i="26"/>
  <c r="G87" i="26"/>
  <c r="O41" i="28" s="1"/>
  <c r="P86" i="26"/>
  <c r="N41" i="28" s="1"/>
  <c r="O86" i="26"/>
  <c r="M41" i="28" s="1"/>
  <c r="N86" i="26"/>
  <c r="L41" i="28" s="1"/>
  <c r="M86" i="26"/>
  <c r="K41" i="28" s="1"/>
  <c r="L86" i="26"/>
  <c r="J41" i="28" s="1"/>
  <c r="K86" i="26"/>
  <c r="I41" i="28" s="1"/>
  <c r="J86" i="26"/>
  <c r="H41" i="28" s="1"/>
  <c r="I86" i="26"/>
  <c r="G41" i="28" s="1"/>
  <c r="H86" i="26"/>
  <c r="F41" i="28" s="1"/>
  <c r="G86" i="26"/>
  <c r="Q85" i="26"/>
  <c r="F85" i="26"/>
  <c r="Q84" i="26"/>
  <c r="F84" i="26"/>
  <c r="Q83" i="26"/>
  <c r="F83" i="26"/>
  <c r="Q82" i="26"/>
  <c r="F82" i="26"/>
  <c r="P81" i="26"/>
  <c r="AH40" i="28" s="1"/>
  <c r="O81" i="26"/>
  <c r="AG40" i="28" s="1"/>
  <c r="N81" i="26"/>
  <c r="AF40" i="28" s="1"/>
  <c r="M81" i="26"/>
  <c r="AE40" i="28" s="1"/>
  <c r="L81" i="26"/>
  <c r="AD40" i="28" s="1"/>
  <c r="K81" i="26"/>
  <c r="AC40" i="28" s="1"/>
  <c r="J81" i="26"/>
  <c r="AB40" i="28" s="1"/>
  <c r="I81" i="26"/>
  <c r="AA40" i="28" s="1"/>
  <c r="H81" i="26"/>
  <c r="Z40" i="28" s="1"/>
  <c r="G81" i="26"/>
  <c r="Y40" i="28" s="1"/>
  <c r="P80" i="26"/>
  <c r="X40" i="28" s="1"/>
  <c r="O80" i="26"/>
  <c r="W40" i="28" s="1"/>
  <c r="N80" i="26"/>
  <c r="V40" i="28" s="1"/>
  <c r="M80" i="26"/>
  <c r="U40" i="28" s="1"/>
  <c r="L80" i="26"/>
  <c r="T40" i="28" s="1"/>
  <c r="K80" i="26"/>
  <c r="S40" i="28" s="1"/>
  <c r="J80" i="26"/>
  <c r="R40" i="28" s="1"/>
  <c r="I80" i="26"/>
  <c r="Q40" i="28" s="1"/>
  <c r="H80" i="26"/>
  <c r="P40" i="28" s="1"/>
  <c r="G80" i="26"/>
  <c r="O40" i="28" s="1"/>
  <c r="P79" i="26"/>
  <c r="N40" i="28" s="1"/>
  <c r="O79" i="26"/>
  <c r="M40" i="28" s="1"/>
  <c r="N79" i="26"/>
  <c r="L40" i="28" s="1"/>
  <c r="M79" i="26"/>
  <c r="K40" i="28" s="1"/>
  <c r="L79" i="26"/>
  <c r="J40" i="28" s="1"/>
  <c r="K79" i="26"/>
  <c r="I40" i="28" s="1"/>
  <c r="J79" i="26"/>
  <c r="H40" i="28" s="1"/>
  <c r="I79" i="26"/>
  <c r="G40" i="28" s="1"/>
  <c r="H79" i="26"/>
  <c r="G79" i="26"/>
  <c r="E40" i="28" s="1"/>
  <c r="Q78" i="26"/>
  <c r="F78" i="26"/>
  <c r="Q77" i="26"/>
  <c r="F77" i="26"/>
  <c r="Q76" i="26"/>
  <c r="F76" i="26"/>
  <c r="Q75" i="26"/>
  <c r="F75" i="26"/>
  <c r="P74" i="26"/>
  <c r="AH39" i="28" s="1"/>
  <c r="O74" i="26"/>
  <c r="AG39" i="28" s="1"/>
  <c r="N74" i="26"/>
  <c r="AF39" i="28" s="1"/>
  <c r="M74" i="26"/>
  <c r="AE39" i="28" s="1"/>
  <c r="L74" i="26"/>
  <c r="AD39" i="28" s="1"/>
  <c r="K74" i="26"/>
  <c r="AC39" i="28" s="1"/>
  <c r="J74" i="26"/>
  <c r="AB39" i="28" s="1"/>
  <c r="I74" i="26"/>
  <c r="AA39" i="28" s="1"/>
  <c r="H74" i="26"/>
  <c r="Z39" i="28" s="1"/>
  <c r="G74" i="26"/>
  <c r="P73" i="26"/>
  <c r="X39" i="28" s="1"/>
  <c r="O73" i="26"/>
  <c r="W39" i="28" s="1"/>
  <c r="N73" i="26"/>
  <c r="V39" i="28" s="1"/>
  <c r="M73" i="26"/>
  <c r="U39" i="28" s="1"/>
  <c r="L73" i="26"/>
  <c r="T39" i="28" s="1"/>
  <c r="K73" i="26"/>
  <c r="S39" i="28" s="1"/>
  <c r="J73" i="26"/>
  <c r="R39" i="28" s="1"/>
  <c r="I73" i="26"/>
  <c r="Q39" i="28" s="1"/>
  <c r="H73" i="26"/>
  <c r="P39" i="28" s="1"/>
  <c r="G73" i="26"/>
  <c r="O39" i="28" s="1"/>
  <c r="P72" i="26"/>
  <c r="N39" i="28" s="1"/>
  <c r="O72" i="26"/>
  <c r="M39" i="28" s="1"/>
  <c r="N72" i="26"/>
  <c r="L39" i="28" s="1"/>
  <c r="M72" i="26"/>
  <c r="K39" i="28" s="1"/>
  <c r="L72" i="26"/>
  <c r="J39" i="28" s="1"/>
  <c r="K72" i="26"/>
  <c r="I39" i="28" s="1"/>
  <c r="J72" i="26"/>
  <c r="H39" i="28" s="1"/>
  <c r="I72" i="26"/>
  <c r="H72" i="26"/>
  <c r="F39" i="28" s="1"/>
  <c r="G72" i="26"/>
  <c r="E39" i="28" s="1"/>
  <c r="Q71" i="26"/>
  <c r="Q70" i="26"/>
  <c r="Q69" i="26"/>
  <c r="Q68" i="26"/>
  <c r="F67" i="26"/>
  <c r="F66" i="26"/>
  <c r="B66" i="26"/>
  <c r="B68" i="26" s="1"/>
  <c r="A66" i="26"/>
  <c r="A68" i="26" s="1"/>
  <c r="A75" i="26" s="1"/>
  <c r="A82" i="26" s="1"/>
  <c r="N65" i="26"/>
  <c r="N89" i="26" s="1"/>
  <c r="N113" i="26" s="1"/>
  <c r="N137" i="26" s="1"/>
  <c r="N161" i="26" s="1"/>
  <c r="N185" i="26" s="1"/>
  <c r="N209" i="26" s="1"/>
  <c r="N233" i="26" s="1"/>
  <c r="P64" i="26"/>
  <c r="AH38" i="28" s="1"/>
  <c r="O64" i="26"/>
  <c r="AG38" i="28" s="1"/>
  <c r="N64" i="26"/>
  <c r="AF38" i="28" s="1"/>
  <c r="M64" i="26"/>
  <c r="AE38" i="28" s="1"/>
  <c r="L64" i="26"/>
  <c r="AD38" i="28" s="1"/>
  <c r="K64" i="26"/>
  <c r="AC38" i="28" s="1"/>
  <c r="J64" i="26"/>
  <c r="AB38" i="28" s="1"/>
  <c r="I64" i="26"/>
  <c r="AA38" i="28" s="1"/>
  <c r="H64" i="26"/>
  <c r="Z38" i="28" s="1"/>
  <c r="G64" i="26"/>
  <c r="Y38" i="28" s="1"/>
  <c r="P63" i="26"/>
  <c r="X38" i="28" s="1"/>
  <c r="O63" i="26"/>
  <c r="W38" i="28" s="1"/>
  <c r="N63" i="26"/>
  <c r="V38" i="28" s="1"/>
  <c r="M63" i="26"/>
  <c r="U38" i="28" s="1"/>
  <c r="L63" i="26"/>
  <c r="T38" i="28" s="1"/>
  <c r="K63" i="26"/>
  <c r="S38" i="28" s="1"/>
  <c r="J63" i="26"/>
  <c r="R38" i="28" s="1"/>
  <c r="I63" i="26"/>
  <c r="Q38" i="28" s="1"/>
  <c r="H63" i="26"/>
  <c r="P38" i="28" s="1"/>
  <c r="G63" i="26"/>
  <c r="P62" i="26"/>
  <c r="N38" i="28" s="1"/>
  <c r="O62" i="26"/>
  <c r="M38" i="28" s="1"/>
  <c r="N62" i="26"/>
  <c r="L38" i="28" s="1"/>
  <c r="M62" i="26"/>
  <c r="K38" i="28" s="1"/>
  <c r="L62" i="26"/>
  <c r="J38" i="28" s="1"/>
  <c r="K62" i="26"/>
  <c r="I38" i="28" s="1"/>
  <c r="J62" i="26"/>
  <c r="H38" i="28" s="1"/>
  <c r="I62" i="26"/>
  <c r="G38" i="28" s="1"/>
  <c r="H62" i="26"/>
  <c r="F38" i="28" s="1"/>
  <c r="G62" i="26"/>
  <c r="E38" i="28" s="1"/>
  <c r="Q61" i="26"/>
  <c r="F61" i="26"/>
  <c r="Q60" i="26"/>
  <c r="F60" i="26"/>
  <c r="Q59" i="26"/>
  <c r="F59" i="26"/>
  <c r="Q58" i="26"/>
  <c r="F58" i="26"/>
  <c r="P57" i="26"/>
  <c r="AH37" i="28" s="1"/>
  <c r="O57" i="26"/>
  <c r="AG37" i="28" s="1"/>
  <c r="N57" i="26"/>
  <c r="AF37" i="28" s="1"/>
  <c r="M57" i="26"/>
  <c r="AE37" i="28" s="1"/>
  <c r="L57" i="26"/>
  <c r="AD37" i="28" s="1"/>
  <c r="K57" i="26"/>
  <c r="AC37" i="28" s="1"/>
  <c r="J57" i="26"/>
  <c r="AB37" i="28" s="1"/>
  <c r="I57" i="26"/>
  <c r="AA37" i="28" s="1"/>
  <c r="H57" i="26"/>
  <c r="Z37" i="28" s="1"/>
  <c r="G57" i="26"/>
  <c r="Y37" i="28" s="1"/>
  <c r="P56" i="26"/>
  <c r="X37" i="28" s="1"/>
  <c r="O56" i="26"/>
  <c r="W37" i="28" s="1"/>
  <c r="N56" i="26"/>
  <c r="V37" i="28" s="1"/>
  <c r="M56" i="26"/>
  <c r="U37" i="28" s="1"/>
  <c r="L56" i="26"/>
  <c r="T37" i="28" s="1"/>
  <c r="K56" i="26"/>
  <c r="S37" i="28" s="1"/>
  <c r="J56" i="26"/>
  <c r="R37" i="28" s="1"/>
  <c r="I56" i="26"/>
  <c r="Q37" i="28" s="1"/>
  <c r="H56" i="26"/>
  <c r="G56" i="26"/>
  <c r="O37" i="28" s="1"/>
  <c r="P55" i="26"/>
  <c r="N37" i="28" s="1"/>
  <c r="O55" i="26"/>
  <c r="M37" i="28" s="1"/>
  <c r="N55" i="26"/>
  <c r="L37" i="28" s="1"/>
  <c r="M55" i="26"/>
  <c r="K37" i="28" s="1"/>
  <c r="L55" i="26"/>
  <c r="J37" i="28" s="1"/>
  <c r="K55" i="26"/>
  <c r="I37" i="28" s="1"/>
  <c r="J55" i="26"/>
  <c r="H37" i="28" s="1"/>
  <c r="I55" i="26"/>
  <c r="G37" i="28" s="1"/>
  <c r="H55" i="26"/>
  <c r="G55" i="26"/>
  <c r="E37" i="28" s="1"/>
  <c r="Q54" i="26"/>
  <c r="F54" i="26"/>
  <c r="Q53" i="26"/>
  <c r="F53" i="26"/>
  <c r="Q52" i="26"/>
  <c r="F52" i="26"/>
  <c r="Q51" i="26"/>
  <c r="F51" i="26"/>
  <c r="P50" i="26"/>
  <c r="AH36" i="28" s="1"/>
  <c r="O50" i="26"/>
  <c r="AG36" i="28" s="1"/>
  <c r="N50" i="26"/>
  <c r="AF36" i="28" s="1"/>
  <c r="M50" i="26"/>
  <c r="L50" i="26"/>
  <c r="AD36" i="28" s="1"/>
  <c r="K50" i="26"/>
  <c r="AC36" i="28" s="1"/>
  <c r="J50" i="26"/>
  <c r="AB36" i="28" s="1"/>
  <c r="I50" i="26"/>
  <c r="AA36" i="28" s="1"/>
  <c r="H50" i="26"/>
  <c r="Z36" i="28" s="1"/>
  <c r="G50" i="26"/>
  <c r="Y36" i="28" s="1"/>
  <c r="P49" i="26"/>
  <c r="X36" i="28" s="1"/>
  <c r="O49" i="26"/>
  <c r="W36" i="28" s="1"/>
  <c r="N49" i="26"/>
  <c r="V36" i="28" s="1"/>
  <c r="M49" i="26"/>
  <c r="U36" i="28" s="1"/>
  <c r="L49" i="26"/>
  <c r="T36" i="28" s="1"/>
  <c r="K49" i="26"/>
  <c r="S36" i="28" s="1"/>
  <c r="J49" i="26"/>
  <c r="R36" i="28" s="1"/>
  <c r="I49" i="26"/>
  <c r="Q36" i="28" s="1"/>
  <c r="H49" i="26"/>
  <c r="P36" i="28" s="1"/>
  <c r="G49" i="26"/>
  <c r="P48" i="26"/>
  <c r="N36" i="28" s="1"/>
  <c r="O48" i="26"/>
  <c r="M36" i="28" s="1"/>
  <c r="N48" i="26"/>
  <c r="L36" i="28" s="1"/>
  <c r="M48" i="26"/>
  <c r="K36" i="28" s="1"/>
  <c r="L48" i="26"/>
  <c r="J36" i="28" s="1"/>
  <c r="K48" i="26"/>
  <c r="I36" i="28" s="1"/>
  <c r="J48" i="26"/>
  <c r="H36" i="28" s="1"/>
  <c r="I48" i="26"/>
  <c r="G36" i="28" s="1"/>
  <c r="H48" i="26"/>
  <c r="F36" i="28" s="1"/>
  <c r="G48" i="26"/>
  <c r="Q47" i="26"/>
  <c r="Q46" i="26"/>
  <c r="Q45" i="26"/>
  <c r="Q44" i="26"/>
  <c r="F43" i="26"/>
  <c r="F42" i="26"/>
  <c r="B42" i="26"/>
  <c r="B44" i="26" s="1"/>
  <c r="A42" i="26"/>
  <c r="A44" i="26" s="1"/>
  <c r="A51" i="26" s="1"/>
  <c r="A58" i="26" s="1"/>
  <c r="Q41" i="26"/>
  <c r="Q65" i="26" s="1"/>
  <c r="Q89" i="26" s="1"/>
  <c r="Q113" i="26" s="1"/>
  <c r="Q137" i="26" s="1"/>
  <c r="Q161" i="26" s="1"/>
  <c r="Q185" i="26" s="1"/>
  <c r="Q209" i="26" s="1"/>
  <c r="Q233" i="26" s="1"/>
  <c r="P41" i="26"/>
  <c r="P65" i="26" s="1"/>
  <c r="P89" i="26" s="1"/>
  <c r="P113" i="26" s="1"/>
  <c r="P137" i="26" s="1"/>
  <c r="P161" i="26" s="1"/>
  <c r="P185" i="26" s="1"/>
  <c r="P209" i="26" s="1"/>
  <c r="P233" i="26" s="1"/>
  <c r="O41" i="26"/>
  <c r="O65" i="26" s="1"/>
  <c r="O89" i="26" s="1"/>
  <c r="O113" i="26" s="1"/>
  <c r="O137" i="26" s="1"/>
  <c r="O161" i="26" s="1"/>
  <c r="O185" i="26" s="1"/>
  <c r="O209" i="26" s="1"/>
  <c r="O233" i="26" s="1"/>
  <c r="N41" i="26"/>
  <c r="M41" i="26"/>
  <c r="M65" i="26" s="1"/>
  <c r="M89" i="26" s="1"/>
  <c r="M113" i="26" s="1"/>
  <c r="M137" i="26" s="1"/>
  <c r="M161" i="26" s="1"/>
  <c r="M185" i="26" s="1"/>
  <c r="M209" i="26" s="1"/>
  <c r="M233" i="26" s="1"/>
  <c r="L41" i="26"/>
  <c r="L65" i="26" s="1"/>
  <c r="L89" i="26" s="1"/>
  <c r="L113" i="26" s="1"/>
  <c r="L137" i="26" s="1"/>
  <c r="L161" i="26" s="1"/>
  <c r="L185" i="26" s="1"/>
  <c r="L209" i="26" s="1"/>
  <c r="L233" i="26" s="1"/>
  <c r="K41" i="26"/>
  <c r="K65" i="26" s="1"/>
  <c r="K89" i="26" s="1"/>
  <c r="K113" i="26" s="1"/>
  <c r="K137" i="26" s="1"/>
  <c r="K161" i="26" s="1"/>
  <c r="K185" i="26" s="1"/>
  <c r="K209" i="26" s="1"/>
  <c r="K233" i="26" s="1"/>
  <c r="J41" i="26"/>
  <c r="J65" i="26" s="1"/>
  <c r="J89" i="26" s="1"/>
  <c r="J113" i="26" s="1"/>
  <c r="J137" i="26" s="1"/>
  <c r="J161" i="26" s="1"/>
  <c r="J185" i="26" s="1"/>
  <c r="J209" i="26" s="1"/>
  <c r="J233" i="26" s="1"/>
  <c r="I41" i="26"/>
  <c r="I65" i="26" s="1"/>
  <c r="I89" i="26" s="1"/>
  <c r="I113" i="26" s="1"/>
  <c r="I137" i="26" s="1"/>
  <c r="I161" i="26" s="1"/>
  <c r="I185" i="26" s="1"/>
  <c r="I209" i="26" s="1"/>
  <c r="I233" i="26" s="1"/>
  <c r="H41" i="26"/>
  <c r="H65" i="26" s="1"/>
  <c r="H89" i="26" s="1"/>
  <c r="H113" i="26" s="1"/>
  <c r="H137" i="26" s="1"/>
  <c r="H161" i="26" s="1"/>
  <c r="H185" i="26" s="1"/>
  <c r="H209" i="26" s="1"/>
  <c r="H233" i="26" s="1"/>
  <c r="G41" i="26"/>
  <c r="G65" i="26" s="1"/>
  <c r="G89" i="26" s="1"/>
  <c r="G113" i="26" s="1"/>
  <c r="G137" i="26" s="1"/>
  <c r="G161" i="26" s="1"/>
  <c r="G185" i="26" s="1"/>
  <c r="G209" i="26" s="1"/>
  <c r="G233" i="26" s="1"/>
  <c r="F41" i="26"/>
  <c r="F65" i="26" s="1"/>
  <c r="F89" i="26" s="1"/>
  <c r="F113" i="26" s="1"/>
  <c r="F137" i="26" s="1"/>
  <c r="F161" i="26" s="1"/>
  <c r="F185" i="26" s="1"/>
  <c r="F209" i="26" s="1"/>
  <c r="F233" i="26" s="1"/>
  <c r="E41" i="26"/>
  <c r="E65" i="26" s="1"/>
  <c r="E89" i="26" s="1"/>
  <c r="E113" i="26" s="1"/>
  <c r="E137" i="26" s="1"/>
  <c r="E161" i="26" s="1"/>
  <c r="E185" i="26" s="1"/>
  <c r="E209" i="26" s="1"/>
  <c r="E233" i="26" s="1"/>
  <c r="D41" i="26"/>
  <c r="D65" i="26" s="1"/>
  <c r="D89" i="26" s="1"/>
  <c r="D113" i="26" s="1"/>
  <c r="D137" i="26" s="1"/>
  <c r="D161" i="26" s="1"/>
  <c r="D185" i="26" s="1"/>
  <c r="D209" i="26" s="1"/>
  <c r="D233" i="26" s="1"/>
  <c r="C41" i="26"/>
  <c r="C65" i="26" s="1"/>
  <c r="C89" i="26" s="1"/>
  <c r="C113" i="26" s="1"/>
  <c r="C137" i="26" s="1"/>
  <c r="C161" i="26" s="1"/>
  <c r="C185" i="26" s="1"/>
  <c r="C209" i="26" s="1"/>
  <c r="C233" i="26" s="1"/>
  <c r="B41" i="26"/>
  <c r="B65" i="26" s="1"/>
  <c r="B89" i="26" s="1"/>
  <c r="B113" i="26" s="1"/>
  <c r="B137" i="26" s="1"/>
  <c r="B161" i="26" s="1"/>
  <c r="B185" i="26" s="1"/>
  <c r="B209" i="26" s="1"/>
  <c r="B233" i="26" s="1"/>
  <c r="A41" i="26"/>
  <c r="A65" i="26" s="1"/>
  <c r="A89" i="26" s="1"/>
  <c r="A113" i="26" s="1"/>
  <c r="A137" i="26" s="1"/>
  <c r="A161" i="26" s="1"/>
  <c r="A185" i="26" s="1"/>
  <c r="A209" i="26" s="1"/>
  <c r="A233" i="26" s="1"/>
  <c r="P40" i="26"/>
  <c r="AH35" i="28" s="1"/>
  <c r="O40" i="26"/>
  <c r="AG35" i="28" s="1"/>
  <c r="N40" i="26"/>
  <c r="AF35" i="28" s="1"/>
  <c r="M40" i="26"/>
  <c r="L40" i="26"/>
  <c r="AD35" i="28" s="1"/>
  <c r="K40" i="26"/>
  <c r="AC35" i="28" s="1"/>
  <c r="J40" i="26"/>
  <c r="AB35" i="28" s="1"/>
  <c r="I40" i="26"/>
  <c r="AA35" i="28" s="1"/>
  <c r="H40" i="26"/>
  <c r="Z35" i="28" s="1"/>
  <c r="G40" i="26"/>
  <c r="Y35" i="28" s="1"/>
  <c r="P39" i="26"/>
  <c r="X35" i="28" s="1"/>
  <c r="O39" i="26"/>
  <c r="W35" i="28" s="1"/>
  <c r="N39" i="26"/>
  <c r="V35" i="28" s="1"/>
  <c r="M39" i="26"/>
  <c r="U35" i="28" s="1"/>
  <c r="L39" i="26"/>
  <c r="T35" i="28" s="1"/>
  <c r="K39" i="26"/>
  <c r="S35" i="28" s="1"/>
  <c r="J39" i="26"/>
  <c r="R35" i="28" s="1"/>
  <c r="I39" i="26"/>
  <c r="Q35" i="28" s="1"/>
  <c r="H39" i="26"/>
  <c r="P35" i="28" s="1"/>
  <c r="G39" i="26"/>
  <c r="P38" i="26"/>
  <c r="N35" i="28" s="1"/>
  <c r="O38" i="26"/>
  <c r="M35" i="28" s="1"/>
  <c r="N38" i="26"/>
  <c r="L35" i="28" s="1"/>
  <c r="M38" i="26"/>
  <c r="K35" i="28" s="1"/>
  <c r="L38" i="26"/>
  <c r="J35" i="28" s="1"/>
  <c r="K38" i="26"/>
  <c r="I35" i="28" s="1"/>
  <c r="J38" i="26"/>
  <c r="H35" i="28" s="1"/>
  <c r="I38" i="26"/>
  <c r="G35" i="28" s="1"/>
  <c r="H38" i="26"/>
  <c r="F35" i="28" s="1"/>
  <c r="G38" i="26"/>
  <c r="Q37" i="26"/>
  <c r="F37" i="26"/>
  <c r="Q36" i="26"/>
  <c r="F36" i="26"/>
  <c r="Q35" i="26"/>
  <c r="F35" i="26"/>
  <c r="Q34" i="26"/>
  <c r="F34" i="26"/>
  <c r="P33" i="26"/>
  <c r="AH34" i="28" s="1"/>
  <c r="O33" i="26"/>
  <c r="AG34" i="28" s="1"/>
  <c r="N33" i="26"/>
  <c r="AF34" i="28" s="1"/>
  <c r="M33" i="26"/>
  <c r="AE34" i="28" s="1"/>
  <c r="L33" i="26"/>
  <c r="AD34" i="28" s="1"/>
  <c r="K33" i="26"/>
  <c r="AC34" i="28" s="1"/>
  <c r="J33" i="26"/>
  <c r="AB34" i="28" s="1"/>
  <c r="I33" i="26"/>
  <c r="AA34" i="28" s="1"/>
  <c r="H33" i="26"/>
  <c r="G33" i="26"/>
  <c r="Y34" i="28" s="1"/>
  <c r="P32" i="26"/>
  <c r="X34" i="28" s="1"/>
  <c r="O32" i="26"/>
  <c r="W34" i="28" s="1"/>
  <c r="N32" i="26"/>
  <c r="V34" i="28" s="1"/>
  <c r="M32" i="26"/>
  <c r="U34" i="28" s="1"/>
  <c r="L32" i="26"/>
  <c r="T34" i="28" s="1"/>
  <c r="K32" i="26"/>
  <c r="S34" i="28" s="1"/>
  <c r="J32" i="26"/>
  <c r="R34" i="28" s="1"/>
  <c r="I32" i="26"/>
  <c r="Q34" i="28" s="1"/>
  <c r="H32" i="26"/>
  <c r="P34" i="28" s="1"/>
  <c r="G32" i="26"/>
  <c r="P31" i="26"/>
  <c r="N34" i="28" s="1"/>
  <c r="O31" i="26"/>
  <c r="M34" i="28" s="1"/>
  <c r="N31" i="26"/>
  <c r="L34" i="28" s="1"/>
  <c r="M31" i="26"/>
  <c r="K34" i="28" s="1"/>
  <c r="L31" i="26"/>
  <c r="J34" i="28" s="1"/>
  <c r="K31" i="26"/>
  <c r="I34" i="28" s="1"/>
  <c r="J31" i="26"/>
  <c r="H34" i="28" s="1"/>
  <c r="I31" i="26"/>
  <c r="G34" i="28" s="1"/>
  <c r="H31" i="26"/>
  <c r="F34" i="28" s="1"/>
  <c r="G31" i="26"/>
  <c r="Q30" i="26"/>
  <c r="F30" i="26"/>
  <c r="Q29" i="26"/>
  <c r="F29" i="26"/>
  <c r="Q28" i="26"/>
  <c r="F28" i="26"/>
  <c r="Q27" i="26"/>
  <c r="F27" i="26"/>
  <c r="P26" i="26"/>
  <c r="AH33" i="28" s="1"/>
  <c r="O26" i="26"/>
  <c r="AG33" i="28" s="1"/>
  <c r="N26" i="26"/>
  <c r="AF33" i="28" s="1"/>
  <c r="M26" i="26"/>
  <c r="AE33" i="28" s="1"/>
  <c r="L26" i="26"/>
  <c r="AD33" i="28" s="1"/>
  <c r="K26" i="26"/>
  <c r="AC33" i="28" s="1"/>
  <c r="J26" i="26"/>
  <c r="AB33" i="28" s="1"/>
  <c r="I26" i="26"/>
  <c r="AA33" i="28" s="1"/>
  <c r="H26" i="26"/>
  <c r="Z33" i="28" s="1"/>
  <c r="G26" i="26"/>
  <c r="P25" i="26"/>
  <c r="X33" i="28" s="1"/>
  <c r="O25" i="26"/>
  <c r="W33" i="28" s="1"/>
  <c r="N25" i="26"/>
  <c r="V33" i="28" s="1"/>
  <c r="M25" i="26"/>
  <c r="U33" i="28" s="1"/>
  <c r="L25" i="26"/>
  <c r="T33" i="28" s="1"/>
  <c r="K25" i="26"/>
  <c r="S33" i="28" s="1"/>
  <c r="J25" i="26"/>
  <c r="R33" i="28" s="1"/>
  <c r="I25" i="26"/>
  <c r="Q33" i="28" s="1"/>
  <c r="H25" i="26"/>
  <c r="P33" i="28" s="1"/>
  <c r="G25" i="26"/>
  <c r="P24" i="26"/>
  <c r="N33" i="28" s="1"/>
  <c r="O24" i="26"/>
  <c r="M33" i="28" s="1"/>
  <c r="N24" i="26"/>
  <c r="L33" i="28" s="1"/>
  <c r="M24" i="26"/>
  <c r="L24" i="26"/>
  <c r="J33" i="28" s="1"/>
  <c r="K24" i="26"/>
  <c r="I33" i="28" s="1"/>
  <c r="J24" i="26"/>
  <c r="H33" i="28" s="1"/>
  <c r="I24" i="26"/>
  <c r="G33" i="28" s="1"/>
  <c r="H24" i="26"/>
  <c r="F33" i="28" s="1"/>
  <c r="G24" i="26"/>
  <c r="E33" i="28" s="1"/>
  <c r="Q23" i="26"/>
  <c r="Q22" i="26"/>
  <c r="Q21" i="26"/>
  <c r="Q20" i="26"/>
  <c r="B20" i="26"/>
  <c r="B34" i="26" s="1"/>
  <c r="A20" i="26"/>
  <c r="A27" i="26" s="1"/>
  <c r="A34" i="26" s="1"/>
  <c r="F19" i="26"/>
  <c r="F18" i="26"/>
  <c r="B18" i="26"/>
  <c r="A18" i="26"/>
  <c r="B4" i="25"/>
  <c r="A4" i="5" s="1"/>
  <c r="B5" i="25"/>
  <c r="A5" i="5" s="1"/>
  <c r="B6" i="25"/>
  <c r="A6" i="5" s="1"/>
  <c r="B7" i="25"/>
  <c r="A7" i="5" s="1"/>
  <c r="B8" i="25"/>
  <c r="A8" i="5" s="1"/>
  <c r="B9" i="25"/>
  <c r="A9" i="5" s="1"/>
  <c r="B10" i="25"/>
  <c r="A10" i="5" s="1"/>
  <c r="B11" i="25"/>
  <c r="A11" i="5" s="1"/>
  <c r="B12" i="25"/>
  <c r="A12" i="5" s="1"/>
  <c r="B3" i="25"/>
  <c r="A3" i="5" s="1"/>
  <c r="Q40" i="26" l="1"/>
  <c r="AE35" i="28"/>
  <c r="Q72" i="26"/>
  <c r="G39" i="28"/>
  <c r="Q49" i="26"/>
  <c r="O36" i="28"/>
  <c r="Q25" i="26"/>
  <c r="O33" i="28"/>
  <c r="Q24" i="26"/>
  <c r="K33" i="28"/>
  <c r="Q33" i="26"/>
  <c r="Z34" i="28"/>
  <c r="Q48" i="26"/>
  <c r="E36" i="28"/>
  <c r="P37" i="28"/>
  <c r="Q56" i="26"/>
  <c r="Q26" i="26"/>
  <c r="Y33" i="28"/>
  <c r="Q50" i="26"/>
  <c r="AE36" i="28"/>
  <c r="Q31" i="26"/>
  <c r="E34" i="28"/>
  <c r="Q39" i="26"/>
  <c r="O35" i="28"/>
  <c r="Q55" i="26"/>
  <c r="F37" i="28"/>
  <c r="Q38" i="26"/>
  <c r="E35" i="28"/>
  <c r="Q32" i="26"/>
  <c r="O34" i="28"/>
  <c r="Q79" i="26"/>
  <c r="Q87" i="26"/>
  <c r="Q151" i="26"/>
  <c r="Q170" i="26"/>
  <c r="Q194" i="26"/>
  <c r="X47" i="28"/>
  <c r="U46" i="28"/>
  <c r="AB47" i="28"/>
  <c r="AH45" i="28"/>
  <c r="E48" i="28"/>
  <c r="U50" i="28"/>
  <c r="R49" i="28"/>
  <c r="Y48" i="28"/>
  <c r="AH49" i="28"/>
  <c r="AE48" i="28"/>
  <c r="E60" i="28"/>
  <c r="Q62" i="26"/>
  <c r="Q86" i="26"/>
  <c r="Q159" i="26"/>
  <c r="Q199" i="26"/>
  <c r="Q207" i="26"/>
  <c r="P41" i="28"/>
  <c r="W47" i="28"/>
  <c r="T46" i="28"/>
  <c r="AA47" i="28"/>
  <c r="AG45" i="28"/>
  <c r="T50" i="28"/>
  <c r="Q49" i="28"/>
  <c r="Y49" i="28"/>
  <c r="AG49" i="28"/>
  <c r="AD48" i="28"/>
  <c r="O55" i="28"/>
  <c r="Q98" i="26"/>
  <c r="Q146" i="26"/>
  <c r="Q218" i="26"/>
  <c r="Q249" i="26"/>
  <c r="Z43" i="28"/>
  <c r="V47" i="28"/>
  <c r="S46" i="28"/>
  <c r="Z47" i="28"/>
  <c r="AF45" i="28"/>
  <c r="S50" i="28"/>
  <c r="P49" i="28"/>
  <c r="Y50" i="28"/>
  <c r="AF49" i="28"/>
  <c r="AC48" i="28"/>
  <c r="F55" i="28"/>
  <c r="O56" i="28"/>
  <c r="Y62" i="28"/>
  <c r="Q135" i="26"/>
  <c r="Q177" i="26"/>
  <c r="Q206" i="26"/>
  <c r="Q217" i="26"/>
  <c r="E45" i="28"/>
  <c r="R50" i="28"/>
  <c r="AH50" i="28"/>
  <c r="AE49" i="28"/>
  <c r="AB48" i="28"/>
  <c r="E57" i="28"/>
  <c r="Q225" i="26"/>
  <c r="Q247" i="26"/>
  <c r="E46" i="28"/>
  <c r="Q50" i="28"/>
  <c r="AG50" i="28"/>
  <c r="AD49" i="28"/>
  <c r="AA48" i="28"/>
  <c r="O52" i="28"/>
  <c r="AD61" i="28"/>
  <c r="Q57" i="26"/>
  <c r="Q74" i="26"/>
  <c r="Q112" i="26"/>
  <c r="Q232" i="26"/>
  <c r="Q248" i="26"/>
  <c r="Q254" i="26"/>
  <c r="F40" i="28"/>
  <c r="P42" i="28"/>
  <c r="E47" i="28"/>
  <c r="P50" i="28"/>
  <c r="AF50" i="28"/>
  <c r="AC49" i="28"/>
  <c r="Z48" i="28"/>
  <c r="Z52" i="28"/>
  <c r="Y59" i="28"/>
  <c r="Q103" i="26"/>
  <c r="Q110" i="26"/>
  <c r="Q175" i="26"/>
  <c r="Q183" i="26"/>
  <c r="E42" i="28"/>
  <c r="X49" i="28"/>
  <c r="AE50" i="28"/>
  <c r="AB49" i="28"/>
  <c r="AE54" i="28"/>
  <c r="H61" i="28"/>
  <c r="Q64" i="26"/>
  <c r="Q73" i="26"/>
  <c r="Q111" i="26"/>
  <c r="Q153" i="26"/>
  <c r="Q158" i="26"/>
  <c r="Q223" i="26"/>
  <c r="Q242" i="26"/>
  <c r="E43" i="28"/>
  <c r="Q47" i="28"/>
  <c r="W49" i="28"/>
  <c r="AD50" i="28"/>
  <c r="AA49" i="28"/>
  <c r="Q51" i="28"/>
  <c r="Q81" i="26"/>
  <c r="Q122" i="26"/>
  <c r="Q193" i="26"/>
  <c r="Q231" i="26"/>
  <c r="Y44" i="28"/>
  <c r="F49" i="28"/>
  <c r="O50" i="28"/>
  <c r="V49" i="28"/>
  <c r="AC50" i="28"/>
  <c r="Z49" i="28"/>
  <c r="E56" i="28"/>
  <c r="Y56" i="28"/>
  <c r="P59" i="28"/>
  <c r="Z57" i="28"/>
  <c r="Q63" i="26"/>
  <c r="Q80" i="26"/>
  <c r="Q152" i="26"/>
  <c r="Q160" i="26"/>
  <c r="Q201" i="26"/>
  <c r="Q230" i="26"/>
  <c r="Y39" i="28"/>
  <c r="O45" i="28"/>
  <c r="Y51" i="28"/>
  <c r="O57" i="28"/>
  <c r="U61" i="28"/>
  <c r="Q104" i="26"/>
  <c r="Q168" i="26"/>
  <c r="Q184" i="26"/>
  <c r="Q192" i="26"/>
  <c r="Q241" i="26"/>
  <c r="O38" i="28"/>
  <c r="AA42" i="28"/>
  <c r="O46" i="28"/>
  <c r="E52" i="28"/>
  <c r="O58" i="28"/>
  <c r="G62" i="28"/>
  <c r="Q88" i="26"/>
  <c r="E41" i="28"/>
  <c r="P48" i="28"/>
  <c r="E53" i="28"/>
  <c r="Z58" i="28"/>
  <c r="P60" i="28"/>
  <c r="Q96" i="27"/>
  <c r="O72" i="28"/>
  <c r="Q38" i="27"/>
  <c r="O65" i="28"/>
  <c r="Q62" i="27"/>
  <c r="Q68" i="28"/>
  <c r="Q85" i="27"/>
  <c r="E71" i="28"/>
  <c r="Y77" i="28"/>
  <c r="Q135" i="27"/>
  <c r="Q80" i="27"/>
  <c r="AH70" i="28"/>
  <c r="Q95" i="27"/>
  <c r="E72" i="28"/>
  <c r="Q103" i="27"/>
  <c r="O73" i="28"/>
  <c r="Q104" i="27"/>
  <c r="AA73" i="28"/>
  <c r="Q111" i="27"/>
  <c r="Y74" i="28"/>
  <c r="AA78" i="28"/>
  <c r="Q145" i="27"/>
  <c r="Q49" i="27"/>
  <c r="Y66" i="28"/>
  <c r="Q48" i="27"/>
  <c r="O66" i="28"/>
  <c r="Q55" i="27"/>
  <c r="Q110" i="27"/>
  <c r="O74" i="28"/>
  <c r="Q126" i="27"/>
  <c r="H76" i="28"/>
  <c r="Q54" i="27"/>
  <c r="N67" i="28"/>
  <c r="Q56" i="27"/>
  <c r="Y67" i="28"/>
  <c r="Q151" i="27"/>
  <c r="O79" i="28"/>
  <c r="Q32" i="27"/>
  <c r="Y64" i="28"/>
  <c r="Q73" i="27"/>
  <c r="AB69" i="28"/>
  <c r="Q109" i="27"/>
  <c r="Q61" i="27"/>
  <c r="E68" i="28"/>
  <c r="Q127" i="27"/>
  <c r="O76" i="28"/>
  <c r="Q25" i="27"/>
  <c r="AB63" i="28"/>
  <c r="Q71" i="27"/>
  <c r="E69" i="28"/>
  <c r="Q72" i="27"/>
  <c r="Q69" i="28"/>
  <c r="Q119" i="27"/>
  <c r="Q30" i="27"/>
  <c r="E64" i="28"/>
  <c r="Q23" i="27"/>
  <c r="E63" i="28"/>
  <c r="Q24" i="27"/>
  <c r="Q63" i="28"/>
  <c r="Q31" i="27"/>
  <c r="O64" i="28"/>
  <c r="Q39" i="27"/>
  <c r="Y65" i="28"/>
  <c r="Q159" i="27"/>
  <c r="AB80" i="28"/>
  <c r="Q63" i="27"/>
  <c r="AB68" i="28"/>
  <c r="Q78" i="27"/>
  <c r="G70" i="28"/>
  <c r="Q37" i="27"/>
  <c r="H65" i="28"/>
  <c r="Q47" i="27"/>
  <c r="H66" i="28"/>
  <c r="R85" i="28"/>
  <c r="K88" i="28"/>
  <c r="Q176" i="27"/>
  <c r="Q217" i="27"/>
  <c r="AA79" i="28"/>
  <c r="Q157" i="27"/>
  <c r="Q169" i="27"/>
  <c r="Q205" i="27"/>
  <c r="Q206" i="27"/>
  <c r="Q224" i="27"/>
  <c r="E74" i="28"/>
  <c r="AD170" i="25" s="1"/>
  <c r="E86" i="28"/>
  <c r="Z87" i="28"/>
  <c r="Q134" i="27"/>
  <c r="Q144" i="27"/>
  <c r="Q175" i="27"/>
  <c r="Q247" i="27"/>
  <c r="Q167" i="27"/>
  <c r="Q183" i="27"/>
  <c r="Q215" i="27"/>
  <c r="Q216" i="27"/>
  <c r="Q231" i="27"/>
  <c r="Q246" i="27"/>
  <c r="Y82" i="28"/>
  <c r="Q86" i="28"/>
  <c r="Q102" i="27"/>
  <c r="Q158" i="27"/>
  <c r="Q174" i="27"/>
  <c r="Q182" i="27"/>
  <c r="O77" i="28"/>
  <c r="F80" i="28"/>
  <c r="Q193" i="27"/>
  <c r="Q230" i="27"/>
  <c r="Q241" i="27"/>
  <c r="U80" i="28"/>
  <c r="AU172" i="25" s="1"/>
  <c r="AB81" i="28"/>
  <c r="Y90" i="28"/>
  <c r="Q168" i="27"/>
  <c r="Q181" i="27"/>
  <c r="Q192" i="27"/>
  <c r="Q223" i="27"/>
  <c r="Q87" i="28"/>
  <c r="Q87" i="27"/>
  <c r="Q121" i="27"/>
  <c r="Q133" i="27"/>
  <c r="Q229" i="27"/>
  <c r="Q240" i="27"/>
  <c r="F81" i="28"/>
  <c r="Y75" i="28"/>
  <c r="X78" i="28"/>
  <c r="U81" i="28"/>
  <c r="E87" i="28"/>
  <c r="R88" i="28"/>
  <c r="Q86" i="27"/>
  <c r="Q120" i="27"/>
  <c r="Q191" i="27"/>
  <c r="Q200" i="27"/>
  <c r="Q239" i="27"/>
  <c r="Q255" i="27"/>
  <c r="O82" i="28"/>
  <c r="Y88" i="28"/>
  <c r="P92" i="28"/>
  <c r="AD91" i="28"/>
  <c r="Q79" i="27"/>
  <c r="Q97" i="27"/>
  <c r="Q128" i="27"/>
  <c r="Q143" i="27"/>
  <c r="Q150" i="27"/>
  <c r="Q198" i="27"/>
  <c r="Q207" i="27"/>
  <c r="Q253" i="27"/>
  <c r="Y71" i="28"/>
  <c r="O83" i="28"/>
  <c r="Z86" i="28"/>
  <c r="E89" i="28"/>
  <c r="Y89" i="28"/>
  <c r="I91" i="28"/>
  <c r="AA31" i="25"/>
  <c r="AH31" i="25" s="1"/>
  <c r="AA111" i="25"/>
  <c r="AA30" i="25"/>
  <c r="AV30" i="25" s="1"/>
  <c r="AA29" i="25"/>
  <c r="AG29" i="25" s="1"/>
  <c r="AA41" i="25"/>
  <c r="AB41" i="25" s="1"/>
  <c r="AA120" i="25"/>
  <c r="AB120" i="25" s="1"/>
  <c r="AA67" i="25"/>
  <c r="BI67" i="25" s="1"/>
  <c r="AA146" i="25"/>
  <c r="AA63" i="25"/>
  <c r="AA42" i="25"/>
  <c r="AA64" i="25"/>
  <c r="AM64" i="25" s="1"/>
  <c r="AA23" i="25"/>
  <c r="AS23" i="25" s="1"/>
  <c r="AA106" i="25"/>
  <c r="BH106" i="25" s="1"/>
  <c r="AA21" i="25"/>
  <c r="BA21" i="25" s="1"/>
  <c r="AA62" i="25"/>
  <c r="AB62" i="25" s="1"/>
  <c r="AA105" i="25"/>
  <c r="AD105" i="25" s="1"/>
  <c r="AA176" i="25"/>
  <c r="AT176" i="25" s="1"/>
  <c r="AA20" i="25"/>
  <c r="AI20" i="25" s="1"/>
  <c r="AA56" i="25"/>
  <c r="AA104" i="25"/>
  <c r="BC104" i="25" s="1"/>
  <c r="AA141" i="25"/>
  <c r="AH141" i="25" s="1"/>
  <c r="AA167" i="25"/>
  <c r="AA19" i="25"/>
  <c r="AD19" i="25" s="1"/>
  <c r="AA54" i="25"/>
  <c r="BB54" i="25" s="1"/>
  <c r="AA103" i="25"/>
  <c r="AJ103" i="25" s="1"/>
  <c r="AA132" i="25"/>
  <c r="AG132" i="25" s="1"/>
  <c r="AA18" i="25"/>
  <c r="AT18" i="25" s="1"/>
  <c r="AA53" i="25"/>
  <c r="AX53" i="25" s="1"/>
  <c r="AA85" i="25"/>
  <c r="AA166" i="25"/>
  <c r="AG166" i="25" s="1"/>
  <c r="AA52" i="25"/>
  <c r="AA84" i="25"/>
  <c r="AA131" i="25"/>
  <c r="AW131" i="25" s="1"/>
  <c r="AA156" i="25"/>
  <c r="AF156" i="25" s="1"/>
  <c r="AA11" i="25"/>
  <c r="AB11" i="25" s="1"/>
  <c r="B11" i="5" s="1"/>
  <c r="AA51" i="25"/>
  <c r="AJ51" i="25" s="1"/>
  <c r="AA83" i="25"/>
  <c r="AA121" i="25"/>
  <c r="AA10" i="25"/>
  <c r="AA44" i="25"/>
  <c r="AA82" i="25"/>
  <c r="AA4" i="25"/>
  <c r="AB4" i="25" s="1"/>
  <c r="B4" i="5" s="1"/>
  <c r="AA32" i="25"/>
  <c r="AJ32" i="25" s="1"/>
  <c r="AA9" i="25"/>
  <c r="AB9" i="25" s="1"/>
  <c r="B9" i="5" s="1"/>
  <c r="AA43" i="25"/>
  <c r="AB43" i="25" s="1"/>
  <c r="AA155" i="25"/>
  <c r="AA65" i="25"/>
  <c r="AA93" i="25"/>
  <c r="AA92" i="25"/>
  <c r="AA130" i="25"/>
  <c r="AA28" i="25"/>
  <c r="AE28" i="25" s="1"/>
  <c r="AA17" i="25"/>
  <c r="AQ17" i="25" s="1"/>
  <c r="AA7" i="25"/>
  <c r="AA102" i="25"/>
  <c r="AW102" i="25" s="1"/>
  <c r="AA91" i="25"/>
  <c r="BF91" i="25" s="1"/>
  <c r="AA81" i="25"/>
  <c r="AA140" i="25"/>
  <c r="AA129" i="25"/>
  <c r="AQ129" i="25" s="1"/>
  <c r="AA119" i="25"/>
  <c r="AA175" i="25"/>
  <c r="AX175" i="25" s="1"/>
  <c r="AA164" i="25"/>
  <c r="AJ164" i="25" s="1"/>
  <c r="AA154" i="25"/>
  <c r="AA27" i="25"/>
  <c r="AM27" i="25" s="1"/>
  <c r="AA16" i="25"/>
  <c r="AL16" i="25" s="1"/>
  <c r="AA6" i="25"/>
  <c r="AA61" i="25"/>
  <c r="BG61" i="25" s="1"/>
  <c r="AA101" i="25"/>
  <c r="BE101" i="25" s="1"/>
  <c r="AA90" i="25"/>
  <c r="AT90" i="25" s="1"/>
  <c r="AA80" i="25"/>
  <c r="AB80" i="25" s="1"/>
  <c r="AA139" i="25"/>
  <c r="AV139" i="25" s="1"/>
  <c r="AA128" i="25"/>
  <c r="AX128" i="25" s="1"/>
  <c r="AA118" i="25"/>
  <c r="AB118" i="25" s="1"/>
  <c r="AA174" i="25"/>
  <c r="BE174" i="25" s="1"/>
  <c r="AA163" i="25"/>
  <c r="AZ163" i="25" s="1"/>
  <c r="AA153" i="25"/>
  <c r="AB153" i="25" s="1"/>
  <c r="AA94" i="25"/>
  <c r="AW94" i="25" s="1"/>
  <c r="AA8" i="25"/>
  <c r="AA26" i="25"/>
  <c r="AV26" i="25" s="1"/>
  <c r="AA15" i="25"/>
  <c r="AM15" i="25" s="1"/>
  <c r="AA5" i="25"/>
  <c r="AA71" i="25"/>
  <c r="AO71" i="25" s="1"/>
  <c r="AA60" i="25"/>
  <c r="AA50" i="25"/>
  <c r="AA100" i="25"/>
  <c r="AQ100" i="25" s="1"/>
  <c r="AA89" i="25"/>
  <c r="AL89" i="25" s="1"/>
  <c r="AA79" i="25"/>
  <c r="AA138" i="25"/>
  <c r="AK138" i="25" s="1"/>
  <c r="AA127" i="25"/>
  <c r="AA117" i="25"/>
  <c r="AA173" i="25"/>
  <c r="BB173" i="25" s="1"/>
  <c r="AA162" i="25"/>
  <c r="AP162" i="25" s="1"/>
  <c r="AA152" i="25"/>
  <c r="AB152" i="25" s="1"/>
  <c r="AA165" i="25"/>
  <c r="AW165" i="25" s="1"/>
  <c r="AA25" i="25"/>
  <c r="BH25" i="25" s="1"/>
  <c r="AA14" i="25"/>
  <c r="AA99" i="25"/>
  <c r="AA88" i="25"/>
  <c r="AL88" i="25" s="1"/>
  <c r="AA78" i="25"/>
  <c r="AA137" i="25"/>
  <c r="AA126" i="25"/>
  <c r="AP126" i="25" s="1"/>
  <c r="AA116" i="25"/>
  <c r="AA151" i="25"/>
  <c r="AB151" i="25" s="1"/>
  <c r="AO55" i="25"/>
  <c r="AA24" i="25"/>
  <c r="AP24" i="25" s="1"/>
  <c r="AA13" i="25"/>
  <c r="AG13" i="25" s="1"/>
  <c r="AA98" i="25"/>
  <c r="AA87" i="25"/>
  <c r="AA77" i="25"/>
  <c r="AA136" i="25"/>
  <c r="AU136" i="25" s="1"/>
  <c r="AA125" i="25"/>
  <c r="AL125" i="25" s="1"/>
  <c r="AA115" i="25"/>
  <c r="AB115" i="25" s="1"/>
  <c r="AA171" i="25"/>
  <c r="AP171" i="25" s="1"/>
  <c r="AA160" i="25"/>
  <c r="BD160" i="25" s="1"/>
  <c r="AA150" i="25"/>
  <c r="AA3" i="25"/>
  <c r="AA135" i="25"/>
  <c r="AA124" i="25"/>
  <c r="AA114" i="25"/>
  <c r="AA134" i="25"/>
  <c r="AJ134" i="25" s="1"/>
  <c r="AA123" i="25"/>
  <c r="AX123" i="25" s="1"/>
  <c r="AA113" i="25"/>
  <c r="AB113" i="25" s="1"/>
  <c r="AA95" i="25"/>
  <c r="BD95" i="25" s="1"/>
  <c r="AA133" i="25"/>
  <c r="AE133" i="25" s="1"/>
  <c r="AA122" i="25"/>
  <c r="AD122" i="25" s="1"/>
  <c r="AA112" i="25"/>
  <c r="AK17" i="25"/>
  <c r="AM30" i="25"/>
  <c r="AM22" i="25"/>
  <c r="AT30" i="25"/>
  <c r="AP55" i="25"/>
  <c r="BC172" i="25"/>
  <c r="AM172" i="25"/>
  <c r="BI170" i="25"/>
  <c r="AR170" i="25"/>
  <c r="AB170" i="25"/>
  <c r="AV169" i="25"/>
  <c r="AH169" i="25"/>
  <c r="BB168" i="25"/>
  <c r="AO168" i="25"/>
  <c r="AW161" i="25"/>
  <c r="AJ161" i="25"/>
  <c r="AZ159" i="25"/>
  <c r="AL159" i="25"/>
  <c r="BG158" i="25"/>
  <c r="AT158" i="25"/>
  <c r="AG158" i="25"/>
  <c r="BB157" i="25"/>
  <c r="AO157" i="25"/>
  <c r="BB172" i="25"/>
  <c r="AL172" i="25"/>
  <c r="BF170" i="25"/>
  <c r="AQ170" i="25"/>
  <c r="BI169" i="25"/>
  <c r="AU169" i="25"/>
  <c r="AG169" i="25"/>
  <c r="BA168" i="25"/>
  <c r="AM168" i="25"/>
  <c r="BI161" i="25"/>
  <c r="AV161" i="25"/>
  <c r="AI161" i="25"/>
  <c r="AD160" i="25"/>
  <c r="AX159" i="25"/>
  <c r="AK159" i="25"/>
  <c r="BF158" i="25"/>
  <c r="AS158" i="25"/>
  <c r="AF158" i="25"/>
  <c r="BA157" i="25"/>
  <c r="AM157" i="25"/>
  <c r="AB148" i="25"/>
  <c r="BA172" i="25"/>
  <c r="AK172" i="25"/>
  <c r="BE170" i="25"/>
  <c r="AP170" i="25"/>
  <c r="BH169" i="25"/>
  <c r="AT169" i="25"/>
  <c r="AF169" i="25"/>
  <c r="AZ168" i="25"/>
  <c r="AL168" i="25"/>
  <c r="BH161" i="25"/>
  <c r="AU161" i="25"/>
  <c r="AH161" i="25"/>
  <c r="BC160" i="25"/>
  <c r="AP160" i="25"/>
  <c r="AW159" i="25"/>
  <c r="AJ159" i="25"/>
  <c r="BE158" i="25"/>
  <c r="AR158" i="25"/>
  <c r="AE158" i="25"/>
  <c r="AZ157" i="25"/>
  <c r="AL157" i="25"/>
  <c r="AZ172" i="25"/>
  <c r="AJ172" i="25"/>
  <c r="BD170" i="25"/>
  <c r="AO170" i="25"/>
  <c r="BG169" i="25"/>
  <c r="AS169" i="25"/>
  <c r="AE169" i="25"/>
  <c r="AX168" i="25"/>
  <c r="AK168" i="25"/>
  <c r="BB164" i="25"/>
  <c r="BG161" i="25"/>
  <c r="AT161" i="25"/>
  <c r="AG161" i="25"/>
  <c r="BI159" i="25"/>
  <c r="AV159" i="25"/>
  <c r="AI159" i="25"/>
  <c r="BD158" i="25"/>
  <c r="AQ158" i="25"/>
  <c r="AD158" i="25"/>
  <c r="AX157" i="25"/>
  <c r="AK157" i="25"/>
  <c r="AX172" i="25"/>
  <c r="AI172" i="25"/>
  <c r="BC170" i="25"/>
  <c r="AM170" i="25"/>
  <c r="BF169" i="25"/>
  <c r="AR169" i="25"/>
  <c r="AD169" i="25"/>
  <c r="AW168" i="25"/>
  <c r="AJ168" i="25"/>
  <c r="BF161" i="25"/>
  <c r="AS161" i="25"/>
  <c r="AF161" i="25"/>
  <c r="BH159" i="25"/>
  <c r="AU159" i="25"/>
  <c r="AH159" i="25"/>
  <c r="BC158" i="25"/>
  <c r="AP158" i="25"/>
  <c r="AB158" i="25"/>
  <c r="AW157" i="25"/>
  <c r="AJ157" i="25"/>
  <c r="AG139" i="25"/>
  <c r="AW172" i="25"/>
  <c r="AH172" i="25"/>
  <c r="BB170" i="25"/>
  <c r="AL170" i="25"/>
  <c r="BE169" i="25"/>
  <c r="AQ169" i="25"/>
  <c r="BI168" i="25"/>
  <c r="AV168" i="25"/>
  <c r="AI168" i="25"/>
  <c r="BE161" i="25"/>
  <c r="AR161" i="25"/>
  <c r="AE161" i="25"/>
  <c r="AZ160" i="25"/>
  <c r="AL160" i="25"/>
  <c r="BG159" i="25"/>
  <c r="AT159" i="25"/>
  <c r="AG159" i="25"/>
  <c r="BB158" i="25"/>
  <c r="AO158" i="25"/>
  <c r="BI157" i="25"/>
  <c r="AV157" i="25"/>
  <c r="AI157" i="25"/>
  <c r="AV172" i="25"/>
  <c r="AG172" i="25"/>
  <c r="BA170" i="25"/>
  <c r="AK170" i="25"/>
  <c r="BD169" i="25"/>
  <c r="AO169" i="25"/>
  <c r="BH168" i="25"/>
  <c r="AU168" i="25"/>
  <c r="AH168" i="25"/>
  <c r="BD161" i="25"/>
  <c r="AQ161" i="25"/>
  <c r="AD161" i="25"/>
  <c r="AX160" i="25"/>
  <c r="AK160" i="25"/>
  <c r="BF159" i="25"/>
  <c r="AS159" i="25"/>
  <c r="AF159" i="25"/>
  <c r="BA158" i="25"/>
  <c r="AM158" i="25"/>
  <c r="BH157" i="25"/>
  <c r="AU157" i="25"/>
  <c r="AH157" i="25"/>
  <c r="AB149" i="25"/>
  <c r="AD172" i="25"/>
  <c r="AZ170" i="25"/>
  <c r="AJ170" i="25"/>
  <c r="BB169" i="25"/>
  <c r="AM169" i="25"/>
  <c r="BG168" i="25"/>
  <c r="AT168" i="25"/>
  <c r="AG168" i="25"/>
  <c r="BC161" i="25"/>
  <c r="AP161" i="25"/>
  <c r="AB161" i="25"/>
  <c r="BE159" i="25"/>
  <c r="AR159" i="25"/>
  <c r="AE159" i="25"/>
  <c r="AZ158" i="25"/>
  <c r="AL158" i="25"/>
  <c r="BG157" i="25"/>
  <c r="AT157" i="25"/>
  <c r="AG157" i="25"/>
  <c r="BI172" i="25"/>
  <c r="AT172" i="25"/>
  <c r="AB172" i="25"/>
  <c r="AX170" i="25"/>
  <c r="AI170" i="25"/>
  <c r="BA169" i="25"/>
  <c r="AL169" i="25"/>
  <c r="BF168" i="25"/>
  <c r="AS168" i="25"/>
  <c r="AF168" i="25"/>
  <c r="BB161" i="25"/>
  <c r="AO161" i="25"/>
  <c r="AV160" i="25"/>
  <c r="AI160" i="25"/>
  <c r="BD159" i="25"/>
  <c r="AQ159" i="25"/>
  <c r="AD159" i="25"/>
  <c r="AX158" i="25"/>
  <c r="AK158" i="25"/>
  <c r="BF157" i="25"/>
  <c r="AS157" i="25"/>
  <c r="AF157" i="25"/>
  <c r="AB147" i="25"/>
  <c r="BH172" i="25"/>
  <c r="AQ172" i="25"/>
  <c r="AW170" i="25"/>
  <c r="AF170" i="25"/>
  <c r="AZ169" i="25"/>
  <c r="AK169" i="25"/>
  <c r="BE168" i="25"/>
  <c r="AR168" i="25"/>
  <c r="AE168" i="25"/>
  <c r="BA161" i="25"/>
  <c r="AM161" i="25"/>
  <c r="BH160" i="25"/>
  <c r="AU160" i="25"/>
  <c r="AH160" i="25"/>
  <c r="BC159" i="25"/>
  <c r="AP159" i="25"/>
  <c r="AB159" i="25"/>
  <c r="AW158" i="25"/>
  <c r="AJ158" i="25"/>
  <c r="BE157" i="25"/>
  <c r="AR157" i="25"/>
  <c r="AE157" i="25"/>
  <c r="BA175" i="25"/>
  <c r="BG172" i="25"/>
  <c r="AP172" i="25"/>
  <c r="AV170" i="25"/>
  <c r="AE170" i="25"/>
  <c r="AX169" i="25"/>
  <c r="AJ169" i="25"/>
  <c r="BD168" i="25"/>
  <c r="AQ168" i="25"/>
  <c r="AD168" i="25"/>
  <c r="AZ161" i="25"/>
  <c r="AL161" i="25"/>
  <c r="BG160" i="25"/>
  <c r="AT160" i="25"/>
  <c r="AG160" i="25"/>
  <c r="BB159" i="25"/>
  <c r="AO159" i="25"/>
  <c r="BI158" i="25"/>
  <c r="AV158" i="25"/>
  <c r="AI158" i="25"/>
  <c r="BD157" i="25"/>
  <c r="AQ157" i="25"/>
  <c r="AD157" i="25"/>
  <c r="BD172" i="25"/>
  <c r="AO172" i="25"/>
  <c r="AS170" i="25"/>
  <c r="AW169" i="25"/>
  <c r="AI169" i="25"/>
  <c r="BC168" i="25"/>
  <c r="AP168" i="25"/>
  <c r="AB168" i="25"/>
  <c r="AU166" i="25"/>
  <c r="AX161" i="25"/>
  <c r="AK161" i="25"/>
  <c r="BF160" i="25"/>
  <c r="AS160" i="25"/>
  <c r="AF160" i="25"/>
  <c r="BA159" i="25"/>
  <c r="AM159" i="25"/>
  <c r="BH158" i="25"/>
  <c r="AU158" i="25"/>
  <c r="AH158" i="25"/>
  <c r="BC157" i="25"/>
  <c r="AP157" i="25"/>
  <c r="AB157" i="25"/>
  <c r="BB97" i="25"/>
  <c r="AO97" i="25"/>
  <c r="BD96" i="25"/>
  <c r="AQ96" i="25"/>
  <c r="AV128" i="25"/>
  <c r="BC126" i="25"/>
  <c r="AB116" i="25"/>
  <c r="BA97" i="25"/>
  <c r="AM97" i="25"/>
  <c r="BI131" i="25"/>
  <c r="AU128" i="25"/>
  <c r="AZ97" i="25"/>
  <c r="BH131" i="25"/>
  <c r="AT128" i="25"/>
  <c r="AW104" i="25"/>
  <c r="AV131" i="25"/>
  <c r="AQ122" i="25"/>
  <c r="AU131" i="25"/>
  <c r="AJ131" i="25"/>
  <c r="AI131" i="25"/>
  <c r="AH131" i="25"/>
  <c r="AF121" i="25"/>
  <c r="BE104" i="25"/>
  <c r="AI105" i="25"/>
  <c r="BF128" i="25"/>
  <c r="AF128" i="25"/>
  <c r="AB111" i="25"/>
  <c r="AU97" i="25"/>
  <c r="AF97" i="25"/>
  <c r="BB96" i="25"/>
  <c r="AM96" i="25"/>
  <c r="BG90" i="25"/>
  <c r="AX86" i="25"/>
  <c r="AK86" i="25"/>
  <c r="AB84" i="25"/>
  <c r="AT97" i="25"/>
  <c r="AE97" i="25"/>
  <c r="BA96" i="25"/>
  <c r="AL96" i="25"/>
  <c r="BF90" i="25"/>
  <c r="AW86" i="25"/>
  <c r="AJ86" i="25"/>
  <c r="BB70" i="25"/>
  <c r="AO70" i="25"/>
  <c r="BI69" i="25"/>
  <c r="AV69" i="25"/>
  <c r="AI69" i="25"/>
  <c r="BD68" i="25"/>
  <c r="AQ68" i="25"/>
  <c r="AD68" i="25"/>
  <c r="BF66" i="25"/>
  <c r="AS66" i="25"/>
  <c r="AF66" i="25"/>
  <c r="BC63" i="25"/>
  <c r="BI97" i="25"/>
  <c r="AS97" i="25"/>
  <c r="AD97" i="25"/>
  <c r="AZ96" i="25"/>
  <c r="AK96" i="25"/>
  <c r="BI86" i="25"/>
  <c r="AV86" i="25"/>
  <c r="AI86" i="25"/>
  <c r="BH97" i="25"/>
  <c r="AR97" i="25"/>
  <c r="AB97" i="25"/>
  <c r="AX96" i="25"/>
  <c r="AJ96" i="25"/>
  <c r="BH86" i="25"/>
  <c r="AU86" i="25"/>
  <c r="AH86" i="25"/>
  <c r="BG97" i="25"/>
  <c r="AQ97" i="25"/>
  <c r="AW96" i="25"/>
  <c r="AI96" i="25"/>
  <c r="BG86" i="25"/>
  <c r="AT86" i="25"/>
  <c r="AG86" i="25"/>
  <c r="BF97" i="25"/>
  <c r="AP97" i="25"/>
  <c r="AV96" i="25"/>
  <c r="AH96" i="25"/>
  <c r="BF86" i="25"/>
  <c r="AS86" i="25"/>
  <c r="AF86" i="25"/>
  <c r="AW70" i="25"/>
  <c r="AJ70" i="25"/>
  <c r="BE69" i="25"/>
  <c r="AR69" i="25"/>
  <c r="AE69" i="25"/>
  <c r="AZ68" i="25"/>
  <c r="BE97" i="25"/>
  <c r="AL97" i="25"/>
  <c r="BI96" i="25"/>
  <c r="AU96" i="25"/>
  <c r="AG96" i="25"/>
  <c r="BA90" i="25"/>
  <c r="AM90" i="25"/>
  <c r="BE86" i="25"/>
  <c r="AR86" i="25"/>
  <c r="AE86" i="25"/>
  <c r="BD97" i="25"/>
  <c r="AK97" i="25"/>
  <c r="BH96" i="25"/>
  <c r="AT96" i="25"/>
  <c r="AF96" i="25"/>
  <c r="AZ90" i="25"/>
  <c r="AL90" i="25"/>
  <c r="BD86" i="25"/>
  <c r="AQ86" i="25"/>
  <c r="AD86" i="25"/>
  <c r="BC97" i="25"/>
  <c r="AJ97" i="25"/>
  <c r="BG96" i="25"/>
  <c r="AS96" i="25"/>
  <c r="AE96" i="25"/>
  <c r="AI92" i="25"/>
  <c r="BC86" i="25"/>
  <c r="AP86" i="25"/>
  <c r="AB86" i="25"/>
  <c r="AX97" i="25"/>
  <c r="AI97" i="25"/>
  <c r="BF96" i="25"/>
  <c r="AR96" i="25"/>
  <c r="AD96" i="25"/>
  <c r="BB86" i="25"/>
  <c r="AO86" i="25"/>
  <c r="BC96" i="25"/>
  <c r="BF70" i="25"/>
  <c r="AQ70" i="25"/>
  <c r="BH69" i="25"/>
  <c r="AS69" i="25"/>
  <c r="AB69" i="25"/>
  <c r="AU68" i="25"/>
  <c r="AG68" i="25"/>
  <c r="BE66" i="25"/>
  <c r="AQ66" i="25"/>
  <c r="AB66" i="25"/>
  <c r="BB64" i="25"/>
  <c r="BD59" i="25"/>
  <c r="AQ59" i="25"/>
  <c r="AD59" i="25"/>
  <c r="AX58" i="25"/>
  <c r="AK58" i="25"/>
  <c r="BF57" i="25"/>
  <c r="AS57" i="25"/>
  <c r="AF57" i="25"/>
  <c r="BH55" i="25"/>
  <c r="AU55" i="25"/>
  <c r="AH55" i="25"/>
  <c r="AP54" i="25"/>
  <c r="AB54" i="25"/>
  <c r="AP96" i="25"/>
  <c r="BE70" i="25"/>
  <c r="AP70" i="25"/>
  <c r="BG69" i="25"/>
  <c r="AQ69" i="25"/>
  <c r="BI68" i="25"/>
  <c r="AT68" i="25"/>
  <c r="AF68" i="25"/>
  <c r="BD66" i="25"/>
  <c r="AP66" i="25"/>
  <c r="BA64" i="25"/>
  <c r="AL64" i="25"/>
  <c r="BC59" i="25"/>
  <c r="AP59" i="25"/>
  <c r="AB59" i="25"/>
  <c r="AW58" i="25"/>
  <c r="AJ58" i="25"/>
  <c r="BE57" i="25"/>
  <c r="AR57" i="25"/>
  <c r="AE57" i="25"/>
  <c r="BG55" i="25"/>
  <c r="AT55" i="25"/>
  <c r="AG55" i="25"/>
  <c r="AB49" i="25"/>
  <c r="AO96" i="25"/>
  <c r="BD70" i="25"/>
  <c r="AM70" i="25"/>
  <c r="BF69" i="25"/>
  <c r="AP69" i="25"/>
  <c r="BH68" i="25"/>
  <c r="AS68" i="25"/>
  <c r="AE68" i="25"/>
  <c r="AI67" i="25"/>
  <c r="BC66" i="25"/>
  <c r="AO66" i="25"/>
  <c r="BG60" i="25"/>
  <c r="AT60" i="25"/>
  <c r="AG60" i="25"/>
  <c r="BB59" i="25"/>
  <c r="AO59" i="25"/>
  <c r="BI58" i="25"/>
  <c r="AV58" i="25"/>
  <c r="AI58" i="25"/>
  <c r="BD57" i="25"/>
  <c r="AQ57" i="25"/>
  <c r="AD57" i="25"/>
  <c r="AK56" i="25"/>
  <c r="BF55" i="25"/>
  <c r="AS55" i="25"/>
  <c r="AF55" i="25"/>
  <c r="AW97" i="25"/>
  <c r="AB96" i="25"/>
  <c r="BA86" i="25"/>
  <c r="BC70" i="25"/>
  <c r="AL70" i="25"/>
  <c r="BD69" i="25"/>
  <c r="AO69" i="25"/>
  <c r="BG68" i="25"/>
  <c r="AR68" i="25"/>
  <c r="AB68" i="25"/>
  <c r="BB66" i="25"/>
  <c r="AM66" i="25"/>
  <c r="BD63" i="25"/>
  <c r="AO63" i="25"/>
  <c r="BA59" i="25"/>
  <c r="AM59" i="25"/>
  <c r="BH58" i="25"/>
  <c r="AU58" i="25"/>
  <c r="AH58" i="25"/>
  <c r="BC57" i="25"/>
  <c r="AP57" i="25"/>
  <c r="AB57" i="25"/>
  <c r="AW56" i="25"/>
  <c r="AV97" i="25"/>
  <c r="AZ86" i="25"/>
  <c r="BA70" i="25"/>
  <c r="AK70" i="25"/>
  <c r="BC69" i="25"/>
  <c r="AM69" i="25"/>
  <c r="BF68" i="25"/>
  <c r="AP68" i="25"/>
  <c r="AH97" i="25"/>
  <c r="AM86" i="25"/>
  <c r="AZ70" i="25"/>
  <c r="AI70" i="25"/>
  <c r="BB69" i="25"/>
  <c r="AL69" i="25"/>
  <c r="BE68" i="25"/>
  <c r="AO68" i="25"/>
  <c r="AG97" i="25"/>
  <c r="AL86" i="25"/>
  <c r="AB76" i="25"/>
  <c r="AX70" i="25"/>
  <c r="AH70" i="25"/>
  <c r="BA69" i="25"/>
  <c r="AK69" i="25"/>
  <c r="BC68" i="25"/>
  <c r="AM68" i="25"/>
  <c r="AX66" i="25"/>
  <c r="AJ66" i="25"/>
  <c r="BI64" i="25"/>
  <c r="AT64" i="25"/>
  <c r="BG70" i="25"/>
  <c r="AX69" i="25"/>
  <c r="AW68" i="25"/>
  <c r="BI66" i="25"/>
  <c r="AI66" i="25"/>
  <c r="BF59" i="25"/>
  <c r="AJ59" i="25"/>
  <c r="BA58" i="25"/>
  <c r="AE58" i="25"/>
  <c r="AU57" i="25"/>
  <c r="BD55" i="25"/>
  <c r="AM55" i="25"/>
  <c r="BE54" i="25"/>
  <c r="AB12" i="25"/>
  <c r="B12" i="5" s="1"/>
  <c r="AB22" i="25"/>
  <c r="B22" i="5" s="1"/>
  <c r="AB33" i="25"/>
  <c r="B33" i="5" s="1"/>
  <c r="BF31" i="25"/>
  <c r="BD19" i="25"/>
  <c r="AZ17" i="25"/>
  <c r="AU31" i="25"/>
  <c r="AO23" i="25"/>
  <c r="AS19" i="25"/>
  <c r="AO17" i="25"/>
  <c r="BD99" i="25"/>
  <c r="AV70" i="25"/>
  <c r="AW69" i="25"/>
  <c r="AV68" i="25"/>
  <c r="BH66" i="25"/>
  <c r="AH66" i="25"/>
  <c r="AQ65" i="25"/>
  <c r="AO60" i="25"/>
  <c r="BE59" i="25"/>
  <c r="AI59" i="25"/>
  <c r="AZ58" i="25"/>
  <c r="AD58" i="25"/>
  <c r="AT57" i="25"/>
  <c r="BC55" i="25"/>
  <c r="AL55" i="25"/>
  <c r="AB23" i="25"/>
  <c r="B23" i="5" s="1"/>
  <c r="BI33" i="25"/>
  <c r="BG32" i="25"/>
  <c r="BE31" i="25"/>
  <c r="BE25" i="25"/>
  <c r="BI22" i="25"/>
  <c r="BC19" i="25"/>
  <c r="AX33" i="25"/>
  <c r="AT31" i="25"/>
  <c r="AX22" i="25"/>
  <c r="AR19" i="25"/>
  <c r="AU70" i="25"/>
  <c r="AU69" i="25"/>
  <c r="AL68" i="25"/>
  <c r="BG66" i="25"/>
  <c r="AG66" i="25"/>
  <c r="AZ59" i="25"/>
  <c r="AH59" i="25"/>
  <c r="AT58" i="25"/>
  <c r="AB58" i="25"/>
  <c r="AO57" i="25"/>
  <c r="BB55" i="25"/>
  <c r="AK55" i="25"/>
  <c r="AZ54" i="25"/>
  <c r="AI54" i="25"/>
  <c r="BH33" i="25"/>
  <c r="BD31" i="25"/>
  <c r="BD25" i="25"/>
  <c r="BH22" i="25"/>
  <c r="BB19" i="25"/>
  <c r="AW33" i="25"/>
  <c r="AS31" i="25"/>
  <c r="AQ30" i="25"/>
  <c r="AW22" i="25"/>
  <c r="AQ19" i="25"/>
  <c r="AU15" i="25"/>
  <c r="AT70" i="25"/>
  <c r="AT69" i="25"/>
  <c r="AK68" i="25"/>
  <c r="BA66" i="25"/>
  <c r="AE66" i="25"/>
  <c r="AV64" i="25"/>
  <c r="AX59" i="25"/>
  <c r="AG59" i="25"/>
  <c r="AS58" i="25"/>
  <c r="BI57" i="25"/>
  <c r="AM57" i="25"/>
  <c r="BA55" i="25"/>
  <c r="AJ55" i="25"/>
  <c r="AS70" i="25"/>
  <c r="AJ69" i="25"/>
  <c r="AJ68" i="25"/>
  <c r="AZ66" i="25"/>
  <c r="AD66" i="25"/>
  <c r="BB63" i="25"/>
  <c r="AG63" i="25"/>
  <c r="AW59" i="25"/>
  <c r="AF59" i="25"/>
  <c r="AR58" i="25"/>
  <c r="BH57" i="25"/>
  <c r="AL57" i="25"/>
  <c r="AZ55" i="25"/>
  <c r="AI55" i="25"/>
  <c r="AR70" i="25"/>
  <c r="AH69" i="25"/>
  <c r="AI68" i="25"/>
  <c r="AW66" i="25"/>
  <c r="AR64" i="25"/>
  <c r="BB60" i="25"/>
  <c r="AV59" i="25"/>
  <c r="AE59" i="25"/>
  <c r="AQ58" i="25"/>
  <c r="BG57" i="25"/>
  <c r="AK57" i="25"/>
  <c r="AX55" i="25"/>
  <c r="AE55" i="25"/>
  <c r="AV54" i="25"/>
  <c r="AG70" i="25"/>
  <c r="AG69" i="25"/>
  <c r="AH68" i="25"/>
  <c r="AV66" i="25"/>
  <c r="AU59" i="25"/>
  <c r="BG58" i="25"/>
  <c r="AP58" i="25"/>
  <c r="BB57" i="25"/>
  <c r="AJ57" i="25"/>
  <c r="AW55" i="25"/>
  <c r="AD55" i="25"/>
  <c r="AB46" i="25"/>
  <c r="BD33" i="25"/>
  <c r="AZ31" i="25"/>
  <c r="BF23" i="25"/>
  <c r="AF70" i="25"/>
  <c r="AF69" i="25"/>
  <c r="AU66" i="25"/>
  <c r="AZ60" i="25"/>
  <c r="AD60" i="25"/>
  <c r="AT59" i="25"/>
  <c r="BF58" i="25"/>
  <c r="AO58" i="25"/>
  <c r="BA57" i="25"/>
  <c r="AI57" i="25"/>
  <c r="AV55" i="25"/>
  <c r="AB55" i="25"/>
  <c r="AT54" i="25"/>
  <c r="AE70" i="25"/>
  <c r="AM58" i="25"/>
  <c r="AQ53" i="25"/>
  <c r="AB42" i="25"/>
  <c r="BG33" i="25"/>
  <c r="BA30" i="25"/>
  <c r="BI23" i="25"/>
  <c r="BC22" i="25"/>
  <c r="AZ19" i="25"/>
  <c r="BE17" i="25"/>
  <c r="AR33" i="25"/>
  <c r="AW31" i="25"/>
  <c r="AO30" i="25"/>
  <c r="AX19" i="25"/>
  <c r="AL17" i="25"/>
  <c r="AF19" i="25"/>
  <c r="AL21" i="25"/>
  <c r="AF30" i="25"/>
  <c r="AI31" i="25"/>
  <c r="BE96" i="25"/>
  <c r="AD70" i="25"/>
  <c r="BG64" i="25"/>
  <c r="BI59" i="25"/>
  <c r="AL58" i="25"/>
  <c r="BH54" i="25"/>
  <c r="BF33" i="25"/>
  <c r="BI31" i="25"/>
  <c r="BB22" i="25"/>
  <c r="BD17" i="25"/>
  <c r="AQ33" i="25"/>
  <c r="AV31" i="25"/>
  <c r="AW19" i="25"/>
  <c r="AM17" i="25"/>
  <c r="AG19" i="25"/>
  <c r="AG23" i="25"/>
  <c r="AJ31" i="25"/>
  <c r="AD22" i="25"/>
  <c r="AD33" i="25"/>
  <c r="AB70" i="25"/>
  <c r="BH59" i="25"/>
  <c r="AG58" i="25"/>
  <c r="AB48" i="25"/>
  <c r="AB47" i="25"/>
  <c r="BE33" i="25"/>
  <c r="BH31" i="25"/>
  <c r="BA22" i="25"/>
  <c r="BC17" i="25"/>
  <c r="AP33" i="25"/>
  <c r="AR31" i="25"/>
  <c r="AV22" i="25"/>
  <c r="AV19" i="25"/>
  <c r="AX17" i="25"/>
  <c r="AH19" i="25"/>
  <c r="AE22" i="25"/>
  <c r="AH23" i="25"/>
  <c r="AH30" i="25"/>
  <c r="AK31" i="25"/>
  <c r="AE33" i="25"/>
  <c r="AZ69" i="25"/>
  <c r="BG59" i="25"/>
  <c r="AF58" i="25"/>
  <c r="BF54" i="25"/>
  <c r="BC33" i="25"/>
  <c r="BG31" i="25"/>
  <c r="BE23" i="25"/>
  <c r="AZ22" i="25"/>
  <c r="BB17" i="25"/>
  <c r="AO33" i="25"/>
  <c r="AQ31" i="25"/>
  <c r="AU22" i="25"/>
  <c r="AU19" i="25"/>
  <c r="AW17" i="25"/>
  <c r="AD69" i="25"/>
  <c r="AT66" i="25"/>
  <c r="AS59" i="25"/>
  <c r="AZ57" i="25"/>
  <c r="AB45" i="25"/>
  <c r="BB33" i="25"/>
  <c r="BC31" i="25"/>
  <c r="BA17" i="25"/>
  <c r="AP31" i="25"/>
  <c r="AT22" i="25"/>
  <c r="AT19" i="25"/>
  <c r="AV17" i="25"/>
  <c r="BB68" i="25"/>
  <c r="AR66" i="25"/>
  <c r="AR59" i="25"/>
  <c r="AX57" i="25"/>
  <c r="AB56" i="25"/>
  <c r="AR54" i="25"/>
  <c r="BA33" i="25"/>
  <c r="BB31" i="25"/>
  <c r="AO31" i="25"/>
  <c r="AS22" i="25"/>
  <c r="AP19" i="25"/>
  <c r="AU17" i="25"/>
  <c r="BA68" i="25"/>
  <c r="AL66" i="25"/>
  <c r="AL59" i="25"/>
  <c r="AW57" i="25"/>
  <c r="BI55" i="25"/>
  <c r="AB31" i="25"/>
  <c r="B31" i="5" s="1"/>
  <c r="AZ33" i="25"/>
  <c r="BA31" i="25"/>
  <c r="BI19" i="25"/>
  <c r="AW23" i="25"/>
  <c r="AR22" i="25"/>
  <c r="AO19" i="25"/>
  <c r="AT17" i="25"/>
  <c r="AX68" i="25"/>
  <c r="AK66" i="25"/>
  <c r="AK59" i="25"/>
  <c r="AV57" i="25"/>
  <c r="BE55" i="25"/>
  <c r="AB17" i="25"/>
  <c r="B17" i="5" s="1"/>
  <c r="AB32" i="25"/>
  <c r="B32" i="5" s="1"/>
  <c r="BA23" i="25"/>
  <c r="BH19" i="25"/>
  <c r="AQ22" i="25"/>
  <c r="AS17" i="25"/>
  <c r="BF67" i="25"/>
  <c r="BB65" i="25"/>
  <c r="AX60" i="25"/>
  <c r="BE58" i="25"/>
  <c r="AH57" i="25"/>
  <c r="AR55" i="25"/>
  <c r="BE32" i="25"/>
  <c r="BH30" i="25"/>
  <c r="BC25" i="25"/>
  <c r="BG22" i="25"/>
  <c r="BG19" i="25"/>
  <c r="BI17" i="25"/>
  <c r="AV33" i="25"/>
  <c r="AP22" i="25"/>
  <c r="AR17" i="25"/>
  <c r="AL22" i="25"/>
  <c r="AI19" i="25"/>
  <c r="AI17" i="25"/>
  <c r="AG57" i="25"/>
  <c r="AG33" i="25"/>
  <c r="BI70" i="25"/>
  <c r="AD31" i="25"/>
  <c r="AD17" i="25"/>
  <c r="AH32" i="25"/>
  <c r="AK22" i="25"/>
  <c r="AE19" i="25"/>
  <c r="AH17" i="25"/>
  <c r="AX31" i="25"/>
  <c r="BD22" i="25"/>
  <c r="BB58" i="25"/>
  <c r="AH33" i="25"/>
  <c r="AR23" i="25"/>
  <c r="BH70" i="25"/>
  <c r="AF31" i="25"/>
  <c r="AD30" i="25"/>
  <c r="AM33" i="25"/>
  <c r="AJ22" i="25"/>
  <c r="AG17" i="25"/>
  <c r="AV25" i="25"/>
  <c r="BE22" i="25"/>
  <c r="BC58" i="25"/>
  <c r="AM19" i="25"/>
  <c r="AF33" i="25"/>
  <c r="AT23" i="25"/>
  <c r="AL33" i="25"/>
  <c r="AI22" i="25"/>
  <c r="AF17" i="25"/>
  <c r="BF22" i="25"/>
  <c r="BD58" i="25"/>
  <c r="AG31" i="25"/>
  <c r="AK33" i="25"/>
  <c r="AE32" i="25"/>
  <c r="AK24" i="25"/>
  <c r="AH22" i="25"/>
  <c r="AE17" i="25"/>
  <c r="AS33" i="25"/>
  <c r="BF17" i="25"/>
  <c r="BE30" i="25"/>
  <c r="AQ60" i="25"/>
  <c r="BE19" i="25"/>
  <c r="AL19" i="25"/>
  <c r="BF19" i="25"/>
  <c r="AQ55" i="25"/>
  <c r="AJ33" i="25"/>
  <c r="AM31" i="25"/>
  <c r="AG22" i="25"/>
  <c r="AT33" i="25"/>
  <c r="BG17" i="25"/>
  <c r="AI33" i="25"/>
  <c r="AL31" i="25"/>
  <c r="AL23" i="25"/>
  <c r="AF22" i="25"/>
  <c r="AO22" i="25"/>
  <c r="AU33" i="25"/>
  <c r="BH17" i="25"/>
  <c r="BG30" i="25"/>
  <c r="AB19" i="25"/>
  <c r="B19" i="5" s="1"/>
  <c r="AW60" i="25"/>
  <c r="BF172" i="25"/>
  <c r="BH170" i="25"/>
  <c r="BC169" i="25"/>
  <c r="BE121" i="25"/>
  <c r="BE156" i="25"/>
  <c r="BG131" i="25"/>
  <c r="AT156" i="25"/>
  <c r="BH156" i="25"/>
  <c r="AJ156" i="25"/>
  <c r="AB164" i="25"/>
  <c r="AP175" i="25"/>
  <c r="AM156" i="25"/>
  <c r="BA156" i="25"/>
  <c r="AB166" i="25"/>
  <c r="AR175" i="25"/>
  <c r="BE175" i="25"/>
  <c r="AJ176" i="25"/>
  <c r="AW176" i="25"/>
  <c r="AK156" i="25"/>
  <c r="BH165" i="25"/>
  <c r="BC175" i="25"/>
  <c r="AO156" i="25"/>
  <c r="BB156" i="25"/>
  <c r="AF175" i="25"/>
  <c r="AS175" i="25"/>
  <c r="BF175" i="25"/>
  <c r="BI167" i="25"/>
  <c r="AB175" i="25"/>
  <c r="AI173" i="25"/>
  <c r="AL176" i="25"/>
  <c r="AZ176" i="25"/>
  <c r="AU156" i="25"/>
  <c r="AI156" i="25"/>
  <c r="AV156" i="25"/>
  <c r="BI156" i="25"/>
  <c r="AP164" i="25"/>
  <c r="AQ156" i="25"/>
  <c r="BD156" i="25"/>
  <c r="AG170" i="25"/>
  <c r="AT170" i="25"/>
  <c r="BG170" i="25"/>
  <c r="AE172" i="25"/>
  <c r="AR172" i="25"/>
  <c r="BE172" i="25"/>
  <c r="AJ173" i="25"/>
  <c r="AE156" i="25"/>
  <c r="AB169" i="25"/>
  <c r="AP169" i="25"/>
  <c r="AH170" i="25"/>
  <c r="AU170" i="25"/>
  <c r="AF172" i="25"/>
  <c r="AS172" i="25"/>
  <c r="AI175" i="25"/>
  <c r="BG121" i="25"/>
  <c r="AZ121" i="25"/>
  <c r="AO131" i="25"/>
  <c r="BB131" i="25"/>
  <c r="AH121" i="25"/>
  <c r="AV121" i="25"/>
  <c r="AX131" i="25"/>
  <c r="AZ131" i="25"/>
  <c r="AX121" i="25"/>
  <c r="BA131" i="25"/>
  <c r="BA121" i="25"/>
  <c r="AB131" i="25"/>
  <c r="AP131" i="25"/>
  <c r="BC131" i="25"/>
  <c r="AO121" i="25"/>
  <c r="BB121" i="25"/>
  <c r="AD131" i="25"/>
  <c r="AQ131" i="25"/>
  <c r="BD131" i="25"/>
  <c r="AG121" i="25"/>
  <c r="AK131" i="25"/>
  <c r="AW121" i="25"/>
  <c r="AL131" i="25"/>
  <c r="AB119" i="25"/>
  <c r="AK121" i="25"/>
  <c r="AM131" i="25"/>
  <c r="AB121" i="25"/>
  <c r="AP121" i="25"/>
  <c r="BB128" i="25"/>
  <c r="AE131" i="25"/>
  <c r="AR131" i="25"/>
  <c r="BE131" i="25"/>
  <c r="AD121" i="25"/>
  <c r="AQ121" i="25"/>
  <c r="AF131" i="25"/>
  <c r="AS131" i="25"/>
  <c r="BF131" i="25"/>
  <c r="AU121" i="25"/>
  <c r="BH121" i="25"/>
  <c r="AR121" i="25"/>
  <c r="AG131" i="25"/>
  <c r="AT131" i="25"/>
  <c r="B122" i="27"/>
  <c r="B218" i="27"/>
  <c r="B225" i="27"/>
  <c r="B50" i="27"/>
  <c r="B57" i="27"/>
  <c r="B194" i="27"/>
  <c r="B201" i="27"/>
  <c r="B74" i="27"/>
  <c r="B81" i="27"/>
  <c r="B242" i="27"/>
  <c r="B249" i="27"/>
  <c r="B33" i="27"/>
  <c r="B177" i="27"/>
  <c r="B146" i="27"/>
  <c r="B105" i="27"/>
  <c r="B27" i="26"/>
  <c r="B147" i="26"/>
  <c r="B154" i="26"/>
  <c r="B130" i="26"/>
  <c r="B123" i="26"/>
  <c r="B219" i="26"/>
  <c r="B226" i="26"/>
  <c r="B51" i="26"/>
  <c r="B58" i="26"/>
  <c r="B195" i="26"/>
  <c r="B202" i="26"/>
  <c r="B243" i="26"/>
  <c r="B250" i="26"/>
  <c r="B171" i="26"/>
  <c r="B178" i="26"/>
  <c r="B75" i="26"/>
  <c r="B82" i="26"/>
  <c r="B106" i="26"/>
  <c r="AI18" i="25" l="1"/>
  <c r="AO28" i="25"/>
  <c r="AV18" i="25"/>
  <c r="BI28" i="25"/>
  <c r="AO53" i="25"/>
  <c r="AF67" i="25"/>
  <c r="AU67" i="25"/>
  <c r="AS67" i="25"/>
  <c r="AJ67" i="25"/>
  <c r="AZ95" i="25"/>
  <c r="AJ105" i="25"/>
  <c r="AQ105" i="25"/>
  <c r="BE28" i="25"/>
  <c r="AT164" i="25"/>
  <c r="BG67" i="25"/>
  <c r="AZ67" i="25"/>
  <c r="BD105" i="25"/>
  <c r="AD176" i="25"/>
  <c r="AF20" i="25"/>
  <c r="BG164" i="25"/>
  <c r="BD53" i="25"/>
  <c r="AD67" i="25"/>
  <c r="BB67" i="25"/>
  <c r="AL67" i="25"/>
  <c r="AB176" i="25"/>
  <c r="AT28" i="25"/>
  <c r="AE67" i="25"/>
  <c r="AL95" i="25"/>
  <c r="BH164" i="25"/>
  <c r="BI176" i="25"/>
  <c r="BG53" i="25"/>
  <c r="AP67" i="25"/>
  <c r="BI95" i="25"/>
  <c r="AO164" i="25"/>
  <c r="AD18" i="25"/>
  <c r="AF164" i="25"/>
  <c r="AM176" i="25"/>
  <c r="AI28" i="25"/>
  <c r="AW18" i="25"/>
  <c r="AW67" i="25"/>
  <c r="AV164" i="25"/>
  <c r="AE164" i="25"/>
  <c r="AS53" i="25"/>
  <c r="AG176" i="25"/>
  <c r="AQ164" i="25"/>
  <c r="AI95" i="25"/>
  <c r="AQ18" i="25"/>
  <c r="AW95" i="25"/>
  <c r="AK67" i="25"/>
  <c r="AU28" i="25"/>
  <c r="AU164" i="25"/>
  <c r="AG164" i="25"/>
  <c r="BE164" i="25"/>
  <c r="BI164" i="25"/>
  <c r="BI18" i="25"/>
  <c r="AO176" i="25"/>
  <c r="BH176" i="25"/>
  <c r="AD164" i="25"/>
  <c r="AP53" i="25"/>
  <c r="AX67" i="25"/>
  <c r="BC18" i="25"/>
  <c r="BF164" i="25"/>
  <c r="AH164" i="25"/>
  <c r="AS164" i="25"/>
  <c r="AR164" i="25"/>
  <c r="BC164" i="25"/>
  <c r="AV176" i="25"/>
  <c r="BD67" i="25"/>
  <c r="AB18" i="25"/>
  <c r="B18" i="5" s="1"/>
  <c r="BD18" i="25"/>
  <c r="AI164" i="25"/>
  <c r="BA176" i="25"/>
  <c r="AI176" i="25"/>
  <c r="BB176" i="25"/>
  <c r="BE53" i="25"/>
  <c r="BD164" i="25"/>
  <c r="BE18" i="25"/>
  <c r="AP28" i="25"/>
  <c r="BF18" i="25"/>
  <c r="AW164" i="25"/>
  <c r="BA164" i="25"/>
  <c r="AX164" i="25"/>
  <c r="AZ164" i="25"/>
  <c r="AL105" i="25"/>
  <c r="AK164" i="25"/>
  <c r="AL164" i="25"/>
  <c r="AH105" i="25"/>
  <c r="AM164" i="25"/>
  <c r="AH165" i="25"/>
  <c r="AU23" i="25"/>
  <c r="BG54" i="25"/>
  <c r="AP23" i="25"/>
  <c r="AP15" i="25"/>
  <c r="BI61" i="25"/>
  <c r="AR13" i="25"/>
  <c r="AJ54" i="25"/>
  <c r="BI90" i="25"/>
  <c r="AM54" i="25"/>
  <c r="BC54" i="25"/>
  <c r="AM71" i="25"/>
  <c r="AF71" i="25"/>
  <c r="AD71" i="25"/>
  <c r="AG54" i="25"/>
  <c r="BD54" i="25"/>
  <c r="BA54" i="25"/>
  <c r="BD71" i="25"/>
  <c r="AS156" i="25"/>
  <c r="AU165" i="25"/>
  <c r="AD156" i="25"/>
  <c r="AP156" i="25"/>
  <c r="BD23" i="25"/>
  <c r="AU32" i="25"/>
  <c r="AZ23" i="25"/>
  <c r="AO90" i="25"/>
  <c r="AB90" i="25"/>
  <c r="AB156" i="25"/>
  <c r="AQ23" i="25"/>
  <c r="BH90" i="25"/>
  <c r="BB90" i="25"/>
  <c r="AP90" i="25"/>
  <c r="AD90" i="25"/>
  <c r="AK162" i="25"/>
  <c r="AV165" i="25"/>
  <c r="BG156" i="25"/>
  <c r="AW156" i="25"/>
  <c r="AI23" i="25"/>
  <c r="AK23" i="25"/>
  <c r="BB23" i="25"/>
  <c r="AL156" i="25"/>
  <c r="AX23" i="25"/>
  <c r="AU90" i="25"/>
  <c r="AD23" i="25"/>
  <c r="AU54" i="25"/>
  <c r="BC90" i="25"/>
  <c r="AQ90" i="25"/>
  <c r="AE90" i="25"/>
  <c r="AS162" i="25"/>
  <c r="BI160" i="25"/>
  <c r="BD165" i="25"/>
  <c r="AI165" i="25"/>
  <c r="BC156" i="25"/>
  <c r="AI90" i="25"/>
  <c r="AL54" i="25"/>
  <c r="AX24" i="25"/>
  <c r="AZ156" i="25"/>
  <c r="AO32" i="25"/>
  <c r="AE54" i="25"/>
  <c r="BA165" i="25"/>
  <c r="AV13" i="25"/>
  <c r="AO13" i="25"/>
  <c r="AS54" i="25"/>
  <c r="BI13" i="25"/>
  <c r="AQ71" i="25"/>
  <c r="AS71" i="25"/>
  <c r="AJ90" i="25"/>
  <c r="AK90" i="25"/>
  <c r="BD90" i="25"/>
  <c r="AR90" i="25"/>
  <c r="AV90" i="25"/>
  <c r="AU162" i="25"/>
  <c r="AW54" i="25"/>
  <c r="BI54" i="25"/>
  <c r="AM165" i="25"/>
  <c r="AX156" i="25"/>
  <c r="AH156" i="25"/>
  <c r="AQ54" i="25"/>
  <c r="BG23" i="25"/>
  <c r="BH23" i="25"/>
  <c r="AH54" i="25"/>
  <c r="AO54" i="25"/>
  <c r="AW90" i="25"/>
  <c r="AX90" i="25"/>
  <c r="BE90" i="25"/>
  <c r="AF90" i="25"/>
  <c r="AG90" i="25"/>
  <c r="AR173" i="25"/>
  <c r="AJ160" i="25"/>
  <c r="AR156" i="25"/>
  <c r="AG156" i="25"/>
  <c r="AM23" i="25"/>
  <c r="AF32" i="25"/>
  <c r="AV23" i="25"/>
  <c r="AH90" i="25"/>
  <c r="BC23" i="25"/>
  <c r="AF23" i="25"/>
  <c r="AD54" i="25"/>
  <c r="AF54" i="25"/>
  <c r="AX54" i="25"/>
  <c r="AK54" i="25"/>
  <c r="AM61" i="25"/>
  <c r="AS90" i="25"/>
  <c r="AW160" i="25"/>
  <c r="AR160" i="25"/>
  <c r="AD15" i="25"/>
  <c r="BI15" i="25"/>
  <c r="AF15" i="25"/>
  <c r="AE101" i="25"/>
  <c r="AK101" i="25"/>
  <c r="AP101" i="25"/>
  <c r="BF162" i="25"/>
  <c r="BH162" i="25"/>
  <c r="AX162" i="25"/>
  <c r="AX15" i="25"/>
  <c r="BC15" i="25"/>
  <c r="AW15" i="25"/>
  <c r="BA101" i="25"/>
  <c r="BC101" i="25"/>
  <c r="AL101" i="25"/>
  <c r="AJ101" i="25"/>
  <c r="AD162" i="25"/>
  <c r="AL162" i="25"/>
  <c r="AI15" i="25"/>
  <c r="AB101" i="25"/>
  <c r="BD101" i="25"/>
  <c r="AG101" i="25"/>
  <c r="AH101" i="25"/>
  <c r="AW101" i="25"/>
  <c r="AQ162" i="25"/>
  <c r="AZ162" i="25"/>
  <c r="AQ160" i="25"/>
  <c r="AE160" i="25"/>
  <c r="AT15" i="25"/>
  <c r="AD101" i="25"/>
  <c r="AR101" i="25"/>
  <c r="AT101" i="25"/>
  <c r="AU101" i="25"/>
  <c r="BD162" i="25"/>
  <c r="AG162" i="25"/>
  <c r="AI162" i="25"/>
  <c r="AH15" i="25"/>
  <c r="AV15" i="25"/>
  <c r="AX101" i="25"/>
  <c r="AZ101" i="25"/>
  <c r="BG101" i="25"/>
  <c r="BH101" i="25"/>
  <c r="AT162" i="25"/>
  <c r="AV162" i="25"/>
  <c r="AM162" i="25"/>
  <c r="BE160" i="25"/>
  <c r="AS15" i="25"/>
  <c r="AZ15" i="25"/>
  <c r="AB15" i="25"/>
  <c r="B15" i="5" s="1"/>
  <c r="BF101" i="25"/>
  <c r="AE162" i="25"/>
  <c r="BG162" i="25"/>
  <c r="BI162" i="25"/>
  <c r="BA162" i="25"/>
  <c r="AR15" i="25"/>
  <c r="BB15" i="25"/>
  <c r="AJ15" i="25"/>
  <c r="AG15" i="25"/>
  <c r="BF15" i="25"/>
  <c r="AF101" i="25"/>
  <c r="AI101" i="25"/>
  <c r="AR162" i="25"/>
  <c r="AM160" i="25"/>
  <c r="AO162" i="25"/>
  <c r="AO15" i="25"/>
  <c r="BB101" i="25"/>
  <c r="AV101" i="25"/>
  <c r="BE162" i="25"/>
  <c r="AJ162" i="25"/>
  <c r="BA160" i="25"/>
  <c r="BB162" i="25"/>
  <c r="AB162" i="25"/>
  <c r="BH15" i="25"/>
  <c r="BI101" i="25"/>
  <c r="AW162" i="25"/>
  <c r="AO160" i="25"/>
  <c r="BC162" i="25"/>
  <c r="BA19" i="25"/>
  <c r="AQ15" i="25"/>
  <c r="BG15" i="25"/>
  <c r="AS101" i="25"/>
  <c r="AM101" i="25"/>
  <c r="AQ101" i="25"/>
  <c r="BB160" i="25"/>
  <c r="AK15" i="25"/>
  <c r="AL15" i="25"/>
  <c r="BA15" i="25"/>
  <c r="BD15" i="25"/>
  <c r="BE15" i="25"/>
  <c r="AE15" i="25"/>
  <c r="AF162" i="25"/>
  <c r="AH162" i="25"/>
  <c r="AB160" i="25"/>
  <c r="AD173" i="25"/>
  <c r="AF173" i="25"/>
  <c r="AL173" i="25"/>
  <c r="AT173" i="25"/>
  <c r="AZ173" i="25"/>
  <c r="BC173" i="25"/>
  <c r="AH91" i="25"/>
  <c r="AO173" i="25"/>
  <c r="AM173" i="25"/>
  <c r="BE173" i="25"/>
  <c r="AQ173" i="25"/>
  <c r="AB173" i="25"/>
  <c r="AG173" i="25"/>
  <c r="AS173" i="25"/>
  <c r="BA173" i="25"/>
  <c r="AX173" i="25"/>
  <c r="AE173" i="25"/>
  <c r="BH173" i="25"/>
  <c r="AU173" i="25"/>
  <c r="AH173" i="25"/>
  <c r="AK173" i="25"/>
  <c r="BI173" i="25"/>
  <c r="BG173" i="25"/>
  <c r="AP173" i="25"/>
  <c r="AW173" i="25"/>
  <c r="AV173" i="25"/>
  <c r="BF173" i="25"/>
  <c r="AE51" i="25"/>
  <c r="AV21" i="25"/>
  <c r="BB51" i="25"/>
  <c r="AV95" i="25"/>
  <c r="AX51" i="25"/>
  <c r="AK95" i="25"/>
  <c r="AH95" i="25"/>
  <c r="AX126" i="25"/>
  <c r="AG171" i="25"/>
  <c r="AL126" i="25"/>
  <c r="AW51" i="25"/>
  <c r="AX95" i="25"/>
  <c r="AU95" i="25"/>
  <c r="AO126" i="25"/>
  <c r="AM126" i="25"/>
  <c r="AO95" i="25"/>
  <c r="AF95" i="25"/>
  <c r="BH95" i="25"/>
  <c r="AJ126" i="25"/>
  <c r="BB126" i="25"/>
  <c r="BA126" i="25"/>
  <c r="BB95" i="25"/>
  <c r="AS95" i="25"/>
  <c r="AG95" i="25"/>
  <c r="AW126" i="25"/>
  <c r="AH122" i="25"/>
  <c r="AT132" i="25"/>
  <c r="AK126" i="25"/>
  <c r="BC132" i="25"/>
  <c r="AV132" i="25"/>
  <c r="AX21" i="25"/>
  <c r="AE95" i="25"/>
  <c r="BF95" i="25"/>
  <c r="AT95" i="25"/>
  <c r="AF126" i="25"/>
  <c r="AG126" i="25"/>
  <c r="AL122" i="25"/>
  <c r="AI126" i="25"/>
  <c r="AU122" i="25"/>
  <c r="BF171" i="25"/>
  <c r="AK19" i="25"/>
  <c r="AM95" i="25"/>
  <c r="AB95" i="25"/>
  <c r="AD95" i="25"/>
  <c r="AR95" i="25"/>
  <c r="BG95" i="25"/>
  <c r="AI122" i="25"/>
  <c r="AS126" i="25"/>
  <c r="AT126" i="25"/>
  <c r="AZ122" i="25"/>
  <c r="AV126" i="25"/>
  <c r="AD126" i="25"/>
  <c r="AE23" i="25"/>
  <c r="AK51" i="25"/>
  <c r="AZ171" i="25"/>
  <c r="AP16" i="25"/>
  <c r="AM21" i="25"/>
  <c r="BA95" i="25"/>
  <c r="AP95" i="25"/>
  <c r="AQ95" i="25"/>
  <c r="BE95" i="25"/>
  <c r="AE126" i="25"/>
  <c r="BF126" i="25"/>
  <c r="BG126" i="25"/>
  <c r="AH126" i="25"/>
  <c r="BI126" i="25"/>
  <c r="AQ126" i="25"/>
  <c r="AO171" i="25"/>
  <c r="BF156" i="25"/>
  <c r="AE31" i="25"/>
  <c r="AH51" i="25"/>
  <c r="AZ126" i="25"/>
  <c r="BE171" i="25"/>
  <c r="AJ95" i="25"/>
  <c r="AD94" i="25"/>
  <c r="AL51" i="25"/>
  <c r="BC95" i="25"/>
  <c r="AR126" i="25"/>
  <c r="AU126" i="25"/>
  <c r="AB126" i="25"/>
  <c r="BD126" i="25"/>
  <c r="AH18" i="25"/>
  <c r="AZ51" i="25"/>
  <c r="BE126" i="25"/>
  <c r="BH126" i="25"/>
  <c r="BA62" i="25"/>
  <c r="AB133" i="25"/>
  <c r="AS133" i="25"/>
  <c r="AR133" i="25"/>
  <c r="BE133" i="25"/>
  <c r="BD62" i="25"/>
  <c r="AR62" i="25"/>
  <c r="AZ133" i="25"/>
  <c r="AJ23" i="25"/>
  <c r="AB132" i="25"/>
  <c r="AX132" i="25"/>
  <c r="AQ32" i="25"/>
  <c r="AS32" i="25"/>
  <c r="AM51" i="25"/>
  <c r="BE62" i="25"/>
  <c r="AF51" i="25"/>
  <c r="AV32" i="25"/>
  <c r="AI62" i="25"/>
  <c r="BE134" i="25"/>
  <c r="AQ62" i="25"/>
  <c r="AK132" i="25"/>
  <c r="AO51" i="25"/>
  <c r="AD51" i="25"/>
  <c r="AV51" i="25"/>
  <c r="AG51" i="25"/>
  <c r="AU62" i="25"/>
  <c r="BH21" i="25"/>
  <c r="AV62" i="25"/>
  <c r="AL62" i="25"/>
  <c r="BD106" i="25"/>
  <c r="AO136" i="25"/>
  <c r="AP132" i="25"/>
  <c r="AU51" i="25"/>
  <c r="AT62" i="25"/>
  <c r="AF21" i="25"/>
  <c r="AQ21" i="25"/>
  <c r="BB32" i="25"/>
  <c r="AT51" i="25"/>
  <c r="BA51" i="25"/>
  <c r="BI62" i="25"/>
  <c r="AK62" i="25"/>
  <c r="AZ62" i="25"/>
  <c r="AJ17" i="25"/>
  <c r="AI21" i="25"/>
  <c r="BD132" i="25"/>
  <c r="AR132" i="25"/>
  <c r="BB132" i="25"/>
  <c r="AJ62" i="25"/>
  <c r="AX62" i="25"/>
  <c r="AG21" i="25"/>
  <c r="AZ21" i="25"/>
  <c r="BD32" i="25"/>
  <c r="BA132" i="25"/>
  <c r="AD132" i="25"/>
  <c r="AO21" i="25"/>
  <c r="AE132" i="25"/>
  <c r="AO132" i="25"/>
  <c r="AG32" i="25"/>
  <c r="AI32" i="25"/>
  <c r="AT32" i="25"/>
  <c r="AR21" i="25"/>
  <c r="AD32" i="25"/>
  <c r="AQ51" i="25"/>
  <c r="BF21" i="25"/>
  <c r="BH132" i="25"/>
  <c r="AT21" i="25"/>
  <c r="AD62" i="25"/>
  <c r="AP51" i="25"/>
  <c r="AP21" i="25"/>
  <c r="BE51" i="25"/>
  <c r="AD21" i="25"/>
  <c r="AZ32" i="25"/>
  <c r="BG51" i="25"/>
  <c r="AB51" i="25"/>
  <c r="AW21" i="25"/>
  <c r="BH32" i="25"/>
  <c r="AW62" i="25"/>
  <c r="AL100" i="25"/>
  <c r="AI51" i="25"/>
  <c r="BD51" i="25"/>
  <c r="AM32" i="25"/>
  <c r="AS21" i="25"/>
  <c r="AM62" i="25"/>
  <c r="AS51" i="25"/>
  <c r="AP62" i="25"/>
  <c r="BG21" i="25"/>
  <c r="AF62" i="25"/>
  <c r="AF132" i="25"/>
  <c r="BC62" i="25"/>
  <c r="AB21" i="25"/>
  <c r="B21" i="5" s="1"/>
  <c r="AQ132" i="25"/>
  <c r="AR32" i="25"/>
  <c r="AP32" i="25"/>
  <c r="BB21" i="25"/>
  <c r="BD21" i="25"/>
  <c r="BC21" i="25"/>
  <c r="BG62" i="25"/>
  <c r="AR51" i="25"/>
  <c r="BI51" i="25"/>
  <c r="AU21" i="25"/>
  <c r="AS62" i="25"/>
  <c r="BC89" i="25"/>
  <c r="AH88" i="25"/>
  <c r="AS132" i="25"/>
  <c r="BD173" i="25"/>
  <c r="BC32" i="25"/>
  <c r="BI21" i="25"/>
  <c r="BB62" i="25"/>
  <c r="BF132" i="25"/>
  <c r="AU132" i="25"/>
  <c r="AJ132" i="25"/>
  <c r="AW132" i="25"/>
  <c r="AZ132" i="25"/>
  <c r="AK21" i="25"/>
  <c r="AH132" i="25"/>
  <c r="AL132" i="25"/>
  <c r="BE21" i="25"/>
  <c r="BC51" i="25"/>
  <c r="AJ27" i="25"/>
  <c r="BH51" i="25"/>
  <c r="AO62" i="25"/>
  <c r="BF32" i="25"/>
  <c r="BF62" i="25"/>
  <c r="AP17" i="25"/>
  <c r="AH21" i="25"/>
  <c r="AI132" i="25"/>
  <c r="AM132" i="25"/>
  <c r="AE62" i="25"/>
  <c r="BE132" i="25"/>
  <c r="AG62" i="25"/>
  <c r="AX32" i="25"/>
  <c r="AL32" i="25"/>
  <c r="BI132" i="25"/>
  <c r="BG132" i="25"/>
  <c r="AJ21" i="25"/>
  <c r="AE21" i="25"/>
  <c r="BI32" i="25"/>
  <c r="AH62" i="25"/>
  <c r="BF51" i="25"/>
  <c r="BH62" i="25"/>
  <c r="AW32" i="25"/>
  <c r="BA32" i="25"/>
  <c r="AJ19" i="25"/>
  <c r="AZ139" i="25"/>
  <c r="AB106" i="25"/>
  <c r="AS29" i="25"/>
  <c r="AH28" i="25"/>
  <c r="BH28" i="25"/>
  <c r="AI30" i="25"/>
  <c r="AW28" i="25"/>
  <c r="AE64" i="25"/>
  <c r="AX30" i="25"/>
  <c r="AB30" i="25"/>
  <c r="B30" i="5" s="1"/>
  <c r="AQ28" i="25"/>
  <c r="AS28" i="25"/>
  <c r="BC28" i="25"/>
  <c r="AL28" i="25"/>
  <c r="AZ29" i="25"/>
  <c r="AS30" i="25"/>
  <c r="BH71" i="25"/>
  <c r="AI71" i="25"/>
  <c r="BB71" i="25"/>
  <c r="AB71" i="25"/>
  <c r="AH64" i="25"/>
  <c r="AL106" i="25"/>
  <c r="BF133" i="25"/>
  <c r="BC106" i="25"/>
  <c r="AO103" i="25"/>
  <c r="BC103" i="25"/>
  <c r="AF133" i="25"/>
  <c r="AF103" i="25"/>
  <c r="AZ175" i="25"/>
  <c r="AF171" i="25"/>
  <c r="AV171" i="25"/>
  <c r="AJ171" i="25"/>
  <c r="BD171" i="25"/>
  <c r="BB139" i="25"/>
  <c r="AB103" i="25"/>
  <c r="AI29" i="25"/>
  <c r="AE29" i="25"/>
  <c r="AV29" i="25"/>
  <c r="BE64" i="25"/>
  <c r="AX29" i="25"/>
  <c r="AZ30" i="25"/>
  <c r="BB30" i="25"/>
  <c r="AW64" i="25"/>
  <c r="AP29" i="25"/>
  <c r="BF71" i="25"/>
  <c r="AZ28" i="25"/>
  <c r="AX71" i="25"/>
  <c r="AP71" i="25"/>
  <c r="AU64" i="25"/>
  <c r="AZ106" i="25"/>
  <c r="AO106" i="25"/>
  <c r="AP133" i="25"/>
  <c r="AQ133" i="25"/>
  <c r="BB103" i="25"/>
  <c r="AF106" i="25"/>
  <c r="AU133" i="25"/>
  <c r="AS103" i="25"/>
  <c r="AG103" i="25"/>
  <c r="AE171" i="25"/>
  <c r="AU171" i="25"/>
  <c r="AI171" i="25"/>
  <c r="BB171" i="25"/>
  <c r="AM175" i="25"/>
  <c r="AH29" i="25"/>
  <c r="AL171" i="25"/>
  <c r="BI175" i="25"/>
  <c r="AB29" i="25"/>
  <c r="B29" i="5" s="1"/>
  <c r="BA28" i="25"/>
  <c r="BF64" i="25"/>
  <c r="BF28" i="25"/>
  <c r="AR30" i="25"/>
  <c r="BB29" i="25"/>
  <c r="AJ71" i="25"/>
  <c r="AK64" i="25"/>
  <c r="BC71" i="25"/>
  <c r="AO101" i="25"/>
  <c r="BH64" i="25"/>
  <c r="BB106" i="25"/>
  <c r="BH133" i="25"/>
  <c r="AS106" i="25"/>
  <c r="AE103" i="25"/>
  <c r="BF103" i="25"/>
  <c r="AI133" i="25"/>
  <c r="AT103" i="25"/>
  <c r="AJ133" i="25"/>
  <c r="AT171" i="25"/>
  <c r="AH171" i="25"/>
  <c r="AX171" i="25"/>
  <c r="AW175" i="25"/>
  <c r="BC139" i="25"/>
  <c r="AE30" i="25"/>
  <c r="AX139" i="25"/>
  <c r="BI71" i="25"/>
  <c r="AR71" i="25"/>
  <c r="AU71" i="25"/>
  <c r="BD30" i="25"/>
  <c r="AJ64" i="25"/>
  <c r="AZ71" i="25"/>
  <c r="AZ64" i="25"/>
  <c r="AK71" i="25"/>
  <c r="AW103" i="25"/>
  <c r="AE106" i="25"/>
  <c r="BF106" i="25"/>
  <c r="AD103" i="25"/>
  <c r="AR103" i="25"/>
  <c r="BB133" i="25"/>
  <c r="BG103" i="25"/>
  <c r="BC133" i="25"/>
  <c r="AH103" i="25"/>
  <c r="AD171" i="25"/>
  <c r="BI171" i="25"/>
  <c r="AW171" i="25"/>
  <c r="AV133" i="25"/>
  <c r="AK29" i="25"/>
  <c r="BD29" i="25"/>
  <c r="AX103" i="25"/>
  <c r="AP106" i="25"/>
  <c r="BG175" i="25"/>
  <c r="AQ139" i="25"/>
  <c r="BH175" i="25"/>
  <c r="AT175" i="25"/>
  <c r="BF30" i="25"/>
  <c r="AG28" i="25"/>
  <c r="BG29" i="25"/>
  <c r="AR28" i="25"/>
  <c r="AG30" i="25"/>
  <c r="BH29" i="25"/>
  <c r="AD139" i="25"/>
  <c r="AK139" i="25"/>
  <c r="AU175" i="25"/>
  <c r="AG175" i="25"/>
  <c r="BD175" i="25"/>
  <c r="AM29" i="25"/>
  <c r="AK28" i="25"/>
  <c r="AI64" i="25"/>
  <c r="AW29" i="25"/>
  <c r="AM28" i="25"/>
  <c r="AP64" i="25"/>
  <c r="AQ64" i="25"/>
  <c r="AS64" i="25"/>
  <c r="AB64" i="25"/>
  <c r="AD64" i="25"/>
  <c r="AH71" i="25"/>
  <c r="AX64" i="25"/>
  <c r="BA71" i="25"/>
  <c r="AG71" i="25"/>
  <c r="AM106" i="25"/>
  <c r="AO133" i="25"/>
  <c r="AR106" i="25"/>
  <c r="AD133" i="25"/>
  <c r="AQ103" i="25"/>
  <c r="BE103" i="25"/>
  <c r="AH133" i="25"/>
  <c r="AJ106" i="25"/>
  <c r="AU103" i="25"/>
  <c r="AS171" i="25"/>
  <c r="BI133" i="25"/>
  <c r="AK133" i="25"/>
  <c r="AK103" i="25"/>
  <c r="AL71" i="25"/>
  <c r="AQ175" i="25"/>
  <c r="BG28" i="25"/>
  <c r="BB28" i="25"/>
  <c r="BA29" i="25"/>
  <c r="BC64" i="25"/>
  <c r="BD64" i="25"/>
  <c r="AW71" i="25"/>
  <c r="AT71" i="25"/>
  <c r="BA106" i="25"/>
  <c r="BG133" i="25"/>
  <c r="AM103" i="25"/>
  <c r="BE106" i="25"/>
  <c r="AT133" i="25"/>
  <c r="BD103" i="25"/>
  <c r="BA133" i="25"/>
  <c r="AI106" i="25"/>
  <c r="AW106" i="25"/>
  <c r="BH103" i="25"/>
  <c r="AB171" i="25"/>
  <c r="BH171" i="25"/>
  <c r="AI139" i="25"/>
  <c r="AO175" i="25"/>
  <c r="AX133" i="25"/>
  <c r="AU29" i="25"/>
  <c r="BA139" i="25"/>
  <c r="AL139" i="25"/>
  <c r="AM133" i="25"/>
  <c r="AE175" i="25"/>
  <c r="AL29" i="25"/>
  <c r="AD28" i="25"/>
  <c r="AO64" i="25"/>
  <c r="BC30" i="25"/>
  <c r="BG71" i="25"/>
  <c r="AL103" i="25"/>
  <c r="BA103" i="25"/>
  <c r="AG106" i="25"/>
  <c r="AH106" i="25"/>
  <c r="AV106" i="25"/>
  <c r="AK106" i="25"/>
  <c r="AL133" i="25"/>
  <c r="AR171" i="25"/>
  <c r="AL175" i="25"/>
  <c r="BI139" i="25"/>
  <c r="AJ29" i="25"/>
  <c r="AQ29" i="25"/>
  <c r="BI103" i="25"/>
  <c r="AP103" i="25"/>
  <c r="AF28" i="25"/>
  <c r="AR29" i="25"/>
  <c r="BC29" i="25"/>
  <c r="AJ28" i="25"/>
  <c r="AW30" i="25"/>
  <c r="BI30" i="25"/>
  <c r="AJ30" i="25"/>
  <c r="AL30" i="25"/>
  <c r="AX28" i="25"/>
  <c r="AE71" i="25"/>
  <c r="AB28" i="25"/>
  <c r="B28" i="5" s="1"/>
  <c r="BE71" i="25"/>
  <c r="AZ103" i="25"/>
  <c r="AD106" i="25"/>
  <c r="AT106" i="25"/>
  <c r="AU106" i="25"/>
  <c r="BI106" i="25"/>
  <c r="AX106" i="25"/>
  <c r="BD133" i="25"/>
  <c r="BG171" i="25"/>
  <c r="BB175" i="25"/>
  <c r="AK175" i="25"/>
  <c r="AK171" i="25"/>
  <c r="AW133" i="25"/>
  <c r="AP30" i="25"/>
  <c r="AI103" i="25"/>
  <c r="BG139" i="25"/>
  <c r="BF29" i="25"/>
  <c r="AV71" i="25"/>
  <c r="AM139" i="25"/>
  <c r="AM171" i="25"/>
  <c r="AH175" i="25"/>
  <c r="AK30" i="25"/>
  <c r="AD175" i="25"/>
  <c r="AF29" i="25"/>
  <c r="BI29" i="25"/>
  <c r="AV175" i="25"/>
  <c r="BA171" i="25"/>
  <c r="AV28" i="25"/>
  <c r="AU30" i="25"/>
  <c r="AG64" i="25"/>
  <c r="AT29" i="25"/>
  <c r="BE29" i="25"/>
  <c r="BD28" i="25"/>
  <c r="AO29" i="25"/>
  <c r="AF64" i="25"/>
  <c r="AQ106" i="25"/>
  <c r="BG106" i="25"/>
  <c r="AG133" i="25"/>
  <c r="AJ175" i="25"/>
  <c r="BC171" i="25"/>
  <c r="AQ171" i="25"/>
  <c r="AD29" i="25"/>
  <c r="AV103" i="25"/>
  <c r="AV65" i="25"/>
  <c r="AJ65" i="25"/>
  <c r="AX65" i="25"/>
  <c r="AH65" i="25"/>
  <c r="AR65" i="25"/>
  <c r="BI65" i="25"/>
  <c r="BH65" i="25"/>
  <c r="BD65" i="25"/>
  <c r="AW65" i="25"/>
  <c r="BA65" i="25"/>
  <c r="AU65" i="25"/>
  <c r="AT65" i="25"/>
  <c r="AP65" i="25"/>
  <c r="AB65" i="25"/>
  <c r="AM65" i="25"/>
  <c r="AF65" i="25"/>
  <c r="BE65" i="25"/>
  <c r="AE65" i="25"/>
  <c r="AI65" i="25"/>
  <c r="BC65" i="25"/>
  <c r="AK65" i="25"/>
  <c r="AD65" i="25"/>
  <c r="BG56" i="25"/>
  <c r="BD56" i="25"/>
  <c r="AG56" i="25"/>
  <c r="AQ56" i="25"/>
  <c r="AD56" i="25"/>
  <c r="AI56" i="25"/>
  <c r="AR56" i="25"/>
  <c r="BI56" i="25"/>
  <c r="BA56" i="25"/>
  <c r="BC56" i="25"/>
  <c r="AV56" i="25"/>
  <c r="AM56" i="25"/>
  <c r="AH56" i="25"/>
  <c r="AF56" i="25"/>
  <c r="AT56" i="25"/>
  <c r="BE56" i="25"/>
  <c r="AM63" i="25"/>
  <c r="BA63" i="25"/>
  <c r="AJ63" i="25"/>
  <c r="AT63" i="25"/>
  <c r="AF63" i="25"/>
  <c r="BG63" i="25"/>
  <c r="AL63" i="25"/>
  <c r="BH63" i="25"/>
  <c r="AS63" i="25"/>
  <c r="AH63" i="25"/>
  <c r="AE63" i="25"/>
  <c r="BF63" i="25"/>
  <c r="AR63" i="25"/>
  <c r="BE63" i="25"/>
  <c r="AZ63" i="25"/>
  <c r="AQ124" i="25"/>
  <c r="AD124" i="25"/>
  <c r="BG124" i="25"/>
  <c r="BE124" i="25"/>
  <c r="AT124" i="25"/>
  <c r="BF124" i="25"/>
  <c r="AR124" i="25"/>
  <c r="BD87" i="25"/>
  <c r="AM87" i="25"/>
  <c r="AX87" i="25"/>
  <c r="AF87" i="25"/>
  <c r="AS87" i="25"/>
  <c r="AQ87" i="25"/>
  <c r="AD87" i="25"/>
  <c r="BB87" i="25"/>
  <c r="AO87" i="25"/>
  <c r="AJ87" i="25"/>
  <c r="BI87" i="25"/>
  <c r="BF87" i="25"/>
  <c r="AV87" i="25"/>
  <c r="AI87" i="25"/>
  <c r="AP87" i="25"/>
  <c r="BE87" i="25"/>
  <c r="AB87" i="25"/>
  <c r="BH87" i="25"/>
  <c r="BE99" i="25"/>
  <c r="AH99" i="25"/>
  <c r="BB99" i="25"/>
  <c r="AF99" i="25"/>
  <c r="BG99" i="25"/>
  <c r="AP99" i="25"/>
  <c r="AU99" i="25"/>
  <c r="AO99" i="25"/>
  <c r="AM99" i="25"/>
  <c r="AF91" i="25"/>
  <c r="AE91" i="25"/>
  <c r="AX91" i="25"/>
  <c r="AO91" i="25"/>
  <c r="BD91" i="25"/>
  <c r="AP91" i="25"/>
  <c r="AB91" i="25"/>
  <c r="AZ91" i="25"/>
  <c r="BI91" i="25"/>
  <c r="BG91" i="25"/>
  <c r="AB155" i="25"/>
  <c r="AD20" i="25"/>
  <c r="BE20" i="25"/>
  <c r="BC20" i="25"/>
  <c r="BB20" i="25"/>
  <c r="AQ20" i="25"/>
  <c r="AG20" i="25"/>
  <c r="AB20" i="25"/>
  <c r="B20" i="5" s="1"/>
  <c r="AP20" i="25"/>
  <c r="AJ20" i="25"/>
  <c r="BF20" i="25"/>
  <c r="BD20" i="25"/>
  <c r="BH20" i="25"/>
  <c r="AT20" i="25"/>
  <c r="AW20" i="25"/>
  <c r="AM20" i="25"/>
  <c r="AB146" i="25"/>
  <c r="AB63" i="25"/>
  <c r="AG87" i="25"/>
  <c r="AH87" i="25"/>
  <c r="AR91" i="25"/>
  <c r="AU91" i="25"/>
  <c r="AB99" i="25"/>
  <c r="AI135" i="25"/>
  <c r="AM135" i="25"/>
  <c r="BC135" i="25"/>
  <c r="AZ98" i="25"/>
  <c r="BG98" i="25"/>
  <c r="AT163" i="25"/>
  <c r="BA163" i="25"/>
  <c r="BE163" i="25"/>
  <c r="AX102" i="25"/>
  <c r="AQ102" i="25"/>
  <c r="AT121" i="25"/>
  <c r="BC121" i="25"/>
  <c r="AI121" i="25"/>
  <c r="BD121" i="25"/>
  <c r="AJ121" i="25"/>
  <c r="BF121" i="25"/>
  <c r="AS121" i="25"/>
  <c r="AL121" i="25"/>
  <c r="AM121" i="25"/>
  <c r="BI121" i="25"/>
  <c r="AE121" i="25"/>
  <c r="AE53" i="25"/>
  <c r="AB53" i="25"/>
  <c r="BF53" i="25"/>
  <c r="AG53" i="25"/>
  <c r="AW53" i="25"/>
  <c r="BA53" i="25"/>
  <c r="AR53" i="25"/>
  <c r="AM53" i="25"/>
  <c r="AJ53" i="25"/>
  <c r="BI53" i="25"/>
  <c r="BB53" i="25"/>
  <c r="AV53" i="25"/>
  <c r="AK53" i="25"/>
  <c r="AI53" i="25"/>
  <c r="BH53" i="25"/>
  <c r="BC53" i="25"/>
  <c r="AT53" i="25"/>
  <c r="AU53" i="25"/>
  <c r="AL53" i="25"/>
  <c r="AZ53" i="25"/>
  <c r="AD53" i="25"/>
  <c r="AH53" i="25"/>
  <c r="AF53" i="25"/>
  <c r="AE176" i="25"/>
  <c r="BE176" i="25"/>
  <c r="AK176" i="25"/>
  <c r="BF176" i="25"/>
  <c r="AX176" i="25"/>
  <c r="BD176" i="25"/>
  <c r="AP176" i="25"/>
  <c r="AS176" i="25"/>
  <c r="AQ176" i="25"/>
  <c r="AH176" i="25"/>
  <c r="BG176" i="25"/>
  <c r="AU176" i="25"/>
  <c r="AR67" i="25"/>
  <c r="AG67" i="25"/>
  <c r="AV67" i="25"/>
  <c r="BE67" i="25"/>
  <c r="AH67" i="25"/>
  <c r="AO67" i="25"/>
  <c r="BH67" i="25"/>
  <c r="AQ67" i="25"/>
  <c r="AM67" i="25"/>
  <c r="AT67" i="25"/>
  <c r="BC67" i="25"/>
  <c r="BA67" i="25"/>
  <c r="AB67" i="25"/>
  <c r="AI63" i="25"/>
  <c r="BF56" i="25"/>
  <c r="AU20" i="25"/>
  <c r="AQ63" i="25"/>
  <c r="AL56" i="25"/>
  <c r="AT87" i="25"/>
  <c r="BE91" i="25"/>
  <c r="BH91" i="25"/>
  <c r="AT99" i="25"/>
  <c r="BI20" i="25"/>
  <c r="AH14" i="25"/>
  <c r="AV14" i="25"/>
  <c r="AK16" i="25"/>
  <c r="BF16" i="25"/>
  <c r="AE20" i="25"/>
  <c r="AO20" i="25"/>
  <c r="AX20" i="25"/>
  <c r="BI63" i="25"/>
  <c r="AK63" i="25"/>
  <c r="BA91" i="25"/>
  <c r="AD63" i="25"/>
  <c r="AR87" i="25"/>
  <c r="BG87" i="25"/>
  <c r="AS56" i="25"/>
  <c r="AE56" i="25"/>
  <c r="AW63" i="25"/>
  <c r="AZ20" i="25"/>
  <c r="BG20" i="25"/>
  <c r="AU56" i="25"/>
  <c r="AS20" i="25"/>
  <c r="AO65" i="25"/>
  <c r="AB85" i="25"/>
  <c r="AL91" i="25"/>
  <c r="AK20" i="25"/>
  <c r="BF65" i="25"/>
  <c r="AG91" i="25"/>
  <c r="AS99" i="25"/>
  <c r="AH20" i="25"/>
  <c r="AZ65" i="25"/>
  <c r="AU63" i="25"/>
  <c r="AJ56" i="25"/>
  <c r="AT91" i="25"/>
  <c r="BC176" i="25"/>
  <c r="AR20" i="25"/>
  <c r="AX63" i="25"/>
  <c r="BA99" i="25"/>
  <c r="AF176" i="25"/>
  <c r="AL20" i="25"/>
  <c r="AV20" i="25"/>
  <c r="BB56" i="25"/>
  <c r="AD99" i="25"/>
  <c r="AJ91" i="25"/>
  <c r="AI99" i="25"/>
  <c r="AR176" i="25"/>
  <c r="AV63" i="25"/>
  <c r="BA20" i="25"/>
  <c r="AV91" i="25"/>
  <c r="AP63" i="25"/>
  <c r="AF18" i="25"/>
  <c r="AM18" i="25"/>
  <c r="AW27" i="25"/>
  <c r="AP18" i="25"/>
  <c r="AB83" i="25"/>
  <c r="AU105" i="25"/>
  <c r="AV105" i="25"/>
  <c r="AW105" i="25"/>
  <c r="AK105" i="25"/>
  <c r="AZ105" i="25"/>
  <c r="AO105" i="25"/>
  <c r="AF105" i="25"/>
  <c r="AL18" i="25"/>
  <c r="AX18" i="25"/>
  <c r="AS18" i="25"/>
  <c r="AZ18" i="25"/>
  <c r="BH105" i="25"/>
  <c r="BI105" i="25"/>
  <c r="AX105" i="25"/>
  <c r="BB105" i="25"/>
  <c r="AS105" i="25"/>
  <c r="AG105" i="25"/>
  <c r="AM105" i="25"/>
  <c r="AE105" i="25"/>
  <c r="BF105" i="25"/>
  <c r="AG18" i="25"/>
  <c r="BB18" i="25"/>
  <c r="AT105" i="25"/>
  <c r="BA105" i="25"/>
  <c r="AR105" i="25"/>
  <c r="BG105" i="25"/>
  <c r="AB105" i="25"/>
  <c r="BE105" i="25"/>
  <c r="AH25" i="25"/>
  <c r="BB27" i="25"/>
  <c r="BA18" i="25"/>
  <c r="AP105" i="25"/>
  <c r="AE18" i="25"/>
  <c r="AJ18" i="25"/>
  <c r="AL27" i="25"/>
  <c r="AE27" i="25"/>
  <c r="BG18" i="25"/>
  <c r="BH18" i="25"/>
  <c r="AI27" i="25"/>
  <c r="BC105" i="25"/>
  <c r="AT24" i="25"/>
  <c r="BB25" i="25"/>
  <c r="AK18" i="25"/>
  <c r="AR18" i="25"/>
  <c r="AO18" i="25"/>
  <c r="BB24" i="25"/>
  <c r="BD52" i="25"/>
  <c r="AX52" i="25"/>
  <c r="BE52" i="25"/>
  <c r="AQ52" i="25"/>
  <c r="AR52" i="25"/>
  <c r="AD52" i="25"/>
  <c r="AB52" i="25"/>
  <c r="BA52" i="25"/>
  <c r="AU52" i="25"/>
  <c r="BH52" i="25"/>
  <c r="AE52" i="25"/>
  <c r="AJ52" i="25"/>
  <c r="AT52" i="25"/>
  <c r="AK52" i="25"/>
  <c r="AZ52" i="25"/>
  <c r="BI52" i="25"/>
  <c r="AI52" i="25"/>
  <c r="AS52" i="25"/>
  <c r="AH52" i="25"/>
  <c r="AW52" i="25"/>
  <c r="AG52" i="25"/>
  <c r="BB52" i="25"/>
  <c r="AL52" i="25"/>
  <c r="AV52" i="25"/>
  <c r="BF52" i="25"/>
  <c r="AT127" i="25"/>
  <c r="BI127" i="25"/>
  <c r="AG127" i="25"/>
  <c r="AV127" i="25"/>
  <c r="BH127" i="25"/>
  <c r="AI127" i="25"/>
  <c r="AU127" i="25"/>
  <c r="AW127" i="25"/>
  <c r="AH127" i="25"/>
  <c r="BB127" i="25"/>
  <c r="BA127" i="25"/>
  <c r="AJ127" i="25"/>
  <c r="BF127" i="25"/>
  <c r="AS127" i="25"/>
  <c r="BC127" i="25"/>
  <c r="AF127" i="25"/>
  <c r="BD127" i="25"/>
  <c r="AP127" i="25"/>
  <c r="AX127" i="25"/>
  <c r="BE127" i="25"/>
  <c r="AB127" i="25"/>
  <c r="AK127" i="25"/>
  <c r="AR127" i="25"/>
  <c r="AE127" i="25"/>
  <c r="BG127" i="25"/>
  <c r="AO127" i="25"/>
  <c r="AJ141" i="25"/>
  <c r="AB10" i="25"/>
  <c r="B10" i="5" s="1"/>
  <c r="AB78" i="25"/>
  <c r="BA26" i="25"/>
  <c r="BH26" i="25"/>
  <c r="BC52" i="25"/>
  <c r="AJ94" i="25"/>
  <c r="AK123" i="25"/>
  <c r="BF167" i="25"/>
  <c r="AF167" i="25"/>
  <c r="BB167" i="25"/>
  <c r="BC167" i="25"/>
  <c r="AE167" i="25"/>
  <c r="AJ167" i="25"/>
  <c r="BA167" i="25"/>
  <c r="AH167" i="25"/>
  <c r="BE167" i="25"/>
  <c r="AR167" i="25"/>
  <c r="AV167" i="25"/>
  <c r="AW167" i="25"/>
  <c r="AU167" i="25"/>
  <c r="AS167" i="25"/>
  <c r="AI167" i="25"/>
  <c r="AG167" i="25"/>
  <c r="AM167" i="25"/>
  <c r="BG167" i="25"/>
  <c r="AQ167" i="25"/>
  <c r="BD167" i="25"/>
  <c r="AX167" i="25"/>
  <c r="AD167" i="25"/>
  <c r="BA140" i="25"/>
  <c r="AO140" i="25"/>
  <c r="AZ140" i="25"/>
  <c r="AK140" i="25"/>
  <c r="AM140" i="25"/>
  <c r="AL140" i="25"/>
  <c r="AX140" i="25"/>
  <c r="AW140" i="25"/>
  <c r="AQ140" i="25"/>
  <c r="AU140" i="25"/>
  <c r="AP140" i="25"/>
  <c r="AI140" i="25"/>
  <c r="BD140" i="25"/>
  <c r="BH140" i="25"/>
  <c r="AV140" i="25"/>
  <c r="BI140" i="25"/>
  <c r="AS140" i="25"/>
  <c r="BF140" i="25"/>
  <c r="BC140" i="25"/>
  <c r="AJ140" i="25"/>
  <c r="AF140" i="25"/>
  <c r="BB140" i="25"/>
  <c r="AF93" i="25"/>
  <c r="AE93" i="25"/>
  <c r="AX93" i="25"/>
  <c r="BH93" i="25"/>
  <c r="BD93" i="25"/>
  <c r="AU93" i="25"/>
  <c r="AQ93" i="25"/>
  <c r="AI93" i="25"/>
  <c r="AG93" i="25"/>
  <c r="AO93" i="25"/>
  <c r="AV93" i="25"/>
  <c r="BE93" i="25"/>
  <c r="AL93" i="25"/>
  <c r="AR93" i="25"/>
  <c r="AW93" i="25"/>
  <c r="AD93" i="25"/>
  <c r="BA93" i="25"/>
  <c r="AJ93" i="25"/>
  <c r="BG93" i="25"/>
  <c r="BF93" i="25"/>
  <c r="AM93" i="25"/>
  <c r="AT93" i="25"/>
  <c r="AS93" i="25"/>
  <c r="AZ93" i="25"/>
  <c r="AK93" i="25"/>
  <c r="BC93" i="25"/>
  <c r="BB93" i="25"/>
  <c r="AP93" i="25"/>
  <c r="AZ127" i="25"/>
  <c r="BC88" i="25"/>
  <c r="BI137" i="25"/>
  <c r="AP137" i="25"/>
  <c r="BC137" i="25"/>
  <c r="BB137" i="25"/>
  <c r="AL137" i="25"/>
  <c r="AK137" i="25"/>
  <c r="BA137" i="25"/>
  <c r="AJ137" i="25"/>
  <c r="AT137" i="25"/>
  <c r="BG137" i="25"/>
  <c r="AM137" i="25"/>
  <c r="AB137" i="25"/>
  <c r="AU137" i="25"/>
  <c r="AQ137" i="25"/>
  <c r="BD137" i="25"/>
  <c r="BH137" i="25"/>
  <c r="AD137" i="25"/>
  <c r="BE137" i="25"/>
  <c r="AO137" i="25"/>
  <c r="AE137" i="25"/>
  <c r="AW137" i="25"/>
  <c r="AH137" i="25"/>
  <c r="AR137" i="25"/>
  <c r="AG137" i="25"/>
  <c r="AZ137" i="25"/>
  <c r="BF137" i="25"/>
  <c r="AI137" i="25"/>
  <c r="AV137" i="25"/>
  <c r="AB82" i="25"/>
  <c r="AU92" i="25"/>
  <c r="BA92" i="25"/>
  <c r="AZ92" i="25"/>
  <c r="AH92" i="25"/>
  <c r="AM92" i="25"/>
  <c r="AL92" i="25"/>
  <c r="AE92" i="25"/>
  <c r="AJ92" i="25"/>
  <c r="AB92" i="25"/>
  <c r="AF92" i="25"/>
  <c r="AT92" i="25"/>
  <c r="BD92" i="25"/>
  <c r="AQ92" i="25"/>
  <c r="AS92" i="25"/>
  <c r="AG92" i="25"/>
  <c r="AD92" i="25"/>
  <c r="AX92" i="25"/>
  <c r="BE92" i="25"/>
  <c r="AK92" i="25"/>
  <c r="BH92" i="25"/>
  <c r="AR92" i="25"/>
  <c r="BB92" i="25"/>
  <c r="AO92" i="25"/>
  <c r="BI92" i="25"/>
  <c r="BF92" i="25"/>
  <c r="AK61" i="25"/>
  <c r="BH61" i="25"/>
  <c r="AL61" i="25"/>
  <c r="AZ61" i="25"/>
  <c r="AH61" i="25"/>
  <c r="AV61" i="25"/>
  <c r="AP61" i="25"/>
  <c r="AJ61" i="25"/>
  <c r="AB61" i="25"/>
  <c r="AF61" i="25"/>
  <c r="AE61" i="25"/>
  <c r="AT61" i="25"/>
  <c r="AG61" i="25"/>
  <c r="AS61" i="25"/>
  <c r="BB61" i="25"/>
  <c r="AO61" i="25"/>
  <c r="AR61" i="25"/>
  <c r="AI61" i="25"/>
  <c r="BA61" i="25"/>
  <c r="BE61" i="25"/>
  <c r="BC61" i="25"/>
  <c r="AU88" i="25"/>
  <c r="AL104" i="25"/>
  <c r="AF129" i="25"/>
  <c r="AF137" i="25"/>
  <c r="AG140" i="25"/>
  <c r="AK141" i="25"/>
  <c r="AZ166" i="25"/>
  <c r="AP92" i="25"/>
  <c r="BH134" i="25"/>
  <c r="AB117" i="25"/>
  <c r="AB8" i="25"/>
  <c r="B8" i="5" s="1"/>
  <c r="AL127" i="25"/>
  <c r="BC94" i="25"/>
  <c r="AM94" i="25"/>
  <c r="AI94" i="25"/>
  <c r="BH94" i="25"/>
  <c r="AP94" i="25"/>
  <c r="AU94" i="25"/>
  <c r="AB94" i="25"/>
  <c r="AH94" i="25"/>
  <c r="AS94" i="25"/>
  <c r="BI94" i="25"/>
  <c r="BF94" i="25"/>
  <c r="BE94" i="25"/>
  <c r="AZ94" i="25"/>
  <c r="AX94" i="25"/>
  <c r="AV94" i="25"/>
  <c r="AF94" i="25"/>
  <c r="AE94" i="25"/>
  <c r="AL94" i="25"/>
  <c r="AK94" i="25"/>
  <c r="BG94" i="25"/>
  <c r="BD94" i="25"/>
  <c r="AT94" i="25"/>
  <c r="AR94" i="25"/>
  <c r="AG94" i="25"/>
  <c r="BA94" i="25"/>
  <c r="BE140" i="25"/>
  <c r="AT166" i="25"/>
  <c r="AK125" i="25"/>
  <c r="AH140" i="25"/>
  <c r="BF61" i="25"/>
  <c r="AU61" i="25"/>
  <c r="AQ94" i="25"/>
  <c r="BC92" i="25"/>
  <c r="AM127" i="25"/>
  <c r="AV92" i="25"/>
  <c r="BH104" i="25"/>
  <c r="AF104" i="25"/>
  <c r="AR104" i="25"/>
  <c r="AQ104" i="25"/>
  <c r="AP104" i="25"/>
  <c r="AU104" i="25"/>
  <c r="BG104" i="25"/>
  <c r="AE104" i="25"/>
  <c r="AD104" i="25"/>
  <c r="AB104" i="25"/>
  <c r="BI104" i="25"/>
  <c r="AH104" i="25"/>
  <c r="AT104" i="25"/>
  <c r="AV104" i="25"/>
  <c r="AG104" i="25"/>
  <c r="AX104" i="25"/>
  <c r="AI104" i="25"/>
  <c r="AK104" i="25"/>
  <c r="AZ104" i="25"/>
  <c r="BB104" i="25"/>
  <c r="AJ104" i="25"/>
  <c r="AO104" i="25"/>
  <c r="BA104" i="25"/>
  <c r="AM104" i="25"/>
  <c r="BF104" i="25"/>
  <c r="AS104" i="25"/>
  <c r="AG129" i="25"/>
  <c r="AM26" i="25"/>
  <c r="BE26" i="25"/>
  <c r="BB26" i="25"/>
  <c r="AX61" i="25"/>
  <c r="AW92" i="25"/>
  <c r="AH93" i="25"/>
  <c r="BI93" i="25"/>
  <c r="BD104" i="25"/>
  <c r="AH125" i="25"/>
  <c r="BF125" i="25"/>
  <c r="AR125" i="25"/>
  <c r="BA125" i="25"/>
  <c r="BG125" i="25"/>
  <c r="AS125" i="25"/>
  <c r="AE125" i="25"/>
  <c r="AM125" i="25"/>
  <c r="AT125" i="25"/>
  <c r="AF125" i="25"/>
  <c r="AG125" i="25"/>
  <c r="BI125" i="25"/>
  <c r="AV125" i="25"/>
  <c r="AI125" i="25"/>
  <c r="AX125" i="25"/>
  <c r="BD125" i="25"/>
  <c r="AQ125" i="25"/>
  <c r="BC125" i="25"/>
  <c r="AD125" i="25"/>
  <c r="AP125" i="25"/>
  <c r="AB125" i="25"/>
  <c r="BB125" i="25"/>
  <c r="AO125" i="25"/>
  <c r="BE125" i="25"/>
  <c r="AW125" i="25"/>
  <c r="AJ125" i="25"/>
  <c r="BH125" i="25"/>
  <c r="AU125" i="25"/>
  <c r="BD130" i="25"/>
  <c r="AQ130" i="25"/>
  <c r="AD130" i="25"/>
  <c r="AB130" i="25"/>
  <c r="BF130" i="25"/>
  <c r="BE130" i="25"/>
  <c r="AE130" i="25"/>
  <c r="AF130" i="25"/>
  <c r="AP130" i="25"/>
  <c r="AV130" i="25"/>
  <c r="AO130" i="25"/>
  <c r="AS130" i="25"/>
  <c r="BI130" i="25"/>
  <c r="BG130" i="25"/>
  <c r="AJ130" i="25"/>
  <c r="BA130" i="25"/>
  <c r="AR130" i="25"/>
  <c r="AK130" i="25"/>
  <c r="AL130" i="25"/>
  <c r="AZ130" i="25"/>
  <c r="AX130" i="25"/>
  <c r="AW130" i="25"/>
  <c r="AM130" i="25"/>
  <c r="AH130" i="25"/>
  <c r="AU130" i="25"/>
  <c r="BC130" i="25"/>
  <c r="AD134" i="25"/>
  <c r="BF134" i="25"/>
  <c r="AG134" i="25"/>
  <c r="BB134" i="25"/>
  <c r="BG134" i="25"/>
  <c r="AH134" i="25"/>
  <c r="AO134" i="25"/>
  <c r="AI134" i="25"/>
  <c r="BI134" i="25"/>
  <c r="AM134" i="25"/>
  <c r="BC134" i="25"/>
  <c r="AP134" i="25"/>
  <c r="AX134" i="25"/>
  <c r="AB134" i="25"/>
  <c r="AK134" i="25"/>
  <c r="AS134" i="25"/>
  <c r="AR134" i="25"/>
  <c r="AL134" i="25"/>
  <c r="BA134" i="25"/>
  <c r="AF134" i="25"/>
  <c r="AZ134" i="25"/>
  <c r="AT134" i="25"/>
  <c r="AE134" i="25"/>
  <c r="BD134" i="25"/>
  <c r="AV134" i="25"/>
  <c r="AQ134" i="25"/>
  <c r="AU134" i="25"/>
  <c r="AZ138" i="25"/>
  <c r="AQ138" i="25"/>
  <c r="AP138" i="25"/>
  <c r="AD138" i="25"/>
  <c r="AO138" i="25"/>
  <c r="BA138" i="25"/>
  <c r="AB138" i="25"/>
  <c r="AF138" i="25"/>
  <c r="AE138" i="25"/>
  <c r="AL138" i="25"/>
  <c r="AH138" i="25"/>
  <c r="AV138" i="25"/>
  <c r="AS138" i="25"/>
  <c r="BD138" i="25"/>
  <c r="AX138" i="25"/>
  <c r="AU138" i="25"/>
  <c r="AR138" i="25"/>
  <c r="BH138" i="25"/>
  <c r="AG138" i="25"/>
  <c r="AI138" i="25"/>
  <c r="BC138" i="25"/>
  <c r="AT138" i="25"/>
  <c r="BG138" i="25"/>
  <c r="BF138" i="25"/>
  <c r="BB138" i="25"/>
  <c r="AM138" i="25"/>
  <c r="BI138" i="25"/>
  <c r="BG140" i="25"/>
  <c r="AK167" i="25"/>
  <c r="AP52" i="25"/>
  <c r="AP167" i="25"/>
  <c r="AE140" i="25"/>
  <c r="AB140" i="25"/>
  <c r="BD61" i="25"/>
  <c r="AT167" i="25"/>
  <c r="AZ167" i="25"/>
  <c r="AM52" i="25"/>
  <c r="AQ61" i="25"/>
  <c r="AB93" i="25"/>
  <c r="AO94" i="25"/>
  <c r="AZ125" i="25"/>
  <c r="AW134" i="25"/>
  <c r="BF26" i="25"/>
  <c r="AU26" i="25"/>
  <c r="BI26" i="25"/>
  <c r="BG26" i="25"/>
  <c r="BC26" i="25"/>
  <c r="AR26" i="25"/>
  <c r="AF26" i="25"/>
  <c r="AX26" i="25"/>
  <c r="AG26" i="25"/>
  <c r="AL26" i="25"/>
  <c r="AK26" i="25"/>
  <c r="AH26" i="25"/>
  <c r="AD26" i="25"/>
  <c r="AE26" i="25"/>
  <c r="AS26" i="25"/>
  <c r="AT26" i="25"/>
  <c r="AB26" i="25"/>
  <c r="B26" i="5" s="1"/>
  <c r="AW26" i="25"/>
  <c r="AZ26" i="25"/>
  <c r="AQ26" i="25"/>
  <c r="AO26" i="25"/>
  <c r="AJ26" i="25"/>
  <c r="AP26" i="25"/>
  <c r="BD26" i="25"/>
  <c r="AP136" i="25"/>
  <c r="AW136" i="25"/>
  <c r="AT136" i="25"/>
  <c r="AG136" i="25"/>
  <c r="AV136" i="25"/>
  <c r="BG136" i="25"/>
  <c r="AQ136" i="25"/>
  <c r="BD136" i="25"/>
  <c r="BC136" i="25"/>
  <c r="AI136" i="25"/>
  <c r="BB136" i="25"/>
  <c r="AH136" i="25"/>
  <c r="BI136" i="25"/>
  <c r="BE136" i="25"/>
  <c r="BH136" i="25"/>
  <c r="AK136" i="25"/>
  <c r="BA136" i="25"/>
  <c r="AX136" i="25"/>
  <c r="AL136" i="25"/>
  <c r="AJ136" i="25"/>
  <c r="AF136" i="25"/>
  <c r="AB136" i="25"/>
  <c r="AR136" i="25"/>
  <c r="BF136" i="25"/>
  <c r="AZ136" i="25"/>
  <c r="AS136" i="25"/>
  <c r="AE136" i="25"/>
  <c r="AD136" i="25"/>
  <c r="AM136" i="25"/>
  <c r="BD141" i="25"/>
  <c r="AF141" i="25"/>
  <c r="AQ141" i="25"/>
  <c r="AP141" i="25"/>
  <c r="AB141" i="25"/>
  <c r="AD141" i="25"/>
  <c r="BC141" i="25"/>
  <c r="AS141" i="25"/>
  <c r="AT141" i="25"/>
  <c r="AW141" i="25"/>
  <c r="AL141" i="25"/>
  <c r="BA141" i="25"/>
  <c r="AR141" i="25"/>
  <c r="AZ141" i="25"/>
  <c r="AO141" i="25"/>
  <c r="BI141" i="25"/>
  <c r="AE141" i="25"/>
  <c r="BG141" i="25"/>
  <c r="AI141" i="25"/>
  <c r="AM141" i="25"/>
  <c r="BE141" i="25"/>
  <c r="AV141" i="25"/>
  <c r="AG141" i="25"/>
  <c r="BH141" i="25"/>
  <c r="BF141" i="25"/>
  <c r="AF52" i="25"/>
  <c r="AX137" i="25"/>
  <c r="AB114" i="25"/>
  <c r="AB77" i="25"/>
  <c r="BG88" i="25"/>
  <c r="AP88" i="25"/>
  <c r="AJ88" i="25"/>
  <c r="BI88" i="25"/>
  <c r="AT88" i="25"/>
  <c r="AB88" i="25"/>
  <c r="BB88" i="25"/>
  <c r="AV88" i="25"/>
  <c r="AG88" i="25"/>
  <c r="AO88" i="25"/>
  <c r="AZ88" i="25"/>
  <c r="AI88" i="25"/>
  <c r="BE88" i="25"/>
  <c r="BF88" i="25"/>
  <c r="AR88" i="25"/>
  <c r="BA88" i="25"/>
  <c r="AX88" i="25"/>
  <c r="AS88" i="25"/>
  <c r="AE88" i="25"/>
  <c r="AM88" i="25"/>
  <c r="AF88" i="25"/>
  <c r="AK88" i="25"/>
  <c r="BD88" i="25"/>
  <c r="BH88" i="25"/>
  <c r="AQ88" i="25"/>
  <c r="AW88" i="25"/>
  <c r="AJ166" i="25"/>
  <c r="AH166" i="25"/>
  <c r="AW166" i="25"/>
  <c r="AV166" i="25"/>
  <c r="BI166" i="25"/>
  <c r="BH166" i="25"/>
  <c r="AK166" i="25"/>
  <c r="AF166" i="25"/>
  <c r="AQ166" i="25"/>
  <c r="BD166" i="25"/>
  <c r="AX166" i="25"/>
  <c r="AS166" i="25"/>
  <c r="BG166" i="25"/>
  <c r="AE166" i="25"/>
  <c r="BB166" i="25"/>
  <c r="AR166" i="25"/>
  <c r="AL166" i="25"/>
  <c r="BF166" i="25"/>
  <c r="BA166" i="25"/>
  <c r="AI166" i="25"/>
  <c r="AD166" i="25"/>
  <c r="BE166" i="25"/>
  <c r="AO166" i="25"/>
  <c r="AS137" i="25"/>
  <c r="AR140" i="25"/>
  <c r="AG130" i="25"/>
  <c r="AW138" i="25"/>
  <c r="AJ138" i="25"/>
  <c r="AD140" i="25"/>
  <c r="BC166" i="25"/>
  <c r="AL167" i="25"/>
  <c r="BB130" i="25"/>
  <c r="BG52" i="25"/>
  <c r="AD61" i="25"/>
  <c r="AD88" i="25"/>
  <c r="BB94" i="25"/>
  <c r="AD127" i="25"/>
  <c r="BA123" i="25"/>
  <c r="AM123" i="25"/>
  <c r="AZ123" i="25"/>
  <c r="BB123" i="25"/>
  <c r="AL123" i="25"/>
  <c r="BF123" i="25"/>
  <c r="BE123" i="25"/>
  <c r="AO123" i="25"/>
  <c r="AS123" i="25"/>
  <c r="AR123" i="25"/>
  <c r="BD123" i="25"/>
  <c r="AW123" i="25"/>
  <c r="BG123" i="25"/>
  <c r="AF123" i="25"/>
  <c r="AE123" i="25"/>
  <c r="AQ123" i="25"/>
  <c r="AJ123" i="25"/>
  <c r="BH123" i="25"/>
  <c r="AT123" i="25"/>
  <c r="BI123" i="25"/>
  <c r="AU123" i="25"/>
  <c r="AG123" i="25"/>
  <c r="AV123" i="25"/>
  <c r="AH123" i="25"/>
  <c r="AB123" i="25"/>
  <c r="AD123" i="25"/>
  <c r="BC123" i="25"/>
  <c r="AI123" i="25"/>
  <c r="AP123" i="25"/>
  <c r="AX129" i="25"/>
  <c r="AW129" i="25"/>
  <c r="AZ129" i="25"/>
  <c r="AM129" i="25"/>
  <c r="BB129" i="25"/>
  <c r="BA129" i="25"/>
  <c r="AJ129" i="25"/>
  <c r="AK129" i="25"/>
  <c r="AL129" i="25"/>
  <c r="AS129" i="25"/>
  <c r="AT129" i="25"/>
  <c r="AV129" i="25"/>
  <c r="AU129" i="25"/>
  <c r="BF129" i="25"/>
  <c r="BG129" i="25"/>
  <c r="AP129" i="25"/>
  <c r="AE129" i="25"/>
  <c r="AH129" i="25"/>
  <c r="AR129" i="25"/>
  <c r="BE129" i="25"/>
  <c r="AD129" i="25"/>
  <c r="AO129" i="25"/>
  <c r="AB129" i="25"/>
  <c r="BH129" i="25"/>
  <c r="BC129" i="25"/>
  <c r="BI129" i="25"/>
  <c r="AB44" i="25"/>
  <c r="AB81" i="25"/>
  <c r="BH167" i="25"/>
  <c r="BG92" i="25"/>
  <c r="AT140" i="25"/>
  <c r="AX141" i="25"/>
  <c r="AT130" i="25"/>
  <c r="AM166" i="25"/>
  <c r="AB167" i="25"/>
  <c r="AO167" i="25"/>
  <c r="AI130" i="25"/>
  <c r="AI26" i="25"/>
  <c r="BD129" i="25"/>
  <c r="AI129" i="25"/>
  <c r="BH130" i="25"/>
  <c r="AU141" i="25"/>
  <c r="AP166" i="25"/>
  <c r="BB141" i="25"/>
  <c r="AO52" i="25"/>
  <c r="AW61" i="25"/>
  <c r="AQ127" i="25"/>
  <c r="BE138" i="25"/>
  <c r="AE124" i="25"/>
  <c r="AX124" i="25"/>
  <c r="AW124" i="25"/>
  <c r="BI124" i="25"/>
  <c r="AG124" i="25"/>
  <c r="BC124" i="25"/>
  <c r="AK124" i="25"/>
  <c r="AJ124" i="25"/>
  <c r="AV124" i="25"/>
  <c r="AP124" i="25"/>
  <c r="AZ124" i="25"/>
  <c r="AI124" i="25"/>
  <c r="BH124" i="25"/>
  <c r="AB124" i="25"/>
  <c r="BA124" i="25"/>
  <c r="AL124" i="25"/>
  <c r="AU124" i="25"/>
  <c r="BB124" i="25"/>
  <c r="AM124" i="25"/>
  <c r="AH124" i="25"/>
  <c r="AO124" i="25"/>
  <c r="BD124" i="25"/>
  <c r="AZ87" i="25"/>
  <c r="AK87" i="25"/>
  <c r="AE87" i="25"/>
  <c r="AL87" i="25"/>
  <c r="AW87" i="25"/>
  <c r="BC87" i="25"/>
  <c r="BA87" i="25"/>
  <c r="AU87" i="25"/>
  <c r="AW99" i="25"/>
  <c r="AE99" i="25"/>
  <c r="AR99" i="25"/>
  <c r="AJ99" i="25"/>
  <c r="BC99" i="25"/>
  <c r="BH99" i="25"/>
  <c r="AG99" i="25"/>
  <c r="AQ99" i="25"/>
  <c r="AZ99" i="25"/>
  <c r="AX99" i="25"/>
  <c r="AL99" i="25"/>
  <c r="AK99" i="25"/>
  <c r="BI99" i="25"/>
  <c r="AV99" i="25"/>
  <c r="BF99" i="25"/>
  <c r="AB79" i="25"/>
  <c r="AK91" i="25"/>
  <c r="AI91" i="25"/>
  <c r="AQ91" i="25"/>
  <c r="AD91" i="25"/>
  <c r="AM91" i="25"/>
  <c r="BC91" i="25"/>
  <c r="AW91" i="25"/>
  <c r="AS91" i="25"/>
  <c r="BB91" i="25"/>
  <c r="AL65" i="25"/>
  <c r="BG65" i="25"/>
  <c r="AS65" i="25"/>
  <c r="AG65" i="25"/>
  <c r="AP56" i="25"/>
  <c r="AO56" i="25"/>
  <c r="AZ56" i="25"/>
  <c r="AX56" i="25"/>
  <c r="AF124" i="25"/>
  <c r="BH56" i="25"/>
  <c r="AS124" i="25"/>
  <c r="AU18" i="25"/>
  <c r="AK32" i="25"/>
  <c r="AD135" i="25"/>
  <c r="AP135" i="25"/>
  <c r="AB135" i="25"/>
  <c r="AZ135" i="25"/>
  <c r="AR135" i="25"/>
  <c r="BH135" i="25"/>
  <c r="BE135" i="25"/>
  <c r="AK135" i="25"/>
  <c r="AU135" i="25"/>
  <c r="AE135" i="25"/>
  <c r="BA135" i="25"/>
  <c r="AS135" i="25"/>
  <c r="AH135" i="25"/>
  <c r="BB135" i="25"/>
  <c r="BG135" i="25"/>
  <c r="AO135" i="25"/>
  <c r="AT135" i="25"/>
  <c r="AW135" i="25"/>
  <c r="AL135" i="25"/>
  <c r="AV135" i="25"/>
  <c r="AT174" i="25"/>
  <c r="AX174" i="25"/>
  <c r="AZ174" i="25"/>
  <c r="BG174" i="25"/>
  <c r="AE174" i="25"/>
  <c r="AS174" i="25"/>
  <c r="AV174" i="25"/>
  <c r="AM174" i="25"/>
  <c r="AJ174" i="25"/>
  <c r="AO174" i="25"/>
  <c r="AI174" i="25"/>
  <c r="BA174" i="25"/>
  <c r="BB174" i="25"/>
  <c r="AH174" i="25"/>
  <c r="BF174" i="25"/>
  <c r="BD174" i="25"/>
  <c r="BH100" i="25"/>
  <c r="AG25" i="25"/>
  <c r="AO98" i="25"/>
  <c r="AB112" i="25"/>
  <c r="AS14" i="25"/>
  <c r="BF14" i="25"/>
  <c r="AD89" i="25"/>
  <c r="AX98" i="25"/>
  <c r="BG122" i="25"/>
  <c r="AR122" i="25"/>
  <c r="AM122" i="25"/>
  <c r="AW122" i="25"/>
  <c r="AT122" i="25"/>
  <c r="BF122" i="25"/>
  <c r="AE122" i="25"/>
  <c r="BB122" i="25"/>
  <c r="AJ122" i="25"/>
  <c r="AG122" i="25"/>
  <c r="AS122" i="25"/>
  <c r="AO122" i="25"/>
  <c r="AF122" i="25"/>
  <c r="BC122" i="25"/>
  <c r="AX122" i="25"/>
  <c r="AP122" i="25"/>
  <c r="AK122" i="25"/>
  <c r="BI122" i="25"/>
  <c r="BD122" i="25"/>
  <c r="AB122" i="25"/>
  <c r="AV122" i="25"/>
  <c r="AR165" i="25"/>
  <c r="AJ165" i="25"/>
  <c r="AD165" i="25"/>
  <c r="BE165" i="25"/>
  <c r="AF165" i="25"/>
  <c r="AS165" i="25"/>
  <c r="BI165" i="25"/>
  <c r="AL165" i="25"/>
  <c r="AB165" i="25"/>
  <c r="AG165" i="25"/>
  <c r="AZ165" i="25"/>
  <c r="AQ165" i="25"/>
  <c r="BG165" i="25"/>
  <c r="AK165" i="25"/>
  <c r="AT165" i="25"/>
  <c r="BF165" i="25"/>
  <c r="AX165" i="25"/>
  <c r="AB60" i="25"/>
  <c r="BI60" i="25"/>
  <c r="AV60" i="25"/>
  <c r="BH60" i="25"/>
  <c r="AI60" i="25"/>
  <c r="AU60" i="25"/>
  <c r="BC60" i="25"/>
  <c r="AJ60" i="25"/>
  <c r="AH60" i="25"/>
  <c r="BD60" i="25"/>
  <c r="AK60" i="25"/>
  <c r="AL60" i="25"/>
  <c r="AR60" i="25"/>
  <c r="AP60" i="25"/>
  <c r="AB7" i="25"/>
  <c r="B7" i="5" s="1"/>
  <c r="AQ128" i="25"/>
  <c r="AO139" i="25"/>
  <c r="AW25" i="25"/>
  <c r="AX25" i="25"/>
  <c r="AP14" i="25"/>
  <c r="AB14" i="25"/>
  <c r="B14" i="5" s="1"/>
  <c r="AP13" i="25"/>
  <c r="BG24" i="25"/>
  <c r="BD14" i="25"/>
  <c r="AF60" i="25"/>
  <c r="BE102" i="25"/>
  <c r="BA122" i="25"/>
  <c r="AH139" i="25"/>
  <c r="AP100" i="25"/>
  <c r="BH122" i="25"/>
  <c r="BD135" i="25"/>
  <c r="AQ163" i="25"/>
  <c r="BD13" i="25"/>
  <c r="BG13" i="25"/>
  <c r="AX13" i="25"/>
  <c r="BF13" i="25"/>
  <c r="AF13" i="25"/>
  <c r="BE13" i="25"/>
  <c r="AE13" i="25"/>
  <c r="AT13" i="25"/>
  <c r="AS13" i="25"/>
  <c r="AM13" i="25"/>
  <c r="BA13" i="25"/>
  <c r="AD13" i="25"/>
  <c r="AF16" i="25"/>
  <c r="AQ13" i="25"/>
  <c r="AU13" i="25"/>
  <c r="AH27" i="25"/>
  <c r="AG27" i="25"/>
  <c r="BI27" i="25"/>
  <c r="AO27" i="25"/>
  <c r="BD27" i="25"/>
  <c r="BF27" i="25"/>
  <c r="AU27" i="25"/>
  <c r="AK27" i="25"/>
  <c r="AT27" i="25"/>
  <c r="AD27" i="25"/>
  <c r="AQ27" i="25"/>
  <c r="AX27" i="25"/>
  <c r="BE27" i="25"/>
  <c r="BA27" i="25"/>
  <c r="AS16" i="25"/>
  <c r="AB27" i="25"/>
  <c r="B27" i="5" s="1"/>
  <c r="BG128" i="25"/>
  <c r="AR128" i="25"/>
  <c r="AG128" i="25"/>
  <c r="BE128" i="25"/>
  <c r="AS128" i="25"/>
  <c r="AE128" i="25"/>
  <c r="BD128" i="25"/>
  <c r="BH128" i="25"/>
  <c r="AW128" i="25"/>
  <c r="AH128" i="25"/>
  <c r="BF24" i="25"/>
  <c r="BH27" i="25"/>
  <c r="AQ135" i="25"/>
  <c r="BA128" i="25"/>
  <c r="AK128" i="25"/>
  <c r="BC174" i="25"/>
  <c r="AB154" i="25"/>
  <c r="AK174" i="25"/>
  <c r="AM25" i="25"/>
  <c r="AF25" i="25"/>
  <c r="AS27" i="25"/>
  <c r="AW14" i="25"/>
  <c r="AW16" i="25"/>
  <c r="BI16" i="25"/>
  <c r="AS60" i="25"/>
  <c r="AG100" i="25"/>
  <c r="AO100" i="25"/>
  <c r="BC100" i="25"/>
  <c r="AW163" i="25"/>
  <c r="AR174" i="25"/>
  <c r="AG163" i="25"/>
  <c r="AG135" i="25"/>
  <c r="BG14" i="25"/>
  <c r="AB6" i="25"/>
  <c r="B6" i="5" s="1"/>
  <c r="AG89" i="25"/>
  <c r="AK102" i="25"/>
  <c r="AQ16" i="25"/>
  <c r="AT89" i="25"/>
  <c r="AK25" i="25"/>
  <c r="AJ25" i="25"/>
  <c r="BF25" i="25"/>
  <c r="AS25" i="25"/>
  <c r="AE25" i="25"/>
  <c r="AB25" i="25"/>
  <c r="B25" i="5" s="1"/>
  <c r="BI25" i="25"/>
  <c r="BA25" i="25"/>
  <c r="AZ25" i="25"/>
  <c r="AO25" i="25"/>
  <c r="AJ24" i="25"/>
  <c r="AW13" i="25"/>
  <c r="BG89" i="25"/>
  <c r="AQ14" i="25"/>
  <c r="AU16" i="25"/>
  <c r="BB13" i="25"/>
  <c r="BI89" i="25"/>
  <c r="BI98" i="25"/>
  <c r="AF102" i="25"/>
  <c r="AZ27" i="25"/>
  <c r="AS139" i="25"/>
  <c r="AR139" i="25"/>
  <c r="BF139" i="25"/>
  <c r="AU139" i="25"/>
  <c r="BD139" i="25"/>
  <c r="AF139" i="25"/>
  <c r="BE139" i="25"/>
  <c r="AE139" i="25"/>
  <c r="AT139" i="25"/>
  <c r="BH139" i="25"/>
  <c r="AD128" i="25"/>
  <c r="AM128" i="25"/>
  <c r="AZ128" i="25"/>
  <c r="AQ174" i="25"/>
  <c r="AP174" i="25"/>
  <c r="BB163" i="25"/>
  <c r="AX163" i="25"/>
  <c r="AG24" i="25"/>
  <c r="AD14" i="25"/>
  <c r="AI25" i="25"/>
  <c r="AV27" i="25"/>
  <c r="BG16" i="25"/>
  <c r="AW24" i="25"/>
  <c r="BH13" i="25"/>
  <c r="AR16" i="25"/>
  <c r="AL13" i="25"/>
  <c r="BI100" i="25"/>
  <c r="BF60" i="25"/>
  <c r="AJ102" i="25"/>
  <c r="BH98" i="25"/>
  <c r="AX100" i="25"/>
  <c r="AE102" i="25"/>
  <c r="AI128" i="25"/>
  <c r="BB100" i="25"/>
  <c r="AP165" i="25"/>
  <c r="BG163" i="25"/>
  <c r="AZ13" i="25"/>
  <c r="AI89" i="25"/>
  <c r="AU89" i="25"/>
  <c r="AQ89" i="25"/>
  <c r="AH89" i="25"/>
  <c r="BB89" i="25"/>
  <c r="AB89" i="25"/>
  <c r="AO89" i="25"/>
  <c r="BE89" i="25"/>
  <c r="BA89" i="25"/>
  <c r="AW89" i="25"/>
  <c r="AR89" i="25"/>
  <c r="AM89" i="25"/>
  <c r="AX89" i="25"/>
  <c r="AJ89" i="25"/>
  <c r="BF89" i="25"/>
  <c r="AE89" i="25"/>
  <c r="BD89" i="25"/>
  <c r="AK89" i="25"/>
  <c r="AS89" i="25"/>
  <c r="AP89" i="25"/>
  <c r="BE14" i="25"/>
  <c r="AX14" i="25"/>
  <c r="AF14" i="25"/>
  <c r="AM14" i="25"/>
  <c r="AK14" i="25"/>
  <c r="AO14" i="25"/>
  <c r="BH14" i="25"/>
  <c r="AL14" i="25"/>
  <c r="AU14" i="25"/>
  <c r="BI14" i="25"/>
  <c r="AT14" i="25"/>
  <c r="BA14" i="25"/>
  <c r="AG14" i="25"/>
  <c r="AU174" i="25"/>
  <c r="AE100" i="25"/>
  <c r="AF27" i="25"/>
  <c r="AE60" i="25"/>
  <c r="AM60" i="25"/>
  <c r="AS100" i="25"/>
  <c r="BH89" i="25"/>
  <c r="AZ89" i="25"/>
  <c r="AU98" i="25"/>
  <c r="BG102" i="25"/>
  <c r="AJ135" i="25"/>
  <c r="BI128" i="25"/>
  <c r="AB150" i="25"/>
  <c r="AD100" i="25"/>
  <c r="AW139" i="25"/>
  <c r="BC165" i="25"/>
  <c r="AJ139" i="25"/>
  <c r="AH13" i="25"/>
  <c r="AS163" i="25"/>
  <c r="AM163" i="25"/>
  <c r="BI163" i="25"/>
  <c r="AU163" i="25"/>
  <c r="AI163" i="25"/>
  <c r="BF163" i="25"/>
  <c r="AR163" i="25"/>
  <c r="AF163" i="25"/>
  <c r="AV163" i="25"/>
  <c r="BH163" i="25"/>
  <c r="AH163" i="25"/>
  <c r="AF135" i="25"/>
  <c r="BI135" i="25"/>
  <c r="AD24" i="25"/>
  <c r="AO24" i="25"/>
  <c r="BI24" i="25"/>
  <c r="AE24" i="25"/>
  <c r="BD24" i="25"/>
  <c r="BC24" i="25"/>
  <c r="BH24" i="25"/>
  <c r="BE24" i="25"/>
  <c r="AV24" i="25"/>
  <c r="AF24" i="25"/>
  <c r="AQ24" i="25"/>
  <c r="BA24" i="25"/>
  <c r="AZ24" i="25"/>
  <c r="AI24" i="25"/>
  <c r="AU24" i="25"/>
  <c r="BE16" i="25"/>
  <c r="BC98" i="25"/>
  <c r="AV89" i="25"/>
  <c r="AB3" i="25"/>
  <c r="B3" i="5" s="1"/>
  <c r="AM24" i="25"/>
  <c r="BC13" i="25"/>
  <c r="AD174" i="25"/>
  <c r="AP128" i="25"/>
  <c r="AP163" i="25"/>
  <c r="BA60" i="25"/>
  <c r="BE60" i="25"/>
  <c r="AR24" i="25"/>
  <c r="AS24" i="25"/>
  <c r="AM100" i="25"/>
  <c r="AF89" i="25"/>
  <c r="AF100" i="25"/>
  <c r="AJ163" i="25"/>
  <c r="AI13" i="25"/>
  <c r="AD25" i="25"/>
  <c r="AE16" i="25"/>
  <c r="AG98" i="25"/>
  <c r="AM98" i="25"/>
  <c r="BD98" i="25"/>
  <c r="BF98" i="25"/>
  <c r="AW98" i="25"/>
  <c r="AH98" i="25"/>
  <c r="AS98" i="25"/>
  <c r="BE98" i="25"/>
  <c r="AD98" i="25"/>
  <c r="BA98" i="25"/>
  <c r="AF98" i="25"/>
  <c r="AR98" i="25"/>
  <c r="AV98" i="25"/>
  <c r="AP98" i="25"/>
  <c r="AJ98" i="25"/>
  <c r="AE98" i="25"/>
  <c r="AB98" i="25"/>
  <c r="AQ98" i="25"/>
  <c r="BB98" i="25"/>
  <c r="AK98" i="25"/>
  <c r="AL163" i="25"/>
  <c r="AB100" i="25"/>
  <c r="BG100" i="25"/>
  <c r="AZ100" i="25"/>
  <c r="AT100" i="25"/>
  <c r="AK100" i="25"/>
  <c r="BA100" i="25"/>
  <c r="AH100" i="25"/>
  <c r="AI100" i="25"/>
  <c r="AU100" i="25"/>
  <c r="BF100" i="25"/>
  <c r="AJ100" i="25"/>
  <c r="BE100" i="25"/>
  <c r="AV100" i="25"/>
  <c r="AR100" i="25"/>
  <c r="BF135" i="25"/>
  <c r="BG27" i="25"/>
  <c r="AE14" i="25"/>
  <c r="AO128" i="25"/>
  <c r="AL128" i="25"/>
  <c r="AB174" i="25"/>
  <c r="AO163" i="25"/>
  <c r="BD163" i="25"/>
  <c r="AB13" i="25"/>
  <c r="B13" i="5" s="1"/>
  <c r="AZ14" i="25"/>
  <c r="AP139" i="25"/>
  <c r="AB128" i="25"/>
  <c r="AO165" i="25"/>
  <c r="AB163" i="25"/>
  <c r="AW174" i="25"/>
  <c r="AL174" i="25"/>
  <c r="AJ14" i="25"/>
  <c r="AP27" i="25"/>
  <c r="AD16" i="25"/>
  <c r="AR25" i="25"/>
  <c r="BC27" i="25"/>
  <c r="AQ25" i="25"/>
  <c r="BB14" i="25"/>
  <c r="AT25" i="25"/>
  <c r="AU25" i="25"/>
  <c r="AW100" i="25"/>
  <c r="AX135" i="25"/>
  <c r="BE122" i="25"/>
  <c r="BD100" i="25"/>
  <c r="AF174" i="25"/>
  <c r="AL25" i="25"/>
  <c r="BC14" i="25"/>
  <c r="AH102" i="25"/>
  <c r="BC102" i="25"/>
  <c r="BF102" i="25"/>
  <c r="AP102" i="25"/>
  <c r="AD102" i="25"/>
  <c r="AB102" i="25"/>
  <c r="BH102" i="25"/>
  <c r="AR102" i="25"/>
  <c r="AZ102" i="25"/>
  <c r="AU102" i="25"/>
  <c r="BB102" i="25"/>
  <c r="AL102" i="25"/>
  <c r="BI102" i="25"/>
  <c r="AT102" i="25"/>
  <c r="AO102" i="25"/>
  <c r="BA102" i="25"/>
  <c r="AV102" i="25"/>
  <c r="AS102" i="25"/>
  <c r="AM102" i="25"/>
  <c r="AI102" i="25"/>
  <c r="AG102" i="25"/>
  <c r="AJ16" i="25"/>
  <c r="AO16" i="25"/>
  <c r="AG16" i="25"/>
  <c r="AT16" i="25"/>
  <c r="AX16" i="25"/>
  <c r="AI16" i="25"/>
  <c r="BD16" i="25"/>
  <c r="AV16" i="25"/>
  <c r="BH16" i="25"/>
  <c r="BA16" i="25"/>
  <c r="BB16" i="25"/>
  <c r="AH16" i="25"/>
  <c r="AB16" i="25"/>
  <c r="B16" i="5" s="1"/>
  <c r="BC16" i="25"/>
  <c r="AM16" i="25"/>
  <c r="AD163" i="25"/>
  <c r="AL98" i="25"/>
  <c r="AG174" i="25"/>
  <c r="AR27" i="25"/>
  <c r="AL24" i="25"/>
  <c r="BI174" i="25"/>
  <c r="BC128" i="25"/>
  <c r="BC163" i="25"/>
  <c r="AK163" i="25"/>
  <c r="BG25" i="25"/>
  <c r="AP25" i="25"/>
  <c r="AB139" i="25"/>
  <c r="BB165" i="25"/>
  <c r="AI14" i="25"/>
  <c r="AH24" i="25"/>
  <c r="AR14" i="25"/>
  <c r="AK13" i="25"/>
  <c r="AJ13" i="25"/>
  <c r="AZ16" i="25"/>
  <c r="AB24" i="25"/>
  <c r="B24" i="5" s="1"/>
  <c r="AB50" i="25"/>
  <c r="AI98" i="25"/>
  <c r="BD102" i="25"/>
  <c r="AJ128" i="25"/>
  <c r="AT98" i="25"/>
  <c r="BH174" i="25"/>
  <c r="AE163" i="25"/>
  <c r="AE165" i="25"/>
  <c r="AB5" i="25"/>
  <c r="B5" i="5" s="1"/>
  <c r="F234" i="24" l="1"/>
  <c r="F233" i="24"/>
  <c r="F210" i="24"/>
  <c r="F209" i="24"/>
  <c r="F186" i="24"/>
  <c r="F185" i="24"/>
  <c r="F162" i="24"/>
  <c r="F161" i="24"/>
  <c r="F138" i="24"/>
  <c r="F137" i="24"/>
  <c r="F114" i="24"/>
  <c r="F113" i="24"/>
  <c r="F90" i="24"/>
  <c r="F89" i="24"/>
  <c r="F66" i="24"/>
  <c r="F65" i="24"/>
  <c r="F42" i="24"/>
  <c r="F41" i="24"/>
  <c r="F18" i="24"/>
  <c r="F17" i="24"/>
  <c r="F250" i="24"/>
  <c r="F249" i="24"/>
  <c r="F245" i="24"/>
  <c r="F244" i="24"/>
  <c r="F243" i="24"/>
  <c r="F242" i="24"/>
  <c r="F226" i="24"/>
  <c r="F225" i="24"/>
  <c r="F221" i="24"/>
  <c r="F220" i="24"/>
  <c r="F219" i="24"/>
  <c r="F218" i="24"/>
  <c r="F202" i="24"/>
  <c r="F201" i="24"/>
  <c r="F197" i="24"/>
  <c r="F196" i="24"/>
  <c r="F195" i="24"/>
  <c r="F194" i="24"/>
  <c r="F178" i="24"/>
  <c r="F177" i="24"/>
  <c r="F173" i="24"/>
  <c r="F172" i="24"/>
  <c r="F171" i="24"/>
  <c r="F170" i="24"/>
  <c r="F154" i="24"/>
  <c r="F153" i="24"/>
  <c r="F149" i="24"/>
  <c r="F148" i="24"/>
  <c r="F147" i="24"/>
  <c r="F146" i="24"/>
  <c r="F130" i="24"/>
  <c r="F129" i="24"/>
  <c r="F125" i="24"/>
  <c r="F124" i="24"/>
  <c r="F123" i="24"/>
  <c r="F122" i="24"/>
  <c r="F106" i="24"/>
  <c r="F105" i="24"/>
  <c r="F101" i="24"/>
  <c r="F100" i="24"/>
  <c r="F99" i="24"/>
  <c r="F98" i="24"/>
  <c r="F82" i="24"/>
  <c r="F81" i="24"/>
  <c r="F77" i="24"/>
  <c r="F76" i="24"/>
  <c r="F75" i="24"/>
  <c r="F74" i="24"/>
  <c r="F58" i="24"/>
  <c r="F57" i="24"/>
  <c r="F53" i="24"/>
  <c r="F52" i="24"/>
  <c r="F51" i="24"/>
  <c r="F50" i="24"/>
  <c r="F34" i="24"/>
  <c r="F33" i="24"/>
  <c r="F26" i="24"/>
  <c r="F27" i="24"/>
  <c r="Q36" i="24"/>
  <c r="Q35" i="24"/>
  <c r="Q34" i="24"/>
  <c r="Q33" i="24"/>
  <c r="Q29" i="24"/>
  <c r="Q28" i="24"/>
  <c r="Q27" i="24"/>
  <c r="Q26" i="24"/>
  <c r="Q22" i="24"/>
  <c r="Q21" i="24"/>
  <c r="Q20" i="24"/>
  <c r="Q19" i="24"/>
  <c r="Q60" i="24"/>
  <c r="Q59" i="24"/>
  <c r="Q58" i="24"/>
  <c r="Q57" i="24"/>
  <c r="Q53" i="24"/>
  <c r="Q52" i="24"/>
  <c r="Q51" i="24"/>
  <c r="Q50" i="24"/>
  <c r="Q46" i="24"/>
  <c r="Q45" i="24"/>
  <c r="Q44" i="24"/>
  <c r="Q43" i="24"/>
  <c r="Q84" i="24"/>
  <c r="Q83" i="24"/>
  <c r="Q82" i="24"/>
  <c r="Q81" i="24"/>
  <c r="Q77" i="24"/>
  <c r="Q76" i="24"/>
  <c r="Q75" i="24"/>
  <c r="Q74" i="24"/>
  <c r="Q70" i="24"/>
  <c r="Q69" i="24"/>
  <c r="Q68" i="24"/>
  <c r="Q67" i="24"/>
  <c r="Q108" i="24"/>
  <c r="Q107" i="24"/>
  <c r="Q106" i="24"/>
  <c r="Q105" i="24"/>
  <c r="Q101" i="24"/>
  <c r="Q100" i="24"/>
  <c r="Q99" i="24"/>
  <c r="Q98" i="24"/>
  <c r="Q94" i="24"/>
  <c r="Q93" i="24"/>
  <c r="Q92" i="24"/>
  <c r="Q91" i="24"/>
  <c r="Q132" i="24"/>
  <c r="Q131" i="24"/>
  <c r="Q130" i="24"/>
  <c r="Q129" i="24"/>
  <c r="Q125" i="24"/>
  <c r="Q124" i="24"/>
  <c r="Q123" i="24"/>
  <c r="Q122" i="24"/>
  <c r="Q118" i="24"/>
  <c r="Q117" i="24"/>
  <c r="Q116" i="24"/>
  <c r="Q115" i="24"/>
  <c r="Q156" i="24"/>
  <c r="Q155" i="24"/>
  <c r="Q154" i="24"/>
  <c r="Q153" i="24"/>
  <c r="Q149" i="24"/>
  <c r="Q148" i="24"/>
  <c r="Q147" i="24"/>
  <c r="Q146" i="24"/>
  <c r="Q142" i="24"/>
  <c r="Q141" i="24"/>
  <c r="Q140" i="24"/>
  <c r="Q139" i="24"/>
  <c r="Q180" i="24"/>
  <c r="Q179" i="24"/>
  <c r="Q178" i="24"/>
  <c r="Q177" i="24"/>
  <c r="Q173" i="24"/>
  <c r="Q172" i="24"/>
  <c r="Q171" i="24"/>
  <c r="Q170" i="24"/>
  <c r="Q166" i="24"/>
  <c r="Q165" i="24"/>
  <c r="Q164" i="24"/>
  <c r="Q163" i="24"/>
  <c r="Q204" i="24"/>
  <c r="Q203" i="24"/>
  <c r="Q202" i="24"/>
  <c r="Q201" i="24"/>
  <c r="Q197" i="24"/>
  <c r="Q196" i="24"/>
  <c r="Q195" i="24"/>
  <c r="Q194" i="24"/>
  <c r="Q190" i="24"/>
  <c r="Q189" i="24"/>
  <c r="Q188" i="24"/>
  <c r="Q187" i="24"/>
  <c r="Q252" i="24"/>
  <c r="Q251" i="24"/>
  <c r="Q250" i="24"/>
  <c r="Q249" i="24"/>
  <c r="Q245" i="24"/>
  <c r="Q244" i="24"/>
  <c r="Q243" i="24"/>
  <c r="Q242" i="24"/>
  <c r="Q238" i="24"/>
  <c r="Q237" i="24"/>
  <c r="Q236" i="24"/>
  <c r="Q235" i="24"/>
  <c r="Q228" i="24"/>
  <c r="Q227" i="24"/>
  <c r="Q226" i="24"/>
  <c r="Q225" i="24"/>
  <c r="Q221" i="24"/>
  <c r="Q220" i="24"/>
  <c r="Q219" i="24"/>
  <c r="Q218" i="24"/>
  <c r="Q214" i="24"/>
  <c r="Q213" i="24"/>
  <c r="Q212" i="24"/>
  <c r="Q211" i="24"/>
  <c r="B233" i="24"/>
  <c r="A233" i="24"/>
  <c r="A235" i="24" s="1"/>
  <c r="A242" i="24" s="1"/>
  <c r="A249" i="24" s="1"/>
  <c r="P255" i="24"/>
  <c r="AH32" i="28" s="1"/>
  <c r="O255" i="24"/>
  <c r="AG32" i="28" s="1"/>
  <c r="N255" i="24"/>
  <c r="AF32" i="28" s="1"/>
  <c r="M255" i="24"/>
  <c r="AE32" i="28" s="1"/>
  <c r="L255" i="24"/>
  <c r="AD32" i="28" s="1"/>
  <c r="K255" i="24"/>
  <c r="AC32" i="28" s="1"/>
  <c r="J255" i="24"/>
  <c r="AB32" i="28" s="1"/>
  <c r="I255" i="24"/>
  <c r="AA32" i="28" s="1"/>
  <c r="H255" i="24"/>
  <c r="Z32" i="28" s="1"/>
  <c r="G255" i="24"/>
  <c r="Y32" i="28" s="1"/>
  <c r="P254" i="24"/>
  <c r="X32" i="28" s="1"/>
  <c r="O254" i="24"/>
  <c r="W32" i="28" s="1"/>
  <c r="N254" i="24"/>
  <c r="V32" i="28" s="1"/>
  <c r="M254" i="24"/>
  <c r="U32" i="28" s="1"/>
  <c r="L254" i="24"/>
  <c r="K254" i="24"/>
  <c r="S32" i="28" s="1"/>
  <c r="J254" i="24"/>
  <c r="R32" i="28" s="1"/>
  <c r="I254" i="24"/>
  <c r="Q32" i="28" s="1"/>
  <c r="H254" i="24"/>
  <c r="P32" i="28" s="1"/>
  <c r="G254" i="24"/>
  <c r="O32" i="28" s="1"/>
  <c r="P253" i="24"/>
  <c r="N32" i="28" s="1"/>
  <c r="O253" i="24"/>
  <c r="M32" i="28" s="1"/>
  <c r="N253" i="24"/>
  <c r="L32" i="28" s="1"/>
  <c r="M253" i="24"/>
  <c r="K32" i="28" s="1"/>
  <c r="L253" i="24"/>
  <c r="J32" i="28" s="1"/>
  <c r="K253" i="24"/>
  <c r="I32" i="28" s="1"/>
  <c r="J253" i="24"/>
  <c r="H32" i="28" s="1"/>
  <c r="I253" i="24"/>
  <c r="G32" i="28" s="1"/>
  <c r="H253" i="24"/>
  <c r="F32" i="28" s="1"/>
  <c r="G253" i="24"/>
  <c r="E32" i="28" s="1"/>
  <c r="F252" i="24"/>
  <c r="F251" i="24"/>
  <c r="P248" i="24"/>
  <c r="AH31" i="28" s="1"/>
  <c r="O248" i="24"/>
  <c r="AG31" i="28" s="1"/>
  <c r="N248" i="24"/>
  <c r="AF31" i="28" s="1"/>
  <c r="M248" i="24"/>
  <c r="AE31" i="28" s="1"/>
  <c r="L248" i="24"/>
  <c r="AD31" i="28" s="1"/>
  <c r="K248" i="24"/>
  <c r="AC31" i="28" s="1"/>
  <c r="J248" i="24"/>
  <c r="AB31" i="28" s="1"/>
  <c r="I248" i="24"/>
  <c r="AA31" i="28" s="1"/>
  <c r="H248" i="24"/>
  <c r="Z31" i="28" s="1"/>
  <c r="G248" i="24"/>
  <c r="Y31" i="28" s="1"/>
  <c r="P247" i="24"/>
  <c r="X31" i="28" s="1"/>
  <c r="O247" i="24"/>
  <c r="W31" i="28" s="1"/>
  <c r="N247" i="24"/>
  <c r="V31" i="28" s="1"/>
  <c r="M247" i="24"/>
  <c r="U31" i="28" s="1"/>
  <c r="L247" i="24"/>
  <c r="T31" i="28" s="1"/>
  <c r="K247" i="24"/>
  <c r="S31" i="28" s="1"/>
  <c r="J247" i="24"/>
  <c r="R31" i="28" s="1"/>
  <c r="I247" i="24"/>
  <c r="Q31" i="28" s="1"/>
  <c r="H247" i="24"/>
  <c r="P31" i="28" s="1"/>
  <c r="G247" i="24"/>
  <c r="P246" i="24"/>
  <c r="N31" i="28" s="1"/>
  <c r="O246" i="24"/>
  <c r="M31" i="28" s="1"/>
  <c r="N246" i="24"/>
  <c r="L31" i="28" s="1"/>
  <c r="M246" i="24"/>
  <c r="K31" i="28" s="1"/>
  <c r="L246" i="24"/>
  <c r="J31" i="28" s="1"/>
  <c r="K246" i="24"/>
  <c r="I31" i="28" s="1"/>
  <c r="J246" i="24"/>
  <c r="H31" i="28" s="1"/>
  <c r="I246" i="24"/>
  <c r="G31" i="28" s="1"/>
  <c r="H246" i="24"/>
  <c r="F31" i="28" s="1"/>
  <c r="G246" i="24"/>
  <c r="E31" i="28" s="1"/>
  <c r="P241" i="24"/>
  <c r="AH30" i="28" s="1"/>
  <c r="BI12" i="25" s="1"/>
  <c r="O241" i="24"/>
  <c r="AG30" i="28" s="1"/>
  <c r="BH12" i="25" s="1"/>
  <c r="N241" i="24"/>
  <c r="AF30" i="28" s="1"/>
  <c r="BG12" i="25" s="1"/>
  <c r="M241" i="24"/>
  <c r="AE30" i="28" s="1"/>
  <c r="BF12" i="25" s="1"/>
  <c r="L241" i="24"/>
  <c r="AD30" i="28" s="1"/>
  <c r="BE12" i="25" s="1"/>
  <c r="K241" i="24"/>
  <c r="AC30" i="28" s="1"/>
  <c r="BD12" i="25" s="1"/>
  <c r="J241" i="24"/>
  <c r="AB30" i="28" s="1"/>
  <c r="BC12" i="25" s="1"/>
  <c r="I241" i="24"/>
  <c r="AA30" i="28" s="1"/>
  <c r="BB12" i="25" s="1"/>
  <c r="H241" i="24"/>
  <c r="Z30" i="28" s="1"/>
  <c r="BA12" i="25" s="1"/>
  <c r="G241" i="24"/>
  <c r="Y30" i="28" s="1"/>
  <c r="AZ12" i="25" s="1"/>
  <c r="P240" i="24"/>
  <c r="X30" i="28" s="1"/>
  <c r="AX12" i="25" s="1"/>
  <c r="O240" i="24"/>
  <c r="W30" i="28" s="1"/>
  <c r="AW12" i="25" s="1"/>
  <c r="N240" i="24"/>
  <c r="V30" i="28" s="1"/>
  <c r="AV12" i="25" s="1"/>
  <c r="M240" i="24"/>
  <c r="U30" i="28" s="1"/>
  <c r="AU12" i="25" s="1"/>
  <c r="L240" i="24"/>
  <c r="T30" i="28" s="1"/>
  <c r="AT12" i="25" s="1"/>
  <c r="K240" i="24"/>
  <c r="S30" i="28" s="1"/>
  <c r="AS12" i="25" s="1"/>
  <c r="J240" i="24"/>
  <c r="R30" i="28" s="1"/>
  <c r="AR12" i="25" s="1"/>
  <c r="I240" i="24"/>
  <c r="Q30" i="28" s="1"/>
  <c r="AQ12" i="25" s="1"/>
  <c r="H240" i="24"/>
  <c r="P30" i="28" s="1"/>
  <c r="AP12" i="25" s="1"/>
  <c r="G240" i="24"/>
  <c r="O30" i="28" s="1"/>
  <c r="AO12" i="25" s="1"/>
  <c r="P239" i="24"/>
  <c r="N30" i="28" s="1"/>
  <c r="AM12" i="25" s="1"/>
  <c r="O239" i="24"/>
  <c r="M30" i="28" s="1"/>
  <c r="AL12" i="25" s="1"/>
  <c r="N239" i="24"/>
  <c r="L30" i="28" s="1"/>
  <c r="AK12" i="25" s="1"/>
  <c r="M239" i="24"/>
  <c r="K30" i="28" s="1"/>
  <c r="AJ12" i="25" s="1"/>
  <c r="L239" i="24"/>
  <c r="J30" i="28" s="1"/>
  <c r="AI12" i="25" s="1"/>
  <c r="K239" i="24"/>
  <c r="I30" i="28" s="1"/>
  <c r="AH12" i="25" s="1"/>
  <c r="J239" i="24"/>
  <c r="H30" i="28" s="1"/>
  <c r="AG12" i="25" s="1"/>
  <c r="I239" i="24"/>
  <c r="G30" i="28" s="1"/>
  <c r="AF12" i="25" s="1"/>
  <c r="H239" i="24"/>
  <c r="F30" i="28" s="1"/>
  <c r="AE12" i="25" s="1"/>
  <c r="G239" i="24"/>
  <c r="E30" i="28" s="1"/>
  <c r="AD12" i="25" s="1"/>
  <c r="B235" i="24"/>
  <c r="AD120" i="25" l="1"/>
  <c r="AD155" i="25"/>
  <c r="AR155" i="25"/>
  <c r="AR120" i="25"/>
  <c r="Q247" i="24"/>
  <c r="O31" i="28"/>
  <c r="BB50" i="25"/>
  <c r="BB85" i="25"/>
  <c r="AF120" i="25"/>
  <c r="AF155" i="25"/>
  <c r="AS120" i="25"/>
  <c r="AS155" i="25"/>
  <c r="BF120" i="25"/>
  <c r="BF155" i="25"/>
  <c r="AQ155" i="25"/>
  <c r="AQ120" i="25"/>
  <c r="AP85" i="25"/>
  <c r="AP50" i="25"/>
  <c r="BG120" i="25"/>
  <c r="BG155" i="25"/>
  <c r="AL85" i="25"/>
  <c r="AL50" i="25"/>
  <c r="BA50" i="25"/>
  <c r="BA85" i="25"/>
  <c r="BC50" i="25"/>
  <c r="BC85" i="25"/>
  <c r="Q254" i="24"/>
  <c r="T32" i="28"/>
  <c r="AD50" i="25"/>
  <c r="AD85" i="25"/>
  <c r="AQ85" i="25"/>
  <c r="AQ50" i="25"/>
  <c r="BD85" i="25"/>
  <c r="BD50" i="25"/>
  <c r="AH120" i="25"/>
  <c r="AH155" i="25"/>
  <c r="AU155" i="25"/>
  <c r="AU120" i="25"/>
  <c r="BH155" i="25"/>
  <c r="BH120" i="25"/>
  <c r="AM85" i="25"/>
  <c r="AM50" i="25"/>
  <c r="AG155" i="25"/>
  <c r="AG120" i="25"/>
  <c r="AE85" i="25"/>
  <c r="AE50" i="25"/>
  <c r="AR50" i="25"/>
  <c r="AR85" i="25"/>
  <c r="BE50" i="25"/>
  <c r="BE85" i="25"/>
  <c r="AI120" i="25"/>
  <c r="AI155" i="25"/>
  <c r="AV155" i="25"/>
  <c r="AV120" i="25"/>
  <c r="BI155" i="25"/>
  <c r="BI120" i="25"/>
  <c r="AF85" i="25"/>
  <c r="AF50" i="25"/>
  <c r="AG50" i="25"/>
  <c r="AG85" i="25"/>
  <c r="AT85" i="25"/>
  <c r="AT50" i="25"/>
  <c r="BG50" i="25"/>
  <c r="BG85" i="25"/>
  <c r="AK155" i="25"/>
  <c r="AK120" i="25"/>
  <c r="AX155" i="25"/>
  <c r="AX120" i="25"/>
  <c r="AZ85" i="25"/>
  <c r="AZ50" i="25"/>
  <c r="BF85" i="25"/>
  <c r="BF50" i="25"/>
  <c r="AW155" i="25"/>
  <c r="AW120" i="25"/>
  <c r="AH50" i="25"/>
  <c r="AH85" i="25"/>
  <c r="AU50" i="25"/>
  <c r="AU85" i="25"/>
  <c r="BH85" i="25"/>
  <c r="BH50" i="25"/>
  <c r="AL120" i="25"/>
  <c r="AL155" i="25"/>
  <c r="AZ120" i="25"/>
  <c r="AZ155" i="25"/>
  <c r="BD120" i="25"/>
  <c r="BD155" i="25"/>
  <c r="AE120" i="25"/>
  <c r="AE155" i="25"/>
  <c r="AJ155" i="25"/>
  <c r="AJ120" i="25"/>
  <c r="AI50" i="25"/>
  <c r="AI85" i="25"/>
  <c r="BI50" i="25"/>
  <c r="BI85" i="25"/>
  <c r="BA155" i="25"/>
  <c r="BA120" i="25"/>
  <c r="AJ85" i="25"/>
  <c r="AJ50" i="25"/>
  <c r="AW50" i="25"/>
  <c r="AW85" i="25"/>
  <c r="AO120" i="25"/>
  <c r="AO155" i="25"/>
  <c r="BB120" i="25"/>
  <c r="BB155" i="25"/>
  <c r="BE155" i="25"/>
  <c r="BE120" i="25"/>
  <c r="AS50" i="25"/>
  <c r="AS85" i="25"/>
  <c r="AV85" i="25"/>
  <c r="AV50" i="25"/>
  <c r="AM120" i="25"/>
  <c r="AM155" i="25"/>
  <c r="AK85" i="25"/>
  <c r="AK50" i="25"/>
  <c r="AX85" i="25"/>
  <c r="AX50" i="25"/>
  <c r="AP120" i="25"/>
  <c r="AP155" i="25"/>
  <c r="BC120" i="25"/>
  <c r="BC155" i="25"/>
  <c r="Q240" i="24"/>
  <c r="Q255" i="24"/>
  <c r="Q248" i="24"/>
  <c r="Q241" i="24"/>
  <c r="Q239" i="24"/>
  <c r="Q253" i="24"/>
  <c r="Q246" i="24"/>
  <c r="B249" i="24"/>
  <c r="B242" i="24"/>
  <c r="B209" i="24"/>
  <c r="B211" i="24" s="1"/>
  <c r="A209" i="24"/>
  <c r="B185" i="24"/>
  <c r="B187" i="24" s="1"/>
  <c r="A185" i="24"/>
  <c r="B161" i="24"/>
  <c r="A161" i="24"/>
  <c r="P231" i="24"/>
  <c r="AH29" i="28" s="1"/>
  <c r="O231" i="24"/>
  <c r="AG29" i="28" s="1"/>
  <c r="N231" i="24"/>
  <c r="AF29" i="28" s="1"/>
  <c r="M231" i="24"/>
  <c r="AE29" i="28" s="1"/>
  <c r="L231" i="24"/>
  <c r="AD29" i="28" s="1"/>
  <c r="K231" i="24"/>
  <c r="AC29" i="28" s="1"/>
  <c r="J231" i="24"/>
  <c r="AB29" i="28" s="1"/>
  <c r="I231" i="24"/>
  <c r="AA29" i="28" s="1"/>
  <c r="H231" i="24"/>
  <c r="Z29" i="28" s="1"/>
  <c r="G231" i="24"/>
  <c r="P230" i="24"/>
  <c r="X29" i="28" s="1"/>
  <c r="O230" i="24"/>
  <c r="W29" i="28" s="1"/>
  <c r="N230" i="24"/>
  <c r="V29" i="28" s="1"/>
  <c r="M230" i="24"/>
  <c r="U29" i="28" s="1"/>
  <c r="L230" i="24"/>
  <c r="T29" i="28" s="1"/>
  <c r="K230" i="24"/>
  <c r="S29" i="28" s="1"/>
  <c r="J230" i="24"/>
  <c r="R29" i="28" s="1"/>
  <c r="I230" i="24"/>
  <c r="Q29" i="28" s="1"/>
  <c r="H230" i="24"/>
  <c r="P29" i="28" s="1"/>
  <c r="G230" i="24"/>
  <c r="P229" i="24"/>
  <c r="N29" i="28" s="1"/>
  <c r="O229" i="24"/>
  <c r="M29" i="28" s="1"/>
  <c r="N229" i="24"/>
  <c r="L29" i="28" s="1"/>
  <c r="M229" i="24"/>
  <c r="K29" i="28" s="1"/>
  <c r="L229" i="24"/>
  <c r="J29" i="28" s="1"/>
  <c r="K229" i="24"/>
  <c r="I29" i="28" s="1"/>
  <c r="J229" i="24"/>
  <c r="H29" i="28" s="1"/>
  <c r="I229" i="24"/>
  <c r="G29" i="28" s="1"/>
  <c r="H229" i="24"/>
  <c r="F29" i="28" s="1"/>
  <c r="G229" i="24"/>
  <c r="F228" i="24"/>
  <c r="F227" i="24"/>
  <c r="P224" i="24"/>
  <c r="AH28" i="28" s="1"/>
  <c r="O224" i="24"/>
  <c r="AG28" i="28" s="1"/>
  <c r="N224" i="24"/>
  <c r="AF28" i="28" s="1"/>
  <c r="M224" i="24"/>
  <c r="AE28" i="28" s="1"/>
  <c r="L224" i="24"/>
  <c r="AD28" i="28" s="1"/>
  <c r="K224" i="24"/>
  <c r="AC28" i="28" s="1"/>
  <c r="J224" i="24"/>
  <c r="AB28" i="28" s="1"/>
  <c r="I224" i="24"/>
  <c r="AA28" i="28" s="1"/>
  <c r="H224" i="24"/>
  <c r="Z28" i="28" s="1"/>
  <c r="G224" i="24"/>
  <c r="P223" i="24"/>
  <c r="X28" i="28" s="1"/>
  <c r="O223" i="24"/>
  <c r="W28" i="28" s="1"/>
  <c r="N223" i="24"/>
  <c r="V28" i="28" s="1"/>
  <c r="M223" i="24"/>
  <c r="U28" i="28" s="1"/>
  <c r="L223" i="24"/>
  <c r="T28" i="28" s="1"/>
  <c r="K223" i="24"/>
  <c r="S28" i="28" s="1"/>
  <c r="J223" i="24"/>
  <c r="R28" i="28" s="1"/>
  <c r="I223" i="24"/>
  <c r="Q28" i="28" s="1"/>
  <c r="H223" i="24"/>
  <c r="P28" i="28" s="1"/>
  <c r="G223" i="24"/>
  <c r="P222" i="24"/>
  <c r="N28" i="28" s="1"/>
  <c r="O222" i="24"/>
  <c r="M28" i="28" s="1"/>
  <c r="N222" i="24"/>
  <c r="L28" i="28" s="1"/>
  <c r="M222" i="24"/>
  <c r="K28" i="28" s="1"/>
  <c r="L222" i="24"/>
  <c r="J28" i="28" s="1"/>
  <c r="K222" i="24"/>
  <c r="I28" i="28" s="1"/>
  <c r="J222" i="24"/>
  <c r="H28" i="28" s="1"/>
  <c r="I222" i="24"/>
  <c r="G28" i="28" s="1"/>
  <c r="H222" i="24"/>
  <c r="F28" i="28" s="1"/>
  <c r="G222" i="24"/>
  <c r="P217" i="24"/>
  <c r="AH27" i="28" s="1"/>
  <c r="BI11" i="25" s="1"/>
  <c r="O217" i="24"/>
  <c r="AG27" i="28" s="1"/>
  <c r="BH11" i="25" s="1"/>
  <c r="N217" i="24"/>
  <c r="AF27" i="28" s="1"/>
  <c r="BG11" i="25" s="1"/>
  <c r="M217" i="24"/>
  <c r="AE27" i="28" s="1"/>
  <c r="BF11" i="25" s="1"/>
  <c r="L217" i="24"/>
  <c r="AD27" i="28" s="1"/>
  <c r="BE11" i="25" s="1"/>
  <c r="K217" i="24"/>
  <c r="AC27" i="28" s="1"/>
  <c r="BD11" i="25" s="1"/>
  <c r="J217" i="24"/>
  <c r="AB27" i="28" s="1"/>
  <c r="BC11" i="25" s="1"/>
  <c r="I217" i="24"/>
  <c r="AA27" i="28" s="1"/>
  <c r="BB11" i="25" s="1"/>
  <c r="H217" i="24"/>
  <c r="Z27" i="28" s="1"/>
  <c r="BA11" i="25" s="1"/>
  <c r="G217" i="24"/>
  <c r="P216" i="24"/>
  <c r="X27" i="28" s="1"/>
  <c r="AX11" i="25" s="1"/>
  <c r="O216" i="24"/>
  <c r="W27" i="28" s="1"/>
  <c r="AW11" i="25" s="1"/>
  <c r="N216" i="24"/>
  <c r="V27" i="28" s="1"/>
  <c r="AV11" i="25" s="1"/>
  <c r="M216" i="24"/>
  <c r="U27" i="28" s="1"/>
  <c r="AU11" i="25" s="1"/>
  <c r="L216" i="24"/>
  <c r="T27" i="28" s="1"/>
  <c r="AT11" i="25" s="1"/>
  <c r="K216" i="24"/>
  <c r="S27" i="28" s="1"/>
  <c r="AS11" i="25" s="1"/>
  <c r="J216" i="24"/>
  <c r="R27" i="28" s="1"/>
  <c r="AR11" i="25" s="1"/>
  <c r="I216" i="24"/>
  <c r="Q27" i="28" s="1"/>
  <c r="AQ11" i="25" s="1"/>
  <c r="H216" i="24"/>
  <c r="P27" i="28" s="1"/>
  <c r="AP11" i="25" s="1"/>
  <c r="G216" i="24"/>
  <c r="P215" i="24"/>
  <c r="N27" i="28" s="1"/>
  <c r="AM11" i="25" s="1"/>
  <c r="O215" i="24"/>
  <c r="M27" i="28" s="1"/>
  <c r="AL11" i="25" s="1"/>
  <c r="N215" i="24"/>
  <c r="L27" i="28" s="1"/>
  <c r="AK11" i="25" s="1"/>
  <c r="M215" i="24"/>
  <c r="K27" i="28" s="1"/>
  <c r="AJ11" i="25" s="1"/>
  <c r="L215" i="24"/>
  <c r="J27" i="28" s="1"/>
  <c r="AI11" i="25" s="1"/>
  <c r="K215" i="24"/>
  <c r="I27" i="28" s="1"/>
  <c r="AH11" i="25" s="1"/>
  <c r="J215" i="24"/>
  <c r="H27" i="28" s="1"/>
  <c r="AG11" i="25" s="1"/>
  <c r="I215" i="24"/>
  <c r="G27" i="28" s="1"/>
  <c r="AF11" i="25" s="1"/>
  <c r="H215" i="24"/>
  <c r="F27" i="28" s="1"/>
  <c r="AE11" i="25" s="1"/>
  <c r="G215" i="24"/>
  <c r="A211" i="24"/>
  <c r="A218" i="24" s="1"/>
  <c r="A225" i="24" s="1"/>
  <c r="P207" i="24"/>
  <c r="AH26" i="28" s="1"/>
  <c r="O207" i="24"/>
  <c r="AG26" i="28" s="1"/>
  <c r="N207" i="24"/>
  <c r="AF26" i="28" s="1"/>
  <c r="M207" i="24"/>
  <c r="AE26" i="28" s="1"/>
  <c r="L207" i="24"/>
  <c r="AD26" i="28" s="1"/>
  <c r="K207" i="24"/>
  <c r="AC26" i="28" s="1"/>
  <c r="J207" i="24"/>
  <c r="AB26" i="28" s="1"/>
  <c r="I207" i="24"/>
  <c r="AA26" i="28" s="1"/>
  <c r="H207" i="24"/>
  <c r="Z26" i="28" s="1"/>
  <c r="G207" i="24"/>
  <c r="P206" i="24"/>
  <c r="X26" i="28" s="1"/>
  <c r="O206" i="24"/>
  <c r="W26" i="28" s="1"/>
  <c r="N206" i="24"/>
  <c r="V26" i="28" s="1"/>
  <c r="M206" i="24"/>
  <c r="U26" i="28" s="1"/>
  <c r="L206" i="24"/>
  <c r="T26" i="28" s="1"/>
  <c r="K206" i="24"/>
  <c r="S26" i="28" s="1"/>
  <c r="J206" i="24"/>
  <c r="R26" i="28" s="1"/>
  <c r="I206" i="24"/>
  <c r="Q26" i="28" s="1"/>
  <c r="H206" i="24"/>
  <c r="P26" i="28" s="1"/>
  <c r="G206" i="24"/>
  <c r="P205" i="24"/>
  <c r="N26" i="28" s="1"/>
  <c r="O205" i="24"/>
  <c r="M26" i="28" s="1"/>
  <c r="N205" i="24"/>
  <c r="L26" i="28" s="1"/>
  <c r="M205" i="24"/>
  <c r="K26" i="28" s="1"/>
  <c r="L205" i="24"/>
  <c r="J26" i="28" s="1"/>
  <c r="K205" i="24"/>
  <c r="I26" i="28" s="1"/>
  <c r="J205" i="24"/>
  <c r="H26" i="28" s="1"/>
  <c r="I205" i="24"/>
  <c r="G26" i="28" s="1"/>
  <c r="H205" i="24"/>
  <c r="F26" i="28" s="1"/>
  <c r="G205" i="24"/>
  <c r="F204" i="24"/>
  <c r="F203" i="24"/>
  <c r="P200" i="24"/>
  <c r="AH25" i="28" s="1"/>
  <c r="O200" i="24"/>
  <c r="AG25" i="28" s="1"/>
  <c r="N200" i="24"/>
  <c r="AF25" i="28" s="1"/>
  <c r="M200" i="24"/>
  <c r="AE25" i="28" s="1"/>
  <c r="L200" i="24"/>
  <c r="AD25" i="28" s="1"/>
  <c r="K200" i="24"/>
  <c r="AC25" i="28" s="1"/>
  <c r="J200" i="24"/>
  <c r="AB25" i="28" s="1"/>
  <c r="I200" i="24"/>
  <c r="AA25" i="28" s="1"/>
  <c r="H200" i="24"/>
  <c r="Z25" i="28" s="1"/>
  <c r="G200" i="24"/>
  <c r="P199" i="24"/>
  <c r="X25" i="28" s="1"/>
  <c r="O199" i="24"/>
  <c r="W25" i="28" s="1"/>
  <c r="N199" i="24"/>
  <c r="V25" i="28" s="1"/>
  <c r="M199" i="24"/>
  <c r="U25" i="28" s="1"/>
  <c r="L199" i="24"/>
  <c r="T25" i="28" s="1"/>
  <c r="K199" i="24"/>
  <c r="S25" i="28" s="1"/>
  <c r="J199" i="24"/>
  <c r="R25" i="28" s="1"/>
  <c r="I199" i="24"/>
  <c r="Q25" i="28" s="1"/>
  <c r="H199" i="24"/>
  <c r="P25" i="28" s="1"/>
  <c r="G199" i="24"/>
  <c r="P198" i="24"/>
  <c r="N25" i="28" s="1"/>
  <c r="O198" i="24"/>
  <c r="M25" i="28" s="1"/>
  <c r="N198" i="24"/>
  <c r="L25" i="28" s="1"/>
  <c r="M198" i="24"/>
  <c r="K25" i="28" s="1"/>
  <c r="L198" i="24"/>
  <c r="J25" i="28" s="1"/>
  <c r="K198" i="24"/>
  <c r="I25" i="28" s="1"/>
  <c r="J198" i="24"/>
  <c r="H25" i="28" s="1"/>
  <c r="I198" i="24"/>
  <c r="G25" i="28" s="1"/>
  <c r="H198" i="24"/>
  <c r="F25" i="28" s="1"/>
  <c r="G198" i="24"/>
  <c r="P193" i="24"/>
  <c r="AH24" i="28" s="1"/>
  <c r="BI10" i="25" s="1"/>
  <c r="O193" i="24"/>
  <c r="AG24" i="28" s="1"/>
  <c r="BH10" i="25" s="1"/>
  <c r="N193" i="24"/>
  <c r="AF24" i="28" s="1"/>
  <c r="BG10" i="25" s="1"/>
  <c r="M193" i="24"/>
  <c r="AE24" i="28" s="1"/>
  <c r="BF10" i="25" s="1"/>
  <c r="L193" i="24"/>
  <c r="AD24" i="28" s="1"/>
  <c r="BE10" i="25" s="1"/>
  <c r="K193" i="24"/>
  <c r="AC24" i="28" s="1"/>
  <c r="BD10" i="25" s="1"/>
  <c r="J193" i="24"/>
  <c r="AB24" i="28" s="1"/>
  <c r="BC10" i="25" s="1"/>
  <c r="I193" i="24"/>
  <c r="AA24" i="28" s="1"/>
  <c r="BB10" i="25" s="1"/>
  <c r="H193" i="24"/>
  <c r="Z24" i="28" s="1"/>
  <c r="BA10" i="25" s="1"/>
  <c r="G193" i="24"/>
  <c r="P192" i="24"/>
  <c r="X24" i="28" s="1"/>
  <c r="AX10" i="25" s="1"/>
  <c r="O192" i="24"/>
  <c r="W24" i="28" s="1"/>
  <c r="AW10" i="25" s="1"/>
  <c r="N192" i="24"/>
  <c r="V24" i="28" s="1"/>
  <c r="AV10" i="25" s="1"/>
  <c r="M192" i="24"/>
  <c r="U24" i="28" s="1"/>
  <c r="AU10" i="25" s="1"/>
  <c r="L192" i="24"/>
  <c r="T24" i="28" s="1"/>
  <c r="AT10" i="25" s="1"/>
  <c r="K192" i="24"/>
  <c r="S24" i="28" s="1"/>
  <c r="AS10" i="25" s="1"/>
  <c r="J192" i="24"/>
  <c r="R24" i="28" s="1"/>
  <c r="AR10" i="25" s="1"/>
  <c r="I192" i="24"/>
  <c r="Q24" i="28" s="1"/>
  <c r="AQ10" i="25" s="1"/>
  <c r="H192" i="24"/>
  <c r="P24" i="28" s="1"/>
  <c r="AP10" i="25" s="1"/>
  <c r="G192" i="24"/>
  <c r="P191" i="24"/>
  <c r="N24" i="28" s="1"/>
  <c r="AM10" i="25" s="1"/>
  <c r="O191" i="24"/>
  <c r="M24" i="28" s="1"/>
  <c r="AL10" i="25" s="1"/>
  <c r="N191" i="24"/>
  <c r="L24" i="28" s="1"/>
  <c r="AK10" i="25" s="1"/>
  <c r="M191" i="24"/>
  <c r="K24" i="28" s="1"/>
  <c r="AJ10" i="25" s="1"/>
  <c r="L191" i="24"/>
  <c r="J24" i="28" s="1"/>
  <c r="AI10" i="25" s="1"/>
  <c r="K191" i="24"/>
  <c r="I24" i="28" s="1"/>
  <c r="AH10" i="25" s="1"/>
  <c r="J191" i="24"/>
  <c r="H24" i="28" s="1"/>
  <c r="AG10" i="25" s="1"/>
  <c r="I191" i="24"/>
  <c r="G24" i="28" s="1"/>
  <c r="AF10" i="25" s="1"/>
  <c r="H191" i="24"/>
  <c r="F24" i="28" s="1"/>
  <c r="AE10" i="25" s="1"/>
  <c r="G191" i="24"/>
  <c r="A187" i="24"/>
  <c r="A194" i="24" s="1"/>
  <c r="A201" i="24" s="1"/>
  <c r="P183" i="24"/>
  <c r="AH23" i="28" s="1"/>
  <c r="O183" i="24"/>
  <c r="AG23" i="28" s="1"/>
  <c r="N183" i="24"/>
  <c r="AF23" i="28" s="1"/>
  <c r="M183" i="24"/>
  <c r="AE23" i="28" s="1"/>
  <c r="L183" i="24"/>
  <c r="AD23" i="28" s="1"/>
  <c r="K183" i="24"/>
  <c r="AC23" i="28" s="1"/>
  <c r="J183" i="24"/>
  <c r="AB23" i="28" s="1"/>
  <c r="I183" i="24"/>
  <c r="AA23" i="28" s="1"/>
  <c r="H183" i="24"/>
  <c r="Z23" i="28" s="1"/>
  <c r="G183" i="24"/>
  <c r="P182" i="24"/>
  <c r="X23" i="28" s="1"/>
  <c r="O182" i="24"/>
  <c r="W23" i="28" s="1"/>
  <c r="N182" i="24"/>
  <c r="V23" i="28" s="1"/>
  <c r="M182" i="24"/>
  <c r="U23" i="28" s="1"/>
  <c r="L182" i="24"/>
  <c r="T23" i="28" s="1"/>
  <c r="K182" i="24"/>
  <c r="S23" i="28" s="1"/>
  <c r="J182" i="24"/>
  <c r="R23" i="28" s="1"/>
  <c r="I182" i="24"/>
  <c r="Q23" i="28" s="1"/>
  <c r="H182" i="24"/>
  <c r="P23" i="28" s="1"/>
  <c r="G182" i="24"/>
  <c r="P181" i="24"/>
  <c r="N23" i="28" s="1"/>
  <c r="O181" i="24"/>
  <c r="M23" i="28" s="1"/>
  <c r="N181" i="24"/>
  <c r="L23" i="28" s="1"/>
  <c r="M181" i="24"/>
  <c r="K23" i="28" s="1"/>
  <c r="L181" i="24"/>
  <c r="J23" i="28" s="1"/>
  <c r="K181" i="24"/>
  <c r="I23" i="28" s="1"/>
  <c r="J181" i="24"/>
  <c r="H23" i="28" s="1"/>
  <c r="I181" i="24"/>
  <c r="G23" i="28" s="1"/>
  <c r="H181" i="24"/>
  <c r="F23" i="28" s="1"/>
  <c r="G181" i="24"/>
  <c r="F180" i="24"/>
  <c r="F179" i="24"/>
  <c r="P176" i="24"/>
  <c r="AH22" i="28" s="1"/>
  <c r="O176" i="24"/>
  <c r="AG22" i="28" s="1"/>
  <c r="N176" i="24"/>
  <c r="AF22" i="28" s="1"/>
  <c r="M176" i="24"/>
  <c r="AE22" i="28" s="1"/>
  <c r="L176" i="24"/>
  <c r="AD22" i="28" s="1"/>
  <c r="K176" i="24"/>
  <c r="AC22" i="28" s="1"/>
  <c r="J176" i="24"/>
  <c r="AB22" i="28" s="1"/>
  <c r="I176" i="24"/>
  <c r="AA22" i="28" s="1"/>
  <c r="H176" i="24"/>
  <c r="Z22" i="28" s="1"/>
  <c r="G176" i="24"/>
  <c r="P175" i="24"/>
  <c r="X22" i="28" s="1"/>
  <c r="O175" i="24"/>
  <c r="W22" i="28" s="1"/>
  <c r="N175" i="24"/>
  <c r="V22" i="28" s="1"/>
  <c r="M175" i="24"/>
  <c r="U22" i="28" s="1"/>
  <c r="L175" i="24"/>
  <c r="T22" i="28" s="1"/>
  <c r="K175" i="24"/>
  <c r="S22" i="28" s="1"/>
  <c r="J175" i="24"/>
  <c r="R22" i="28" s="1"/>
  <c r="I175" i="24"/>
  <c r="Q22" i="28" s="1"/>
  <c r="H175" i="24"/>
  <c r="P22" i="28" s="1"/>
  <c r="G175" i="24"/>
  <c r="P174" i="24"/>
  <c r="N22" i="28" s="1"/>
  <c r="O174" i="24"/>
  <c r="M22" i="28" s="1"/>
  <c r="N174" i="24"/>
  <c r="L22" i="28" s="1"/>
  <c r="M174" i="24"/>
  <c r="K22" i="28" s="1"/>
  <c r="L174" i="24"/>
  <c r="J22" i="28" s="1"/>
  <c r="K174" i="24"/>
  <c r="I22" i="28" s="1"/>
  <c r="J174" i="24"/>
  <c r="H22" i="28" s="1"/>
  <c r="I174" i="24"/>
  <c r="G22" i="28" s="1"/>
  <c r="H174" i="24"/>
  <c r="F22" i="28" s="1"/>
  <c r="G174" i="24"/>
  <c r="P169" i="24"/>
  <c r="AH21" i="28" s="1"/>
  <c r="BI9" i="25" s="1"/>
  <c r="O169" i="24"/>
  <c r="AG21" i="28" s="1"/>
  <c r="BH9" i="25" s="1"/>
  <c r="N169" i="24"/>
  <c r="AF21" i="28" s="1"/>
  <c r="BG9" i="25" s="1"/>
  <c r="M169" i="24"/>
  <c r="AE21" i="28" s="1"/>
  <c r="BF9" i="25" s="1"/>
  <c r="L169" i="24"/>
  <c r="AD21" i="28" s="1"/>
  <c r="BE9" i="25" s="1"/>
  <c r="K169" i="24"/>
  <c r="AC21" i="28" s="1"/>
  <c r="BD9" i="25" s="1"/>
  <c r="J169" i="24"/>
  <c r="AB21" i="28" s="1"/>
  <c r="BC9" i="25" s="1"/>
  <c r="I169" i="24"/>
  <c r="AA21" i="28" s="1"/>
  <c r="BB9" i="25" s="1"/>
  <c r="H169" i="24"/>
  <c r="Z21" i="28" s="1"/>
  <c r="BA9" i="25" s="1"/>
  <c r="G169" i="24"/>
  <c r="P168" i="24"/>
  <c r="X21" i="28" s="1"/>
  <c r="AX9" i="25" s="1"/>
  <c r="O168" i="24"/>
  <c r="W21" i="28" s="1"/>
  <c r="AW9" i="25" s="1"/>
  <c r="N168" i="24"/>
  <c r="V21" i="28" s="1"/>
  <c r="AV9" i="25" s="1"/>
  <c r="M168" i="24"/>
  <c r="U21" i="28" s="1"/>
  <c r="AU9" i="25" s="1"/>
  <c r="L168" i="24"/>
  <c r="T21" i="28" s="1"/>
  <c r="AT9" i="25" s="1"/>
  <c r="K168" i="24"/>
  <c r="S21" i="28" s="1"/>
  <c r="AS9" i="25" s="1"/>
  <c r="J168" i="24"/>
  <c r="R21" i="28" s="1"/>
  <c r="AR9" i="25" s="1"/>
  <c r="I168" i="24"/>
  <c r="Q21" i="28" s="1"/>
  <c r="AQ9" i="25" s="1"/>
  <c r="H168" i="24"/>
  <c r="P21" i="28" s="1"/>
  <c r="AP9" i="25" s="1"/>
  <c r="G168" i="24"/>
  <c r="P167" i="24"/>
  <c r="N21" i="28" s="1"/>
  <c r="AM9" i="25" s="1"/>
  <c r="O167" i="24"/>
  <c r="M21" i="28" s="1"/>
  <c r="AL9" i="25" s="1"/>
  <c r="N167" i="24"/>
  <c r="L21" i="28" s="1"/>
  <c r="AK9" i="25" s="1"/>
  <c r="M167" i="24"/>
  <c r="K21" i="28" s="1"/>
  <c r="AJ9" i="25" s="1"/>
  <c r="L167" i="24"/>
  <c r="J21" i="28" s="1"/>
  <c r="AI9" i="25" s="1"/>
  <c r="K167" i="24"/>
  <c r="I21" i="28" s="1"/>
  <c r="AH9" i="25" s="1"/>
  <c r="J167" i="24"/>
  <c r="H21" i="28" s="1"/>
  <c r="AG9" i="25" s="1"/>
  <c r="I167" i="24"/>
  <c r="G21" i="28" s="1"/>
  <c r="AF9" i="25" s="1"/>
  <c r="H167" i="24"/>
  <c r="F21" i="28" s="1"/>
  <c r="AE9" i="25" s="1"/>
  <c r="G167" i="24"/>
  <c r="B163" i="24"/>
  <c r="A163" i="24"/>
  <c r="A170" i="24" s="1"/>
  <c r="A177" i="24" s="1"/>
  <c r="B137" i="24"/>
  <c r="A137" i="24"/>
  <c r="B113" i="24"/>
  <c r="A113" i="24"/>
  <c r="B89" i="24"/>
  <c r="B91" i="24" s="1"/>
  <c r="A89" i="24"/>
  <c r="B65" i="24"/>
  <c r="A65" i="24"/>
  <c r="P159" i="24"/>
  <c r="AH20" i="28" s="1"/>
  <c r="O159" i="24"/>
  <c r="AG20" i="28" s="1"/>
  <c r="N159" i="24"/>
  <c r="AF20" i="28" s="1"/>
  <c r="M159" i="24"/>
  <c r="AE20" i="28" s="1"/>
  <c r="L159" i="24"/>
  <c r="AD20" i="28" s="1"/>
  <c r="K159" i="24"/>
  <c r="AC20" i="28" s="1"/>
  <c r="J159" i="24"/>
  <c r="AB20" i="28" s="1"/>
  <c r="I159" i="24"/>
  <c r="AA20" i="28" s="1"/>
  <c r="H159" i="24"/>
  <c r="Z20" i="28" s="1"/>
  <c r="G159" i="24"/>
  <c r="P158" i="24"/>
  <c r="X20" i="28" s="1"/>
  <c r="O158" i="24"/>
  <c r="W20" i="28" s="1"/>
  <c r="N158" i="24"/>
  <c r="V20" i="28" s="1"/>
  <c r="M158" i="24"/>
  <c r="U20" i="28" s="1"/>
  <c r="L158" i="24"/>
  <c r="T20" i="28" s="1"/>
  <c r="K158" i="24"/>
  <c r="S20" i="28" s="1"/>
  <c r="J158" i="24"/>
  <c r="R20" i="28" s="1"/>
  <c r="I158" i="24"/>
  <c r="Q20" i="28" s="1"/>
  <c r="H158" i="24"/>
  <c r="P20" i="28" s="1"/>
  <c r="G158" i="24"/>
  <c r="P157" i="24"/>
  <c r="N20" i="28" s="1"/>
  <c r="O157" i="24"/>
  <c r="M20" i="28" s="1"/>
  <c r="N157" i="24"/>
  <c r="L20" i="28" s="1"/>
  <c r="M157" i="24"/>
  <c r="K20" i="28" s="1"/>
  <c r="L157" i="24"/>
  <c r="J20" i="28" s="1"/>
  <c r="K157" i="24"/>
  <c r="I20" i="28" s="1"/>
  <c r="J157" i="24"/>
  <c r="H20" i="28" s="1"/>
  <c r="I157" i="24"/>
  <c r="G20" i="28" s="1"/>
  <c r="H157" i="24"/>
  <c r="F20" i="28" s="1"/>
  <c r="G157" i="24"/>
  <c r="F156" i="24"/>
  <c r="F155" i="24"/>
  <c r="P152" i="24"/>
  <c r="AH19" i="28" s="1"/>
  <c r="O152" i="24"/>
  <c r="AG19" i="28" s="1"/>
  <c r="N152" i="24"/>
  <c r="AF19" i="28" s="1"/>
  <c r="M152" i="24"/>
  <c r="AE19" i="28" s="1"/>
  <c r="L152" i="24"/>
  <c r="AD19" i="28" s="1"/>
  <c r="K152" i="24"/>
  <c r="AC19" i="28" s="1"/>
  <c r="J152" i="24"/>
  <c r="AB19" i="28" s="1"/>
  <c r="I152" i="24"/>
  <c r="AA19" i="28" s="1"/>
  <c r="H152" i="24"/>
  <c r="Z19" i="28" s="1"/>
  <c r="G152" i="24"/>
  <c r="P151" i="24"/>
  <c r="X19" i="28" s="1"/>
  <c r="O151" i="24"/>
  <c r="W19" i="28" s="1"/>
  <c r="N151" i="24"/>
  <c r="V19" i="28" s="1"/>
  <c r="M151" i="24"/>
  <c r="U19" i="28" s="1"/>
  <c r="L151" i="24"/>
  <c r="T19" i="28" s="1"/>
  <c r="K151" i="24"/>
  <c r="S19" i="28" s="1"/>
  <c r="J151" i="24"/>
  <c r="R19" i="28" s="1"/>
  <c r="I151" i="24"/>
  <c r="Q19" i="28" s="1"/>
  <c r="H151" i="24"/>
  <c r="P19" i="28" s="1"/>
  <c r="G151" i="24"/>
  <c r="P150" i="24"/>
  <c r="N19" i="28" s="1"/>
  <c r="O150" i="24"/>
  <c r="M19" i="28" s="1"/>
  <c r="N150" i="24"/>
  <c r="L19" i="28" s="1"/>
  <c r="M150" i="24"/>
  <c r="K19" i="28" s="1"/>
  <c r="L150" i="24"/>
  <c r="J19" i="28" s="1"/>
  <c r="K150" i="24"/>
  <c r="I19" i="28" s="1"/>
  <c r="J150" i="24"/>
  <c r="H19" i="28" s="1"/>
  <c r="I150" i="24"/>
  <c r="G19" i="28" s="1"/>
  <c r="H150" i="24"/>
  <c r="F19" i="28" s="1"/>
  <c r="G150" i="24"/>
  <c r="P145" i="24"/>
  <c r="AH18" i="28" s="1"/>
  <c r="BI8" i="25" s="1"/>
  <c r="O145" i="24"/>
  <c r="AG18" i="28" s="1"/>
  <c r="BH8" i="25" s="1"/>
  <c r="N145" i="24"/>
  <c r="AF18" i="28" s="1"/>
  <c r="BG8" i="25" s="1"/>
  <c r="M145" i="24"/>
  <c r="AE18" i="28" s="1"/>
  <c r="BF8" i="25" s="1"/>
  <c r="L145" i="24"/>
  <c r="AD18" i="28" s="1"/>
  <c r="BE8" i="25" s="1"/>
  <c r="K145" i="24"/>
  <c r="AC18" i="28" s="1"/>
  <c r="BD8" i="25" s="1"/>
  <c r="J145" i="24"/>
  <c r="AB18" i="28" s="1"/>
  <c r="BC8" i="25" s="1"/>
  <c r="I145" i="24"/>
  <c r="AA18" i="28" s="1"/>
  <c r="BB8" i="25" s="1"/>
  <c r="H145" i="24"/>
  <c r="Z18" i="28" s="1"/>
  <c r="BA8" i="25" s="1"/>
  <c r="G145" i="24"/>
  <c r="P144" i="24"/>
  <c r="X18" i="28" s="1"/>
  <c r="AX8" i="25" s="1"/>
  <c r="O144" i="24"/>
  <c r="W18" i="28" s="1"/>
  <c r="AW8" i="25" s="1"/>
  <c r="N144" i="24"/>
  <c r="V18" i="28" s="1"/>
  <c r="AV8" i="25" s="1"/>
  <c r="M144" i="24"/>
  <c r="U18" i="28" s="1"/>
  <c r="AU8" i="25" s="1"/>
  <c r="L144" i="24"/>
  <c r="T18" i="28" s="1"/>
  <c r="AT8" i="25" s="1"/>
  <c r="K144" i="24"/>
  <c r="S18" i="28" s="1"/>
  <c r="AS8" i="25" s="1"/>
  <c r="J144" i="24"/>
  <c r="R18" i="28" s="1"/>
  <c r="AR8" i="25" s="1"/>
  <c r="I144" i="24"/>
  <c r="Q18" i="28" s="1"/>
  <c r="AQ8" i="25" s="1"/>
  <c r="H144" i="24"/>
  <c r="P18" i="28" s="1"/>
  <c r="AP8" i="25" s="1"/>
  <c r="G144" i="24"/>
  <c r="P143" i="24"/>
  <c r="N18" i="28" s="1"/>
  <c r="AM8" i="25" s="1"/>
  <c r="O143" i="24"/>
  <c r="M18" i="28" s="1"/>
  <c r="AL8" i="25" s="1"/>
  <c r="N143" i="24"/>
  <c r="L18" i="28" s="1"/>
  <c r="AK8" i="25" s="1"/>
  <c r="M143" i="24"/>
  <c r="K18" i="28" s="1"/>
  <c r="AJ8" i="25" s="1"/>
  <c r="L143" i="24"/>
  <c r="J18" i="28" s="1"/>
  <c r="AI8" i="25" s="1"/>
  <c r="K143" i="24"/>
  <c r="I18" i="28" s="1"/>
  <c r="AH8" i="25" s="1"/>
  <c r="J143" i="24"/>
  <c r="H18" i="28" s="1"/>
  <c r="AG8" i="25" s="1"/>
  <c r="I143" i="24"/>
  <c r="G18" i="28" s="1"/>
  <c r="AF8" i="25" s="1"/>
  <c r="H143" i="24"/>
  <c r="F18" i="28" s="1"/>
  <c r="AE8" i="25" s="1"/>
  <c r="G143" i="24"/>
  <c r="A139" i="24"/>
  <c r="A146" i="24" s="1"/>
  <c r="A153" i="24" s="1"/>
  <c r="P135" i="24"/>
  <c r="AH17" i="28" s="1"/>
  <c r="O135" i="24"/>
  <c r="AG17" i="28" s="1"/>
  <c r="N135" i="24"/>
  <c r="AF17" i="28" s="1"/>
  <c r="M135" i="24"/>
  <c r="AE17" i="28" s="1"/>
  <c r="L135" i="24"/>
  <c r="AD17" i="28" s="1"/>
  <c r="K135" i="24"/>
  <c r="AC17" i="28" s="1"/>
  <c r="J135" i="24"/>
  <c r="AB17" i="28" s="1"/>
  <c r="I135" i="24"/>
  <c r="AA17" i="28" s="1"/>
  <c r="H135" i="24"/>
  <c r="Z17" i="28" s="1"/>
  <c r="G135" i="24"/>
  <c r="P134" i="24"/>
  <c r="X17" i="28" s="1"/>
  <c r="O134" i="24"/>
  <c r="W17" i="28" s="1"/>
  <c r="N134" i="24"/>
  <c r="V17" i="28" s="1"/>
  <c r="M134" i="24"/>
  <c r="U17" i="28" s="1"/>
  <c r="L134" i="24"/>
  <c r="T17" i="28" s="1"/>
  <c r="K134" i="24"/>
  <c r="S17" i="28" s="1"/>
  <c r="J134" i="24"/>
  <c r="R17" i="28" s="1"/>
  <c r="I134" i="24"/>
  <c r="Q17" i="28" s="1"/>
  <c r="H134" i="24"/>
  <c r="P17" i="28" s="1"/>
  <c r="G134" i="24"/>
  <c r="P133" i="24"/>
  <c r="N17" i="28" s="1"/>
  <c r="O133" i="24"/>
  <c r="M17" i="28" s="1"/>
  <c r="N133" i="24"/>
  <c r="L17" i="28" s="1"/>
  <c r="M133" i="24"/>
  <c r="K17" i="28" s="1"/>
  <c r="L133" i="24"/>
  <c r="J17" i="28" s="1"/>
  <c r="K133" i="24"/>
  <c r="I17" i="28" s="1"/>
  <c r="J133" i="24"/>
  <c r="H17" i="28" s="1"/>
  <c r="I133" i="24"/>
  <c r="G17" i="28" s="1"/>
  <c r="H133" i="24"/>
  <c r="F17" i="28" s="1"/>
  <c r="G133" i="24"/>
  <c r="F132" i="24"/>
  <c r="F131" i="24"/>
  <c r="P128" i="24"/>
  <c r="AH16" i="28" s="1"/>
  <c r="O128" i="24"/>
  <c r="AG16" i="28" s="1"/>
  <c r="N128" i="24"/>
  <c r="AF16" i="28" s="1"/>
  <c r="M128" i="24"/>
  <c r="AE16" i="28" s="1"/>
  <c r="L128" i="24"/>
  <c r="AD16" i="28" s="1"/>
  <c r="K128" i="24"/>
  <c r="AC16" i="28" s="1"/>
  <c r="J128" i="24"/>
  <c r="AB16" i="28" s="1"/>
  <c r="I128" i="24"/>
  <c r="AA16" i="28" s="1"/>
  <c r="H128" i="24"/>
  <c r="Z16" i="28" s="1"/>
  <c r="G128" i="24"/>
  <c r="P127" i="24"/>
  <c r="O127" i="24"/>
  <c r="N127" i="24"/>
  <c r="M127" i="24"/>
  <c r="L127" i="24"/>
  <c r="K127" i="24"/>
  <c r="J127" i="24"/>
  <c r="I127" i="24"/>
  <c r="H127" i="24"/>
  <c r="G127" i="24"/>
  <c r="P126" i="24"/>
  <c r="O126" i="24"/>
  <c r="N126" i="24"/>
  <c r="M126" i="24"/>
  <c r="L126" i="24"/>
  <c r="K126" i="24"/>
  <c r="J126" i="24"/>
  <c r="I126" i="24"/>
  <c r="H126" i="24"/>
  <c r="G126" i="24"/>
  <c r="P121" i="24"/>
  <c r="AH15" i="28" s="1"/>
  <c r="BI7" i="25" s="1"/>
  <c r="O121" i="24"/>
  <c r="AG15" i="28" s="1"/>
  <c r="BH7" i="25" s="1"/>
  <c r="N121" i="24"/>
  <c r="AF15" i="28" s="1"/>
  <c r="BG7" i="25" s="1"/>
  <c r="M121" i="24"/>
  <c r="AE15" i="28" s="1"/>
  <c r="BF7" i="25" s="1"/>
  <c r="L121" i="24"/>
  <c r="AD15" i="28" s="1"/>
  <c r="BE7" i="25" s="1"/>
  <c r="K121" i="24"/>
  <c r="AC15" i="28" s="1"/>
  <c r="BD7" i="25" s="1"/>
  <c r="J121" i="24"/>
  <c r="AB15" i="28" s="1"/>
  <c r="BC7" i="25" s="1"/>
  <c r="I121" i="24"/>
  <c r="AA15" i="28" s="1"/>
  <c r="BB7" i="25" s="1"/>
  <c r="H121" i="24"/>
  <c r="Z15" i="28" s="1"/>
  <c r="BA7" i="25" s="1"/>
  <c r="G121" i="24"/>
  <c r="P120" i="24"/>
  <c r="X15" i="28" s="1"/>
  <c r="AX7" i="25" s="1"/>
  <c r="O120" i="24"/>
  <c r="W15" i="28" s="1"/>
  <c r="AW7" i="25" s="1"/>
  <c r="N120" i="24"/>
  <c r="V15" i="28" s="1"/>
  <c r="AV7" i="25" s="1"/>
  <c r="M120" i="24"/>
  <c r="U15" i="28" s="1"/>
  <c r="AU7" i="25" s="1"/>
  <c r="L120" i="24"/>
  <c r="T15" i="28" s="1"/>
  <c r="AT7" i="25" s="1"/>
  <c r="K120" i="24"/>
  <c r="S15" i="28" s="1"/>
  <c r="AS7" i="25" s="1"/>
  <c r="J120" i="24"/>
  <c r="R15" i="28" s="1"/>
  <c r="AR7" i="25" s="1"/>
  <c r="I120" i="24"/>
  <c r="Q15" i="28" s="1"/>
  <c r="AQ7" i="25" s="1"/>
  <c r="H120" i="24"/>
  <c r="P15" i="28" s="1"/>
  <c r="AP7" i="25" s="1"/>
  <c r="G120" i="24"/>
  <c r="P119" i="24"/>
  <c r="N15" i="28" s="1"/>
  <c r="AM7" i="25" s="1"/>
  <c r="O119" i="24"/>
  <c r="M15" i="28" s="1"/>
  <c r="AL7" i="25" s="1"/>
  <c r="N119" i="24"/>
  <c r="L15" i="28" s="1"/>
  <c r="AK7" i="25" s="1"/>
  <c r="M119" i="24"/>
  <c r="K15" i="28" s="1"/>
  <c r="AJ7" i="25" s="1"/>
  <c r="L119" i="24"/>
  <c r="J15" i="28" s="1"/>
  <c r="AI7" i="25" s="1"/>
  <c r="K119" i="24"/>
  <c r="I15" i="28" s="1"/>
  <c r="AH7" i="25" s="1"/>
  <c r="J119" i="24"/>
  <c r="H15" i="28" s="1"/>
  <c r="AG7" i="25" s="1"/>
  <c r="I119" i="24"/>
  <c r="G15" i="28" s="1"/>
  <c r="AF7" i="25" s="1"/>
  <c r="H119" i="24"/>
  <c r="F15" i="28" s="1"/>
  <c r="AE7" i="25" s="1"/>
  <c r="G119" i="24"/>
  <c r="P111" i="24"/>
  <c r="AH14" i="28" s="1"/>
  <c r="O111" i="24"/>
  <c r="AG14" i="28" s="1"/>
  <c r="N111" i="24"/>
  <c r="AF14" i="28" s="1"/>
  <c r="M111" i="24"/>
  <c r="AE14" i="28" s="1"/>
  <c r="L111" i="24"/>
  <c r="AD14" i="28" s="1"/>
  <c r="K111" i="24"/>
  <c r="AC14" i="28" s="1"/>
  <c r="J111" i="24"/>
  <c r="AB14" i="28" s="1"/>
  <c r="I111" i="24"/>
  <c r="AA14" i="28" s="1"/>
  <c r="H111" i="24"/>
  <c r="Z14" i="28" s="1"/>
  <c r="G111" i="24"/>
  <c r="P110" i="24"/>
  <c r="X14" i="28" s="1"/>
  <c r="O110" i="24"/>
  <c r="W14" i="28" s="1"/>
  <c r="N110" i="24"/>
  <c r="V14" i="28" s="1"/>
  <c r="M110" i="24"/>
  <c r="U14" i="28" s="1"/>
  <c r="L110" i="24"/>
  <c r="T14" i="28" s="1"/>
  <c r="K110" i="24"/>
  <c r="S14" i="28" s="1"/>
  <c r="J110" i="24"/>
  <c r="R14" i="28" s="1"/>
  <c r="I110" i="24"/>
  <c r="Q14" i="28" s="1"/>
  <c r="H110" i="24"/>
  <c r="P14" i="28" s="1"/>
  <c r="G110" i="24"/>
  <c r="P109" i="24"/>
  <c r="N14" i="28" s="1"/>
  <c r="O109" i="24"/>
  <c r="M14" i="28" s="1"/>
  <c r="N109" i="24"/>
  <c r="L14" i="28" s="1"/>
  <c r="M109" i="24"/>
  <c r="K14" i="28" s="1"/>
  <c r="L109" i="24"/>
  <c r="J14" i="28" s="1"/>
  <c r="K109" i="24"/>
  <c r="I14" i="28" s="1"/>
  <c r="J109" i="24"/>
  <c r="H14" i="28" s="1"/>
  <c r="I109" i="24"/>
  <c r="G14" i="28" s="1"/>
  <c r="H109" i="24"/>
  <c r="F14" i="28" s="1"/>
  <c r="G109" i="24"/>
  <c r="F108" i="24"/>
  <c r="F107" i="24"/>
  <c r="P104" i="24"/>
  <c r="AH13" i="28" s="1"/>
  <c r="O104" i="24"/>
  <c r="AG13" i="28" s="1"/>
  <c r="N104" i="24"/>
  <c r="AF13" i="28" s="1"/>
  <c r="M104" i="24"/>
  <c r="AE13" i="28" s="1"/>
  <c r="L104" i="24"/>
  <c r="AD13" i="28" s="1"/>
  <c r="K104" i="24"/>
  <c r="AC13" i="28" s="1"/>
  <c r="J104" i="24"/>
  <c r="AB13" i="28" s="1"/>
  <c r="I104" i="24"/>
  <c r="AA13" i="28" s="1"/>
  <c r="H104" i="24"/>
  <c r="Z13" i="28" s="1"/>
  <c r="G104" i="24"/>
  <c r="P103" i="24"/>
  <c r="X13" i="28" s="1"/>
  <c r="O103" i="24"/>
  <c r="W13" i="28" s="1"/>
  <c r="N103" i="24"/>
  <c r="V13" i="28" s="1"/>
  <c r="M103" i="24"/>
  <c r="U13" i="28" s="1"/>
  <c r="L103" i="24"/>
  <c r="T13" i="28" s="1"/>
  <c r="K103" i="24"/>
  <c r="S13" i="28" s="1"/>
  <c r="J103" i="24"/>
  <c r="R13" i="28" s="1"/>
  <c r="I103" i="24"/>
  <c r="Q13" i="28" s="1"/>
  <c r="H103" i="24"/>
  <c r="P13" i="28" s="1"/>
  <c r="G103" i="24"/>
  <c r="P102" i="24"/>
  <c r="N13" i="28" s="1"/>
  <c r="O102" i="24"/>
  <c r="M13" i="28" s="1"/>
  <c r="N102" i="24"/>
  <c r="L13" i="28" s="1"/>
  <c r="M102" i="24"/>
  <c r="K13" i="28" s="1"/>
  <c r="L102" i="24"/>
  <c r="J13" i="28" s="1"/>
  <c r="K102" i="24"/>
  <c r="I13" i="28" s="1"/>
  <c r="J102" i="24"/>
  <c r="H13" i="28" s="1"/>
  <c r="I102" i="24"/>
  <c r="G13" i="28" s="1"/>
  <c r="H102" i="24"/>
  <c r="F13" i="28" s="1"/>
  <c r="G102" i="24"/>
  <c r="P97" i="24"/>
  <c r="AH12" i="28" s="1"/>
  <c r="BI6" i="25" s="1"/>
  <c r="O97" i="24"/>
  <c r="AG12" i="28" s="1"/>
  <c r="BH6" i="25" s="1"/>
  <c r="N97" i="24"/>
  <c r="AF12" i="28" s="1"/>
  <c r="BG6" i="25" s="1"/>
  <c r="M97" i="24"/>
  <c r="AE12" i="28" s="1"/>
  <c r="BF6" i="25" s="1"/>
  <c r="L97" i="24"/>
  <c r="AD12" i="28" s="1"/>
  <c r="BE6" i="25" s="1"/>
  <c r="K97" i="24"/>
  <c r="AC12" i="28" s="1"/>
  <c r="BD6" i="25" s="1"/>
  <c r="J97" i="24"/>
  <c r="AB12" i="28" s="1"/>
  <c r="BC6" i="25" s="1"/>
  <c r="I97" i="24"/>
  <c r="AA12" i="28" s="1"/>
  <c r="BB6" i="25" s="1"/>
  <c r="H97" i="24"/>
  <c r="Z12" i="28" s="1"/>
  <c r="BA6" i="25" s="1"/>
  <c r="G97" i="24"/>
  <c r="P96" i="24"/>
  <c r="X12" i="28" s="1"/>
  <c r="AX6" i="25" s="1"/>
  <c r="O96" i="24"/>
  <c r="W12" i="28" s="1"/>
  <c r="AW6" i="25" s="1"/>
  <c r="N96" i="24"/>
  <c r="V12" i="28" s="1"/>
  <c r="AV6" i="25" s="1"/>
  <c r="M96" i="24"/>
  <c r="U12" i="28" s="1"/>
  <c r="AU6" i="25" s="1"/>
  <c r="L96" i="24"/>
  <c r="T12" i="28" s="1"/>
  <c r="AT6" i="25" s="1"/>
  <c r="K96" i="24"/>
  <c r="S12" i="28" s="1"/>
  <c r="AS6" i="25" s="1"/>
  <c r="J96" i="24"/>
  <c r="R12" i="28" s="1"/>
  <c r="AR6" i="25" s="1"/>
  <c r="I96" i="24"/>
  <c r="Q12" i="28" s="1"/>
  <c r="AQ6" i="25" s="1"/>
  <c r="H96" i="24"/>
  <c r="P12" i="28" s="1"/>
  <c r="AP6" i="25" s="1"/>
  <c r="G96" i="24"/>
  <c r="P95" i="24"/>
  <c r="N12" i="28" s="1"/>
  <c r="AM6" i="25" s="1"/>
  <c r="O95" i="24"/>
  <c r="M12" i="28" s="1"/>
  <c r="AL6" i="25" s="1"/>
  <c r="N95" i="24"/>
  <c r="L12" i="28" s="1"/>
  <c r="AK6" i="25" s="1"/>
  <c r="M95" i="24"/>
  <c r="K12" i="28" s="1"/>
  <c r="AJ6" i="25" s="1"/>
  <c r="L95" i="24"/>
  <c r="J12" i="28" s="1"/>
  <c r="AI6" i="25" s="1"/>
  <c r="K95" i="24"/>
  <c r="I12" i="28" s="1"/>
  <c r="AH6" i="25" s="1"/>
  <c r="J95" i="24"/>
  <c r="H12" i="28" s="1"/>
  <c r="AG6" i="25" s="1"/>
  <c r="I95" i="24"/>
  <c r="G12" i="28" s="1"/>
  <c r="AF6" i="25" s="1"/>
  <c r="H95" i="24"/>
  <c r="F12" i="28" s="1"/>
  <c r="AE6" i="25" s="1"/>
  <c r="G95" i="24"/>
  <c r="A91" i="24"/>
  <c r="A98" i="24" s="1"/>
  <c r="A105" i="24" s="1"/>
  <c r="P87" i="24"/>
  <c r="AH11" i="28" s="1"/>
  <c r="O87" i="24"/>
  <c r="AG11" i="28" s="1"/>
  <c r="N87" i="24"/>
  <c r="AF11" i="28" s="1"/>
  <c r="M87" i="24"/>
  <c r="AE11" i="28" s="1"/>
  <c r="L87" i="24"/>
  <c r="AD11" i="28" s="1"/>
  <c r="K87" i="24"/>
  <c r="AC11" i="28" s="1"/>
  <c r="J87" i="24"/>
  <c r="AB11" i="28" s="1"/>
  <c r="I87" i="24"/>
  <c r="AA11" i="28" s="1"/>
  <c r="H87" i="24"/>
  <c r="Z11" i="28" s="1"/>
  <c r="G87" i="24"/>
  <c r="P86" i="24"/>
  <c r="X11" i="28" s="1"/>
  <c r="O86" i="24"/>
  <c r="W11" i="28" s="1"/>
  <c r="N86" i="24"/>
  <c r="V11" i="28" s="1"/>
  <c r="M86" i="24"/>
  <c r="U11" i="28" s="1"/>
  <c r="L86" i="24"/>
  <c r="T11" i="28" s="1"/>
  <c r="K86" i="24"/>
  <c r="S11" i="28" s="1"/>
  <c r="J86" i="24"/>
  <c r="R11" i="28" s="1"/>
  <c r="I86" i="24"/>
  <c r="Q11" i="28" s="1"/>
  <c r="H86" i="24"/>
  <c r="P11" i="28" s="1"/>
  <c r="G86" i="24"/>
  <c r="P85" i="24"/>
  <c r="N11" i="28" s="1"/>
  <c r="O85" i="24"/>
  <c r="M11" i="28" s="1"/>
  <c r="N85" i="24"/>
  <c r="L11" i="28" s="1"/>
  <c r="M85" i="24"/>
  <c r="K11" i="28" s="1"/>
  <c r="L85" i="24"/>
  <c r="J11" i="28" s="1"/>
  <c r="K85" i="24"/>
  <c r="I11" i="28" s="1"/>
  <c r="J85" i="24"/>
  <c r="H11" i="28" s="1"/>
  <c r="I85" i="24"/>
  <c r="G11" i="28" s="1"/>
  <c r="H85" i="24"/>
  <c r="F11" i="28" s="1"/>
  <c r="G85" i="24"/>
  <c r="F84" i="24"/>
  <c r="F83" i="24"/>
  <c r="P80" i="24"/>
  <c r="AH10" i="28" s="1"/>
  <c r="O80" i="24"/>
  <c r="AG10" i="28" s="1"/>
  <c r="N80" i="24"/>
  <c r="AF10" i="28" s="1"/>
  <c r="M80" i="24"/>
  <c r="AE10" i="28" s="1"/>
  <c r="L80" i="24"/>
  <c r="AD10" i="28" s="1"/>
  <c r="K80" i="24"/>
  <c r="AC10" i="28" s="1"/>
  <c r="J80" i="24"/>
  <c r="AB10" i="28" s="1"/>
  <c r="I80" i="24"/>
  <c r="AA10" i="28" s="1"/>
  <c r="H80" i="24"/>
  <c r="Z10" i="28" s="1"/>
  <c r="G80" i="24"/>
  <c r="P79" i="24"/>
  <c r="X10" i="28" s="1"/>
  <c r="O79" i="24"/>
  <c r="W10" i="28" s="1"/>
  <c r="N79" i="24"/>
  <c r="V10" i="28" s="1"/>
  <c r="M79" i="24"/>
  <c r="U10" i="28" s="1"/>
  <c r="L79" i="24"/>
  <c r="T10" i="28" s="1"/>
  <c r="K79" i="24"/>
  <c r="S10" i="28" s="1"/>
  <c r="J79" i="24"/>
  <c r="R10" i="28" s="1"/>
  <c r="I79" i="24"/>
  <c r="Q10" i="28" s="1"/>
  <c r="H79" i="24"/>
  <c r="P10" i="28" s="1"/>
  <c r="G79" i="24"/>
  <c r="P78" i="24"/>
  <c r="N10" i="28" s="1"/>
  <c r="O78" i="24"/>
  <c r="M10" i="28" s="1"/>
  <c r="N78" i="24"/>
  <c r="L10" i="28" s="1"/>
  <c r="M78" i="24"/>
  <c r="K10" i="28" s="1"/>
  <c r="L78" i="24"/>
  <c r="J10" i="28" s="1"/>
  <c r="K78" i="24"/>
  <c r="I10" i="28" s="1"/>
  <c r="J78" i="24"/>
  <c r="H10" i="28" s="1"/>
  <c r="I78" i="24"/>
  <c r="G10" i="28" s="1"/>
  <c r="H78" i="24"/>
  <c r="F10" i="28" s="1"/>
  <c r="G78" i="24"/>
  <c r="P73" i="24"/>
  <c r="AH9" i="28" s="1"/>
  <c r="BI5" i="25" s="1"/>
  <c r="O73" i="24"/>
  <c r="AG9" i="28" s="1"/>
  <c r="BH5" i="25" s="1"/>
  <c r="N73" i="24"/>
  <c r="AF9" i="28" s="1"/>
  <c r="BG5" i="25" s="1"/>
  <c r="M73" i="24"/>
  <c r="AE9" i="28" s="1"/>
  <c r="BF5" i="25" s="1"/>
  <c r="L73" i="24"/>
  <c r="AD9" i="28" s="1"/>
  <c r="BE5" i="25" s="1"/>
  <c r="K73" i="24"/>
  <c r="AC9" i="28" s="1"/>
  <c r="BD5" i="25" s="1"/>
  <c r="J73" i="24"/>
  <c r="AB9" i="28" s="1"/>
  <c r="BC5" i="25" s="1"/>
  <c r="I73" i="24"/>
  <c r="AA9" i="28" s="1"/>
  <c r="BB5" i="25" s="1"/>
  <c r="H73" i="24"/>
  <c r="Z9" i="28" s="1"/>
  <c r="BA5" i="25" s="1"/>
  <c r="G73" i="24"/>
  <c r="P72" i="24"/>
  <c r="X9" i="28" s="1"/>
  <c r="AX5" i="25" s="1"/>
  <c r="O72" i="24"/>
  <c r="W9" i="28" s="1"/>
  <c r="AW5" i="25" s="1"/>
  <c r="N72" i="24"/>
  <c r="V9" i="28" s="1"/>
  <c r="AV5" i="25" s="1"/>
  <c r="M72" i="24"/>
  <c r="U9" i="28" s="1"/>
  <c r="AU5" i="25" s="1"/>
  <c r="L72" i="24"/>
  <c r="T9" i="28" s="1"/>
  <c r="AT5" i="25" s="1"/>
  <c r="K72" i="24"/>
  <c r="S9" i="28" s="1"/>
  <c r="AS5" i="25" s="1"/>
  <c r="J72" i="24"/>
  <c r="R9" i="28" s="1"/>
  <c r="AR5" i="25" s="1"/>
  <c r="I72" i="24"/>
  <c r="Q9" i="28" s="1"/>
  <c r="AQ5" i="25" s="1"/>
  <c r="H72" i="24"/>
  <c r="P9" i="28" s="1"/>
  <c r="AP5" i="25" s="1"/>
  <c r="G72" i="24"/>
  <c r="P71" i="24"/>
  <c r="N9" i="28" s="1"/>
  <c r="AM5" i="25" s="1"/>
  <c r="O71" i="24"/>
  <c r="M9" i="28" s="1"/>
  <c r="AL5" i="25" s="1"/>
  <c r="N71" i="24"/>
  <c r="L9" i="28" s="1"/>
  <c r="AK5" i="25" s="1"/>
  <c r="M71" i="24"/>
  <c r="K9" i="28" s="1"/>
  <c r="AJ5" i="25" s="1"/>
  <c r="L71" i="24"/>
  <c r="J9" i="28" s="1"/>
  <c r="AI5" i="25" s="1"/>
  <c r="K71" i="24"/>
  <c r="I9" i="28" s="1"/>
  <c r="AH5" i="25" s="1"/>
  <c r="J71" i="24"/>
  <c r="H9" i="28" s="1"/>
  <c r="AG5" i="25" s="1"/>
  <c r="I71" i="24"/>
  <c r="G9" i="28" s="1"/>
  <c r="AF5" i="25" s="1"/>
  <c r="H71" i="24"/>
  <c r="F9" i="28" s="1"/>
  <c r="AE5" i="25" s="1"/>
  <c r="G71" i="24"/>
  <c r="B67" i="24"/>
  <c r="A67" i="24"/>
  <c r="A74" i="24" s="1"/>
  <c r="A81" i="24" s="1"/>
  <c r="Q64" i="24"/>
  <c r="Q88" i="24" s="1"/>
  <c r="Q112" i="24" s="1"/>
  <c r="Q136" i="24" s="1"/>
  <c r="Q160" i="24" s="1"/>
  <c r="Q184" i="24" s="1"/>
  <c r="Q208" i="24" s="1"/>
  <c r="Q232" i="24" s="1"/>
  <c r="F64" i="24"/>
  <c r="F88" i="24" s="1"/>
  <c r="F112" i="24" s="1"/>
  <c r="F136" i="24" s="1"/>
  <c r="F160" i="24" s="1"/>
  <c r="F184" i="24" s="1"/>
  <c r="F208" i="24" s="1"/>
  <c r="F232" i="24" s="1"/>
  <c r="B40" i="24"/>
  <c r="B64" i="24" s="1"/>
  <c r="B88" i="24" s="1"/>
  <c r="B112" i="24" s="1"/>
  <c r="B136" i="24" s="1"/>
  <c r="B160" i="24" s="1"/>
  <c r="B184" i="24" s="1"/>
  <c r="B208" i="24" s="1"/>
  <c r="B232" i="24" s="1"/>
  <c r="C40" i="24"/>
  <c r="C64" i="24" s="1"/>
  <c r="C88" i="24" s="1"/>
  <c r="C112" i="24" s="1"/>
  <c r="C136" i="24" s="1"/>
  <c r="C160" i="24" s="1"/>
  <c r="C184" i="24" s="1"/>
  <c r="C208" i="24" s="1"/>
  <c r="C232" i="24" s="1"/>
  <c r="D40" i="24"/>
  <c r="D64" i="24" s="1"/>
  <c r="D88" i="24" s="1"/>
  <c r="D112" i="24" s="1"/>
  <c r="D136" i="24" s="1"/>
  <c r="D160" i="24" s="1"/>
  <c r="D184" i="24" s="1"/>
  <c r="D208" i="24" s="1"/>
  <c r="D232" i="24" s="1"/>
  <c r="E40" i="24"/>
  <c r="E64" i="24" s="1"/>
  <c r="E88" i="24" s="1"/>
  <c r="E112" i="24" s="1"/>
  <c r="E136" i="24" s="1"/>
  <c r="E160" i="24" s="1"/>
  <c r="E184" i="24" s="1"/>
  <c r="E208" i="24" s="1"/>
  <c r="E232" i="24" s="1"/>
  <c r="F40" i="24"/>
  <c r="G40" i="24"/>
  <c r="G64" i="24" s="1"/>
  <c r="G88" i="24" s="1"/>
  <c r="G112" i="24" s="1"/>
  <c r="G136" i="24" s="1"/>
  <c r="G160" i="24" s="1"/>
  <c r="G184" i="24" s="1"/>
  <c r="G208" i="24" s="1"/>
  <c r="G232" i="24" s="1"/>
  <c r="H40" i="24"/>
  <c r="H64" i="24" s="1"/>
  <c r="H88" i="24" s="1"/>
  <c r="H112" i="24" s="1"/>
  <c r="H136" i="24" s="1"/>
  <c r="H160" i="24" s="1"/>
  <c r="H184" i="24" s="1"/>
  <c r="H208" i="24" s="1"/>
  <c r="H232" i="24" s="1"/>
  <c r="I40" i="24"/>
  <c r="I64" i="24" s="1"/>
  <c r="I88" i="24" s="1"/>
  <c r="I112" i="24" s="1"/>
  <c r="I136" i="24" s="1"/>
  <c r="I160" i="24" s="1"/>
  <c r="I184" i="24" s="1"/>
  <c r="I208" i="24" s="1"/>
  <c r="I232" i="24" s="1"/>
  <c r="J40" i="24"/>
  <c r="J64" i="24" s="1"/>
  <c r="J88" i="24" s="1"/>
  <c r="J112" i="24" s="1"/>
  <c r="J136" i="24" s="1"/>
  <c r="J160" i="24" s="1"/>
  <c r="J184" i="24" s="1"/>
  <c r="J208" i="24" s="1"/>
  <c r="J232" i="24" s="1"/>
  <c r="K40" i="24"/>
  <c r="K64" i="24" s="1"/>
  <c r="K88" i="24" s="1"/>
  <c r="K112" i="24" s="1"/>
  <c r="K136" i="24" s="1"/>
  <c r="K160" i="24" s="1"/>
  <c r="K184" i="24" s="1"/>
  <c r="K208" i="24" s="1"/>
  <c r="K232" i="24" s="1"/>
  <c r="L40" i="24"/>
  <c r="L64" i="24" s="1"/>
  <c r="L88" i="24" s="1"/>
  <c r="L112" i="24" s="1"/>
  <c r="L136" i="24" s="1"/>
  <c r="L160" i="24" s="1"/>
  <c r="L184" i="24" s="1"/>
  <c r="L208" i="24" s="1"/>
  <c r="L232" i="24" s="1"/>
  <c r="M40" i="24"/>
  <c r="M64" i="24" s="1"/>
  <c r="M88" i="24" s="1"/>
  <c r="M112" i="24" s="1"/>
  <c r="M136" i="24" s="1"/>
  <c r="M160" i="24" s="1"/>
  <c r="M184" i="24" s="1"/>
  <c r="M208" i="24" s="1"/>
  <c r="M232" i="24" s="1"/>
  <c r="N40" i="24"/>
  <c r="N64" i="24" s="1"/>
  <c r="N88" i="24" s="1"/>
  <c r="N112" i="24" s="1"/>
  <c r="N136" i="24" s="1"/>
  <c r="N160" i="24" s="1"/>
  <c r="N184" i="24" s="1"/>
  <c r="N208" i="24" s="1"/>
  <c r="N232" i="24" s="1"/>
  <c r="O40" i="24"/>
  <c r="O64" i="24" s="1"/>
  <c r="O88" i="24" s="1"/>
  <c r="O112" i="24" s="1"/>
  <c r="O136" i="24" s="1"/>
  <c r="O160" i="24" s="1"/>
  <c r="O184" i="24" s="1"/>
  <c r="O208" i="24" s="1"/>
  <c r="O232" i="24" s="1"/>
  <c r="P40" i="24"/>
  <c r="P64" i="24" s="1"/>
  <c r="P88" i="24" s="1"/>
  <c r="P112" i="24" s="1"/>
  <c r="P136" i="24" s="1"/>
  <c r="P160" i="24" s="1"/>
  <c r="P184" i="24" s="1"/>
  <c r="P208" i="24" s="1"/>
  <c r="P232" i="24" s="1"/>
  <c r="Q40" i="24"/>
  <c r="A40" i="24"/>
  <c r="A64" i="24" s="1"/>
  <c r="A88" i="24" s="1"/>
  <c r="A112" i="24" s="1"/>
  <c r="A136" i="24" s="1"/>
  <c r="A160" i="24" s="1"/>
  <c r="A184" i="24" s="1"/>
  <c r="A208" i="24" s="1"/>
  <c r="A232" i="24" s="1"/>
  <c r="B41" i="24"/>
  <c r="B43" i="24" s="1"/>
  <c r="B50" i="24" s="1"/>
  <c r="A41" i="24"/>
  <c r="A43" i="24" s="1"/>
  <c r="A50" i="24" s="1"/>
  <c r="A57" i="24" s="1"/>
  <c r="P63" i="24"/>
  <c r="AH8" i="28" s="1"/>
  <c r="O63" i="24"/>
  <c r="AG8" i="28" s="1"/>
  <c r="N63" i="24"/>
  <c r="AF8" i="28" s="1"/>
  <c r="M63" i="24"/>
  <c r="AE8" i="28" s="1"/>
  <c r="L63" i="24"/>
  <c r="AD8" i="28" s="1"/>
  <c r="K63" i="24"/>
  <c r="AC8" i="28" s="1"/>
  <c r="J63" i="24"/>
  <c r="AB8" i="28" s="1"/>
  <c r="I63" i="24"/>
  <c r="AA8" i="28" s="1"/>
  <c r="H63" i="24"/>
  <c r="Z8" i="28" s="1"/>
  <c r="G63" i="24"/>
  <c r="P62" i="24"/>
  <c r="X8" i="28" s="1"/>
  <c r="O62" i="24"/>
  <c r="W8" i="28" s="1"/>
  <c r="N62" i="24"/>
  <c r="V8" i="28" s="1"/>
  <c r="M62" i="24"/>
  <c r="U8" i="28" s="1"/>
  <c r="L62" i="24"/>
  <c r="T8" i="28" s="1"/>
  <c r="K62" i="24"/>
  <c r="S8" i="28" s="1"/>
  <c r="J62" i="24"/>
  <c r="R8" i="28" s="1"/>
  <c r="I62" i="24"/>
  <c r="Q8" i="28" s="1"/>
  <c r="H62" i="24"/>
  <c r="P8" i="28" s="1"/>
  <c r="G62" i="24"/>
  <c r="P61" i="24"/>
  <c r="N8" i="28" s="1"/>
  <c r="O61" i="24"/>
  <c r="M8" i="28" s="1"/>
  <c r="N61" i="24"/>
  <c r="L8" i="28" s="1"/>
  <c r="M61" i="24"/>
  <c r="K8" i="28" s="1"/>
  <c r="L61" i="24"/>
  <c r="J8" i="28" s="1"/>
  <c r="K61" i="24"/>
  <c r="I8" i="28" s="1"/>
  <c r="J61" i="24"/>
  <c r="H8" i="28" s="1"/>
  <c r="I61" i="24"/>
  <c r="G8" i="28" s="1"/>
  <c r="H61" i="24"/>
  <c r="F8" i="28" s="1"/>
  <c r="G61" i="24"/>
  <c r="E8" i="28" s="1"/>
  <c r="F60" i="24"/>
  <c r="F59" i="24"/>
  <c r="P56" i="24"/>
  <c r="AH7" i="28" s="1"/>
  <c r="O56" i="24"/>
  <c r="AG7" i="28" s="1"/>
  <c r="N56" i="24"/>
  <c r="AF7" i="28" s="1"/>
  <c r="M56" i="24"/>
  <c r="AE7" i="28" s="1"/>
  <c r="L56" i="24"/>
  <c r="AD7" i="28" s="1"/>
  <c r="K56" i="24"/>
  <c r="AC7" i="28" s="1"/>
  <c r="J56" i="24"/>
  <c r="AB7" i="28" s="1"/>
  <c r="I56" i="24"/>
  <c r="AA7" i="28" s="1"/>
  <c r="H56" i="24"/>
  <c r="Z7" i="28" s="1"/>
  <c r="G56" i="24"/>
  <c r="P55" i="24"/>
  <c r="X7" i="28" s="1"/>
  <c r="O55" i="24"/>
  <c r="W7" i="28" s="1"/>
  <c r="N55" i="24"/>
  <c r="V7" i="28" s="1"/>
  <c r="M55" i="24"/>
  <c r="U7" i="28" s="1"/>
  <c r="L55" i="24"/>
  <c r="T7" i="28" s="1"/>
  <c r="K55" i="24"/>
  <c r="S7" i="28" s="1"/>
  <c r="J55" i="24"/>
  <c r="R7" i="28" s="1"/>
  <c r="I55" i="24"/>
  <c r="Q7" i="28" s="1"/>
  <c r="H55" i="24"/>
  <c r="P7" i="28" s="1"/>
  <c r="G55" i="24"/>
  <c r="P54" i="24"/>
  <c r="N7" i="28" s="1"/>
  <c r="O54" i="24"/>
  <c r="M7" i="28" s="1"/>
  <c r="N54" i="24"/>
  <c r="L7" i="28" s="1"/>
  <c r="M54" i="24"/>
  <c r="K7" i="28" s="1"/>
  <c r="L54" i="24"/>
  <c r="J7" i="28" s="1"/>
  <c r="K54" i="24"/>
  <c r="I7" i="28" s="1"/>
  <c r="J54" i="24"/>
  <c r="H7" i="28" s="1"/>
  <c r="I54" i="24"/>
  <c r="G7" i="28" s="1"/>
  <c r="H54" i="24"/>
  <c r="F7" i="28" s="1"/>
  <c r="G54" i="24"/>
  <c r="E7" i="28" s="1"/>
  <c r="P49" i="24"/>
  <c r="AH6" i="28" s="1"/>
  <c r="BI4" i="25" s="1"/>
  <c r="O49" i="24"/>
  <c r="AG6" i="28" s="1"/>
  <c r="BH4" i="25" s="1"/>
  <c r="N49" i="24"/>
  <c r="AF6" i="28" s="1"/>
  <c r="BG4" i="25" s="1"/>
  <c r="M49" i="24"/>
  <c r="AE6" i="28" s="1"/>
  <c r="BF4" i="25" s="1"/>
  <c r="L49" i="24"/>
  <c r="AD6" i="28" s="1"/>
  <c r="BE4" i="25" s="1"/>
  <c r="K49" i="24"/>
  <c r="AC6" i="28" s="1"/>
  <c r="BD4" i="25" s="1"/>
  <c r="J49" i="24"/>
  <c r="AB6" i="28" s="1"/>
  <c r="BC4" i="25" s="1"/>
  <c r="I49" i="24"/>
  <c r="AA6" i="28" s="1"/>
  <c r="BB4" i="25" s="1"/>
  <c r="H49" i="24"/>
  <c r="Z6" i="28" s="1"/>
  <c r="BA4" i="25" s="1"/>
  <c r="G49" i="24"/>
  <c r="P48" i="24"/>
  <c r="X6" i="28" s="1"/>
  <c r="AX4" i="25" s="1"/>
  <c r="O48" i="24"/>
  <c r="W6" i="28" s="1"/>
  <c r="AW4" i="25" s="1"/>
  <c r="N48" i="24"/>
  <c r="V6" i="28" s="1"/>
  <c r="AV4" i="25" s="1"/>
  <c r="M48" i="24"/>
  <c r="U6" i="28" s="1"/>
  <c r="AU4" i="25" s="1"/>
  <c r="L48" i="24"/>
  <c r="T6" i="28" s="1"/>
  <c r="AT4" i="25" s="1"/>
  <c r="K48" i="24"/>
  <c r="S6" i="28" s="1"/>
  <c r="AS4" i="25" s="1"/>
  <c r="J48" i="24"/>
  <c r="R6" i="28" s="1"/>
  <c r="AR4" i="25" s="1"/>
  <c r="I48" i="24"/>
  <c r="Q6" i="28" s="1"/>
  <c r="AQ4" i="25" s="1"/>
  <c r="H48" i="24"/>
  <c r="P6" i="28" s="1"/>
  <c r="AP4" i="25" s="1"/>
  <c r="G48" i="24"/>
  <c r="P47" i="24"/>
  <c r="N6" i="28" s="1"/>
  <c r="AM4" i="25" s="1"/>
  <c r="O47" i="24"/>
  <c r="M6" i="28" s="1"/>
  <c r="AL4" i="25" s="1"/>
  <c r="N47" i="24"/>
  <c r="L6" i="28" s="1"/>
  <c r="AK4" i="25" s="1"/>
  <c r="M47" i="24"/>
  <c r="K6" i="28" s="1"/>
  <c r="AJ4" i="25" s="1"/>
  <c r="L47" i="24"/>
  <c r="J6" i="28" s="1"/>
  <c r="AI4" i="25" s="1"/>
  <c r="K47" i="24"/>
  <c r="I6" i="28" s="1"/>
  <c r="AH4" i="25" s="1"/>
  <c r="J47" i="24"/>
  <c r="H6" i="28" s="1"/>
  <c r="AG4" i="25" s="1"/>
  <c r="I47" i="24"/>
  <c r="G6" i="28" s="1"/>
  <c r="AF4" i="25" s="1"/>
  <c r="H47" i="24"/>
  <c r="F6" i="28" s="1"/>
  <c r="AE4" i="25" s="1"/>
  <c r="G47" i="24"/>
  <c r="E6" i="28" s="1"/>
  <c r="AD4" i="25" s="1"/>
  <c r="M37" i="24"/>
  <c r="K5" i="28" s="1"/>
  <c r="N37" i="24"/>
  <c r="L5" i="28" s="1"/>
  <c r="O37" i="24"/>
  <c r="M5" i="28" s="1"/>
  <c r="H25" i="24"/>
  <c r="Z3" i="28" s="1"/>
  <c r="BA3" i="25" s="1"/>
  <c r="I25" i="24"/>
  <c r="AA3" i="28" s="1"/>
  <c r="BB3" i="25" s="1"/>
  <c r="J25" i="24"/>
  <c r="AB3" i="28" s="1"/>
  <c r="BC3" i="25" s="1"/>
  <c r="K25" i="24"/>
  <c r="AC3" i="28" s="1"/>
  <c r="BD3" i="25" s="1"/>
  <c r="L25" i="24"/>
  <c r="AD3" i="28" s="1"/>
  <c r="BE3" i="25" s="1"/>
  <c r="M25" i="24"/>
  <c r="AE3" i="28" s="1"/>
  <c r="BF3" i="25" s="1"/>
  <c r="N25" i="24"/>
  <c r="AF3" i="28" s="1"/>
  <c r="BG3" i="25" s="1"/>
  <c r="O25" i="24"/>
  <c r="AG3" i="28" s="1"/>
  <c r="BH3" i="25" s="1"/>
  <c r="P25" i="24"/>
  <c r="AH3" i="28" s="1"/>
  <c r="BI3" i="25" s="1"/>
  <c r="G25" i="24"/>
  <c r="H23" i="24"/>
  <c r="F3" i="28" s="1"/>
  <c r="AE3" i="25" s="1"/>
  <c r="I23" i="24"/>
  <c r="G3" i="28" s="1"/>
  <c r="AF3" i="25" s="1"/>
  <c r="J23" i="24"/>
  <c r="H3" i="28" s="1"/>
  <c r="AG3" i="25" s="1"/>
  <c r="K23" i="24"/>
  <c r="I3" i="28" s="1"/>
  <c r="AH3" i="25" s="1"/>
  <c r="L23" i="24"/>
  <c r="J3" i="28" s="1"/>
  <c r="AI3" i="25" s="1"/>
  <c r="M23" i="24"/>
  <c r="K3" i="28" s="1"/>
  <c r="AJ3" i="25" s="1"/>
  <c r="N23" i="24"/>
  <c r="L3" i="28" s="1"/>
  <c r="AK3" i="25" s="1"/>
  <c r="O23" i="24"/>
  <c r="M3" i="28" s="1"/>
  <c r="AL3" i="25" s="1"/>
  <c r="P23" i="24"/>
  <c r="N3" i="28" s="1"/>
  <c r="AM3" i="25" s="1"/>
  <c r="G23" i="24"/>
  <c r="H32" i="24"/>
  <c r="Z4" i="28" s="1"/>
  <c r="I32" i="24"/>
  <c r="AA4" i="28" s="1"/>
  <c r="J30" i="24"/>
  <c r="H4" i="28" s="1"/>
  <c r="K30" i="24"/>
  <c r="I4" i="28" s="1"/>
  <c r="L30" i="24"/>
  <c r="J4" i="28" s="1"/>
  <c r="M30" i="24"/>
  <c r="K4" i="28" s="1"/>
  <c r="N30" i="24"/>
  <c r="L4" i="28" s="1"/>
  <c r="O32" i="24"/>
  <c r="AG4" i="28" s="1"/>
  <c r="P32" i="24"/>
  <c r="AH4" i="28" s="1"/>
  <c r="H37" i="24"/>
  <c r="F5" i="28" s="1"/>
  <c r="I37" i="24"/>
  <c r="G5" i="28" s="1"/>
  <c r="J37" i="24"/>
  <c r="H5" i="28" s="1"/>
  <c r="K37" i="24"/>
  <c r="I5" i="28" s="1"/>
  <c r="L37" i="24"/>
  <c r="J5" i="28" s="1"/>
  <c r="M39" i="24"/>
  <c r="AE5" i="28" s="1"/>
  <c r="N39" i="24"/>
  <c r="AF5" i="28" s="1"/>
  <c r="O39" i="24"/>
  <c r="AG5" i="28" s="1"/>
  <c r="P37" i="24"/>
  <c r="N5" i="28" s="1"/>
  <c r="J38" i="24"/>
  <c r="R5" i="28" s="1"/>
  <c r="F28" i="24"/>
  <c r="F29" i="24"/>
  <c r="F35" i="24"/>
  <c r="F36" i="24"/>
  <c r="G32" i="24"/>
  <c r="G31" i="24"/>
  <c r="G38" i="24"/>
  <c r="G39" i="24"/>
  <c r="G24" i="24"/>
  <c r="B17" i="24"/>
  <c r="A17" i="24"/>
  <c r="B19" i="24"/>
  <c r="B33" i="24" s="1"/>
  <c r="A19" i="24"/>
  <c r="A26" i="24" s="1"/>
  <c r="A33" i="24" s="1"/>
  <c r="L5" i="5" l="1"/>
  <c r="AX42" i="25"/>
  <c r="AX77" i="25"/>
  <c r="BC147" i="25"/>
  <c r="BC112" i="25"/>
  <c r="AL43" i="25"/>
  <c r="AL78" i="25"/>
  <c r="O13" i="28"/>
  <c r="Q103" i="24"/>
  <c r="BC47" i="25"/>
  <c r="BC82" i="25"/>
  <c r="AS48" i="25"/>
  <c r="AS83" i="25"/>
  <c r="AV84" i="25"/>
  <c r="AV49" i="25"/>
  <c r="AF111" i="25"/>
  <c r="AF146" i="25"/>
  <c r="M3" i="5"/>
  <c r="K5" i="5"/>
  <c r="AL42" i="25"/>
  <c r="AL77" i="25"/>
  <c r="Y7" i="28"/>
  <c r="Q56" i="24"/>
  <c r="AD147" i="25"/>
  <c r="AD112" i="25"/>
  <c r="AQ147" i="25"/>
  <c r="AQ112" i="25"/>
  <c r="BD147" i="25"/>
  <c r="BD112" i="25"/>
  <c r="AM78" i="25"/>
  <c r="AM43" i="25"/>
  <c r="BA43" i="25"/>
  <c r="BA78" i="25"/>
  <c r="AE148" i="25"/>
  <c r="AE113" i="25"/>
  <c r="AR148" i="25"/>
  <c r="AR113" i="25"/>
  <c r="BE113" i="25"/>
  <c r="BE148" i="25"/>
  <c r="AP44" i="25"/>
  <c r="AP79" i="25"/>
  <c r="BC44" i="25"/>
  <c r="BC79" i="25"/>
  <c r="AG149" i="25"/>
  <c r="AG114" i="25"/>
  <c r="AT149" i="25"/>
  <c r="AT114" i="25"/>
  <c r="BG149" i="25"/>
  <c r="BG114" i="25"/>
  <c r="J16" i="28"/>
  <c r="T16" i="28"/>
  <c r="BG80" i="25"/>
  <c r="BG45" i="25"/>
  <c r="AK115" i="25"/>
  <c r="AK150" i="25"/>
  <c r="AX115" i="25"/>
  <c r="AX150" i="25"/>
  <c r="E18" i="28"/>
  <c r="AD8" i="25" s="1"/>
  <c r="Q143" i="24"/>
  <c r="AJ46" i="25"/>
  <c r="AJ81" i="25"/>
  <c r="AW46" i="25"/>
  <c r="AW81" i="25"/>
  <c r="O20" i="28"/>
  <c r="Q158" i="24"/>
  <c r="BB116" i="25"/>
  <c r="BB151" i="25"/>
  <c r="E22" i="28"/>
  <c r="Q174" i="24"/>
  <c r="AQ47" i="25"/>
  <c r="AQ82" i="25"/>
  <c r="BD47" i="25"/>
  <c r="BD82" i="25"/>
  <c r="AH152" i="25"/>
  <c r="AH117" i="25"/>
  <c r="AU152" i="25"/>
  <c r="AU117" i="25"/>
  <c r="BH152" i="25"/>
  <c r="BH117" i="25"/>
  <c r="AG48" i="25"/>
  <c r="AG83" i="25"/>
  <c r="AT48" i="25"/>
  <c r="AT83" i="25"/>
  <c r="BG48" i="25"/>
  <c r="BG83" i="25"/>
  <c r="AK153" i="25"/>
  <c r="AK118" i="25"/>
  <c r="AX153" i="25"/>
  <c r="AX118" i="25"/>
  <c r="E27" i="28"/>
  <c r="AD11" i="25" s="1"/>
  <c r="Q215" i="24"/>
  <c r="AJ49" i="25"/>
  <c r="AJ84" i="25"/>
  <c r="AW49" i="25"/>
  <c r="AW84" i="25"/>
  <c r="O29" i="28"/>
  <c r="Q230" i="24"/>
  <c r="BB119" i="25"/>
  <c r="BB154" i="25"/>
  <c r="AK46" i="25"/>
  <c r="AK81" i="25"/>
  <c r="AX46" i="25"/>
  <c r="AX81" i="25"/>
  <c r="AP116" i="25"/>
  <c r="AP151" i="25"/>
  <c r="BC151" i="25"/>
  <c r="BC116" i="25"/>
  <c r="AE47" i="25"/>
  <c r="AE82" i="25"/>
  <c r="AR47" i="25"/>
  <c r="AR82" i="25"/>
  <c r="BE47" i="25"/>
  <c r="BE82" i="25"/>
  <c r="AI152" i="25"/>
  <c r="AI117" i="25"/>
  <c r="AV152" i="25"/>
  <c r="AV117" i="25"/>
  <c r="BI152" i="25"/>
  <c r="BI117" i="25"/>
  <c r="O24" i="28"/>
  <c r="AO10" i="25" s="1"/>
  <c r="Q192" i="24"/>
  <c r="AH48" i="25"/>
  <c r="AH83" i="25"/>
  <c r="AU48" i="25"/>
  <c r="AU83" i="25"/>
  <c r="BH48" i="25"/>
  <c r="BH83" i="25"/>
  <c r="AL118" i="25"/>
  <c r="AL153" i="25"/>
  <c r="Y26" i="28"/>
  <c r="Q207" i="24"/>
  <c r="AK84" i="25"/>
  <c r="AK49" i="25"/>
  <c r="AX49" i="25"/>
  <c r="AX84" i="25"/>
  <c r="AP119" i="25"/>
  <c r="AP154" i="25"/>
  <c r="BC119" i="25"/>
  <c r="BC154" i="25"/>
  <c r="AK42" i="25"/>
  <c r="AK77" i="25"/>
  <c r="AM151" i="25"/>
  <c r="AM116" i="25"/>
  <c r="BB43" i="25"/>
  <c r="BB78" i="25"/>
  <c r="AF113" i="25"/>
  <c r="AF148" i="25"/>
  <c r="AS113" i="25"/>
  <c r="AS148" i="25"/>
  <c r="BF113" i="25"/>
  <c r="BF148" i="25"/>
  <c r="E13" i="28"/>
  <c r="Q102" i="24"/>
  <c r="AQ44" i="25"/>
  <c r="AQ79" i="25"/>
  <c r="BD79" i="25"/>
  <c r="BD44" i="25"/>
  <c r="AH149" i="25"/>
  <c r="AH114" i="25"/>
  <c r="AU149" i="25"/>
  <c r="AU114" i="25"/>
  <c r="BH149" i="25"/>
  <c r="BH114" i="25"/>
  <c r="O15" i="28"/>
  <c r="AO7" i="25" s="1"/>
  <c r="Q120" i="24"/>
  <c r="K16" i="28"/>
  <c r="U16" i="28"/>
  <c r="BH45" i="25"/>
  <c r="BH80" i="25"/>
  <c r="AL115" i="25"/>
  <c r="AL150" i="25"/>
  <c r="Y17" i="28"/>
  <c r="Q135" i="24"/>
  <c r="BI76" i="25"/>
  <c r="BI41" i="25"/>
  <c r="K3" i="5"/>
  <c r="I5" i="5"/>
  <c r="O7" i="28"/>
  <c r="Q55" i="24"/>
  <c r="BB77" i="25"/>
  <c r="BB42" i="25"/>
  <c r="AF147" i="25"/>
  <c r="AF112" i="25"/>
  <c r="AS147" i="25"/>
  <c r="AS112" i="25"/>
  <c r="BF147" i="25"/>
  <c r="BF112" i="25"/>
  <c r="AP43" i="25"/>
  <c r="AP78" i="25"/>
  <c r="BC43" i="25"/>
  <c r="BC78" i="25"/>
  <c r="AG148" i="25"/>
  <c r="AG113" i="25"/>
  <c r="AT148" i="25"/>
  <c r="AT113" i="25"/>
  <c r="BG148" i="25"/>
  <c r="BG113" i="25"/>
  <c r="AE79" i="25"/>
  <c r="AE44" i="25"/>
  <c r="AR79" i="25"/>
  <c r="AR44" i="25"/>
  <c r="BE44" i="25"/>
  <c r="BE79" i="25"/>
  <c r="AI149" i="25"/>
  <c r="AI114" i="25"/>
  <c r="AV149" i="25"/>
  <c r="AV114" i="25"/>
  <c r="BI149" i="25"/>
  <c r="BI114" i="25"/>
  <c r="L16" i="28"/>
  <c r="V16" i="28"/>
  <c r="BI45" i="25"/>
  <c r="BI80" i="25"/>
  <c r="AM150" i="25"/>
  <c r="AM115" i="25"/>
  <c r="BA150" i="25"/>
  <c r="BA115" i="25"/>
  <c r="AL46" i="25"/>
  <c r="AL81" i="25"/>
  <c r="Y19" i="28"/>
  <c r="Q152" i="24"/>
  <c r="E20" i="28"/>
  <c r="Q157" i="24"/>
  <c r="AQ116" i="25"/>
  <c r="AQ151" i="25"/>
  <c r="BD116" i="25"/>
  <c r="BD151" i="25"/>
  <c r="Y21" i="28"/>
  <c r="AZ9" i="25" s="1"/>
  <c r="Q169" i="24"/>
  <c r="AF47" i="25"/>
  <c r="AF82" i="25"/>
  <c r="AS47" i="25"/>
  <c r="AS82" i="25"/>
  <c r="BF47" i="25"/>
  <c r="BF82" i="25"/>
  <c r="AJ152" i="25"/>
  <c r="AJ117" i="25"/>
  <c r="AW152" i="25"/>
  <c r="AW117" i="25"/>
  <c r="AI83" i="25"/>
  <c r="AI48" i="25"/>
  <c r="AV48" i="25"/>
  <c r="AV83" i="25"/>
  <c r="BI48" i="25"/>
  <c r="BI83" i="25"/>
  <c r="AM118" i="25"/>
  <c r="AM153" i="25"/>
  <c r="BA118" i="25"/>
  <c r="BA153" i="25"/>
  <c r="AL84" i="25"/>
  <c r="AL49" i="25"/>
  <c r="Y28" i="28"/>
  <c r="Q224" i="24"/>
  <c r="E29" i="28"/>
  <c r="Q229" i="24"/>
  <c r="AQ154" i="25"/>
  <c r="AQ119" i="25"/>
  <c r="BD119" i="25"/>
  <c r="BD154" i="25"/>
  <c r="Y4" i="28"/>
  <c r="BF48" i="25"/>
  <c r="BF83" i="25"/>
  <c r="BA119" i="25"/>
  <c r="BA154" i="25"/>
  <c r="AM42" i="25"/>
  <c r="AM77" i="25"/>
  <c r="AE147" i="25"/>
  <c r="AE112" i="25"/>
  <c r="AR147" i="25"/>
  <c r="AR112" i="25"/>
  <c r="O10" i="28"/>
  <c r="Q79" i="24"/>
  <c r="BH76" i="25"/>
  <c r="BH41" i="25"/>
  <c r="J3" i="5"/>
  <c r="H5" i="5"/>
  <c r="AP42" i="25"/>
  <c r="AP77" i="25"/>
  <c r="BC42" i="25"/>
  <c r="BC77" i="25"/>
  <c r="AG147" i="25"/>
  <c r="AG112" i="25"/>
  <c r="AT147" i="25"/>
  <c r="AT112" i="25"/>
  <c r="BG147" i="25"/>
  <c r="BG112" i="25"/>
  <c r="E10" i="28"/>
  <c r="Q78" i="24"/>
  <c r="AQ78" i="25"/>
  <c r="AQ43" i="25"/>
  <c r="BD43" i="25"/>
  <c r="BD78" i="25"/>
  <c r="AH148" i="25"/>
  <c r="AH113" i="25"/>
  <c r="AU148" i="25"/>
  <c r="AU113" i="25"/>
  <c r="BH148" i="25"/>
  <c r="BH113" i="25"/>
  <c r="Y12" i="28"/>
  <c r="AZ6" i="25" s="1"/>
  <c r="Q97" i="24"/>
  <c r="AF79" i="25"/>
  <c r="AF44" i="25"/>
  <c r="AS79" i="25"/>
  <c r="AS44" i="25"/>
  <c r="BF44" i="25"/>
  <c r="BF79" i="25"/>
  <c r="AJ149" i="25"/>
  <c r="AJ114" i="25"/>
  <c r="AW149" i="25"/>
  <c r="AW114" i="25"/>
  <c r="E15" i="28"/>
  <c r="AD7" i="25" s="1"/>
  <c r="Q119" i="24"/>
  <c r="M16" i="28"/>
  <c r="W16" i="28"/>
  <c r="O17" i="28"/>
  <c r="Q134" i="24"/>
  <c r="BB115" i="25"/>
  <c r="BB150" i="25"/>
  <c r="AM46" i="25"/>
  <c r="AM81" i="25"/>
  <c r="BA46" i="25"/>
  <c r="BA81" i="25"/>
  <c r="AE151" i="25"/>
  <c r="AE116" i="25"/>
  <c r="AR116" i="25"/>
  <c r="AR151" i="25"/>
  <c r="BE151" i="25"/>
  <c r="BE116" i="25"/>
  <c r="AG47" i="25"/>
  <c r="AG82" i="25"/>
  <c r="AT47" i="25"/>
  <c r="AT82" i="25"/>
  <c r="BG47" i="25"/>
  <c r="BG82" i="25"/>
  <c r="AK152" i="25"/>
  <c r="AK117" i="25"/>
  <c r="AX152" i="25"/>
  <c r="AX117" i="25"/>
  <c r="E24" i="28"/>
  <c r="AD10" i="25" s="1"/>
  <c r="Q191" i="24"/>
  <c r="AJ48" i="25"/>
  <c r="AJ83" i="25"/>
  <c r="AW48" i="25"/>
  <c r="AW83" i="25"/>
  <c r="O26" i="28"/>
  <c r="Q206" i="24"/>
  <c r="BB118" i="25"/>
  <c r="BB153" i="25"/>
  <c r="AM49" i="25"/>
  <c r="AM84" i="25"/>
  <c r="BA84" i="25"/>
  <c r="BA49" i="25"/>
  <c r="AE119" i="25"/>
  <c r="AE154" i="25"/>
  <c r="AR154" i="25"/>
  <c r="AR119" i="25"/>
  <c r="BE154" i="25"/>
  <c r="BE119" i="25"/>
  <c r="AP147" i="25"/>
  <c r="AP112" i="25"/>
  <c r="BG152" i="25"/>
  <c r="BG117" i="25"/>
  <c r="AM119" i="25"/>
  <c r="AM154" i="25"/>
  <c r="BE147" i="25"/>
  <c r="BE112" i="25"/>
  <c r="AR111" i="25"/>
  <c r="AR146" i="25"/>
  <c r="AK41" i="25"/>
  <c r="AK76" i="25"/>
  <c r="G5" i="5"/>
  <c r="AQ42" i="25"/>
  <c r="AQ77" i="25"/>
  <c r="BD42" i="25"/>
  <c r="BD77" i="25"/>
  <c r="AH147" i="25"/>
  <c r="AH112" i="25"/>
  <c r="AU147" i="25"/>
  <c r="AU112" i="25"/>
  <c r="BH147" i="25"/>
  <c r="BH112" i="25"/>
  <c r="AE43" i="25"/>
  <c r="AE78" i="25"/>
  <c r="AR43" i="25"/>
  <c r="AR78" i="25"/>
  <c r="BE43" i="25"/>
  <c r="BE78" i="25"/>
  <c r="AI148" i="25"/>
  <c r="AI113" i="25"/>
  <c r="AV148" i="25"/>
  <c r="AV113" i="25"/>
  <c r="BI113" i="25"/>
  <c r="BI148" i="25"/>
  <c r="AG79" i="25"/>
  <c r="AG44" i="25"/>
  <c r="AT44" i="25"/>
  <c r="AT79" i="25"/>
  <c r="BG44" i="25"/>
  <c r="BG79" i="25"/>
  <c r="AK149" i="25"/>
  <c r="AK114" i="25"/>
  <c r="AX149" i="25"/>
  <c r="AX114" i="25"/>
  <c r="N16" i="28"/>
  <c r="X16" i="28"/>
  <c r="AP115" i="25"/>
  <c r="AP150" i="25"/>
  <c r="BC115" i="25"/>
  <c r="BC150" i="25"/>
  <c r="O19" i="28"/>
  <c r="Q151" i="24"/>
  <c r="BB46" i="25"/>
  <c r="BB81" i="25"/>
  <c r="AF151" i="25"/>
  <c r="AF116" i="25"/>
  <c r="AS116" i="25"/>
  <c r="AS151" i="25"/>
  <c r="BF151" i="25"/>
  <c r="BF116" i="25"/>
  <c r="O21" i="28"/>
  <c r="AO9" i="25" s="1"/>
  <c r="Q168" i="24"/>
  <c r="AH47" i="25"/>
  <c r="AH82" i="25"/>
  <c r="AU47" i="25"/>
  <c r="AU82" i="25"/>
  <c r="BH47" i="25"/>
  <c r="BH82" i="25"/>
  <c r="AL152" i="25"/>
  <c r="AL117" i="25"/>
  <c r="Y23" i="28"/>
  <c r="Q183" i="24"/>
  <c r="AK48" i="25"/>
  <c r="AK83" i="25"/>
  <c r="AX48" i="25"/>
  <c r="AX83" i="25"/>
  <c r="AP118" i="25"/>
  <c r="AP153" i="25"/>
  <c r="BC118" i="25"/>
  <c r="BC153" i="25"/>
  <c r="O28" i="28"/>
  <c r="Q223" i="24"/>
  <c r="BB49" i="25"/>
  <c r="BB84" i="25"/>
  <c r="AF119" i="25"/>
  <c r="AF154" i="25"/>
  <c r="AS119" i="25"/>
  <c r="AS154" i="25"/>
  <c r="BF119" i="25"/>
  <c r="BF154" i="25"/>
  <c r="E3" i="28"/>
  <c r="AD3" i="25" s="1"/>
  <c r="Q23" i="24"/>
  <c r="E11" i="28"/>
  <c r="Q85" i="24"/>
  <c r="AF149" i="25"/>
  <c r="AF114" i="25"/>
  <c r="BF45" i="25"/>
  <c r="BF80" i="25"/>
  <c r="AV81" i="25"/>
  <c r="AV46" i="25"/>
  <c r="I3" i="5"/>
  <c r="AD42" i="25"/>
  <c r="AD77" i="25"/>
  <c r="AM111" i="25"/>
  <c r="AM146" i="25"/>
  <c r="AJ76" i="25"/>
  <c r="AJ41" i="25"/>
  <c r="H3" i="5"/>
  <c r="F5" i="5"/>
  <c r="AE42" i="25"/>
  <c r="AE77" i="25"/>
  <c r="AR42" i="25"/>
  <c r="AR77" i="25"/>
  <c r="BE42" i="25"/>
  <c r="BE77" i="25"/>
  <c r="AI147" i="25"/>
  <c r="AI112" i="25"/>
  <c r="AV147" i="25"/>
  <c r="AV112" i="25"/>
  <c r="BI147" i="25"/>
  <c r="BI112" i="25"/>
  <c r="Y9" i="28"/>
  <c r="AZ5" i="25" s="1"/>
  <c r="Q73" i="24"/>
  <c r="AF43" i="25"/>
  <c r="AF78" i="25"/>
  <c r="AS43" i="25"/>
  <c r="AS78" i="25"/>
  <c r="BF43" i="25"/>
  <c r="BF78" i="25"/>
  <c r="AJ148" i="25"/>
  <c r="AJ113" i="25"/>
  <c r="AW148" i="25"/>
  <c r="AW113" i="25"/>
  <c r="O12" i="28"/>
  <c r="AO6" i="25" s="1"/>
  <c r="Q96" i="24"/>
  <c r="AH79" i="25"/>
  <c r="AH44" i="25"/>
  <c r="AU79" i="25"/>
  <c r="AU44" i="25"/>
  <c r="BH79" i="25"/>
  <c r="BH44" i="25"/>
  <c r="AL149" i="25"/>
  <c r="AL114" i="25"/>
  <c r="Y14" i="28"/>
  <c r="Q111" i="24"/>
  <c r="Y16" i="28"/>
  <c r="Q128" i="24"/>
  <c r="E17" i="28"/>
  <c r="Q133" i="24"/>
  <c r="AQ115" i="25"/>
  <c r="AQ150" i="25"/>
  <c r="BD150" i="25"/>
  <c r="BD115" i="25"/>
  <c r="AP46" i="25"/>
  <c r="AP81" i="25"/>
  <c r="BC46" i="25"/>
  <c r="BC81" i="25"/>
  <c r="AG116" i="25"/>
  <c r="AG151" i="25"/>
  <c r="AT116" i="25"/>
  <c r="AT151" i="25"/>
  <c r="BG116" i="25"/>
  <c r="BG151" i="25"/>
  <c r="AI47" i="25"/>
  <c r="AI82" i="25"/>
  <c r="AV47" i="25"/>
  <c r="AV82" i="25"/>
  <c r="BI47" i="25"/>
  <c r="BI82" i="25"/>
  <c r="AM152" i="25"/>
  <c r="AM117" i="25"/>
  <c r="BA152" i="25"/>
  <c r="BA117" i="25"/>
  <c r="AL83" i="25"/>
  <c r="AL48" i="25"/>
  <c r="Y25" i="28"/>
  <c r="Q200" i="24"/>
  <c r="E26" i="28"/>
  <c r="Q205" i="24"/>
  <c r="AQ153" i="25"/>
  <c r="AQ118" i="25"/>
  <c r="BD153" i="25"/>
  <c r="BD118" i="25"/>
  <c r="AP49" i="25"/>
  <c r="AP84" i="25"/>
  <c r="BC84" i="25"/>
  <c r="BC49" i="25"/>
  <c r="AG119" i="25"/>
  <c r="AG154" i="25"/>
  <c r="AT154" i="25"/>
  <c r="AT119" i="25"/>
  <c r="BG119" i="25"/>
  <c r="BG154" i="25"/>
  <c r="AO50" i="25"/>
  <c r="AO85" i="25"/>
  <c r="AQ113" i="25"/>
  <c r="AQ148" i="25"/>
  <c r="BB79" i="25"/>
  <c r="BB44" i="25"/>
  <c r="Y15" i="28"/>
  <c r="AZ7" i="25" s="1"/>
  <c r="Q121" i="24"/>
  <c r="AW115" i="25"/>
  <c r="AW150" i="25"/>
  <c r="AI46" i="25"/>
  <c r="AI81" i="25"/>
  <c r="BA151" i="25"/>
  <c r="BA116" i="25"/>
  <c r="AP47" i="25"/>
  <c r="AP82" i="25"/>
  <c r="AF48" i="25"/>
  <c r="AF83" i="25"/>
  <c r="AI49" i="25"/>
  <c r="AI84" i="25"/>
  <c r="BA42" i="25"/>
  <c r="BA77" i="25"/>
  <c r="BH111" i="25"/>
  <c r="BH146" i="25"/>
  <c r="AI76" i="25"/>
  <c r="AI41" i="25"/>
  <c r="G3" i="5"/>
  <c r="E5" i="5"/>
  <c r="Y6" i="28"/>
  <c r="AZ4" i="25" s="1"/>
  <c r="Q49" i="24"/>
  <c r="AF42" i="25"/>
  <c r="AF77" i="25"/>
  <c r="AS42" i="25"/>
  <c r="AS77" i="25"/>
  <c r="BF42" i="25"/>
  <c r="BF77" i="25"/>
  <c r="AJ147" i="25"/>
  <c r="AJ112" i="25"/>
  <c r="AW147" i="25"/>
  <c r="AW112" i="25"/>
  <c r="AG43" i="25"/>
  <c r="AG78" i="25"/>
  <c r="AT43" i="25"/>
  <c r="AT78" i="25"/>
  <c r="BG78" i="25"/>
  <c r="BG43" i="25"/>
  <c r="AK148" i="25"/>
  <c r="AK113" i="25"/>
  <c r="AX148" i="25"/>
  <c r="AX113" i="25"/>
  <c r="AI44" i="25"/>
  <c r="AI79" i="25"/>
  <c r="AV79" i="25"/>
  <c r="AV44" i="25"/>
  <c r="BI44" i="25"/>
  <c r="BI79" i="25"/>
  <c r="AM149" i="25"/>
  <c r="AM114" i="25"/>
  <c r="BA149" i="25"/>
  <c r="BA114" i="25"/>
  <c r="BA80" i="25"/>
  <c r="BA45" i="25"/>
  <c r="AE115" i="25"/>
  <c r="AE150" i="25"/>
  <c r="AR115" i="25"/>
  <c r="AR150" i="25"/>
  <c r="BE115" i="25"/>
  <c r="BE150" i="25"/>
  <c r="E19" i="28"/>
  <c r="Q150" i="24"/>
  <c r="AQ46" i="25"/>
  <c r="AQ81" i="25"/>
  <c r="BD46" i="25"/>
  <c r="BD81" i="25"/>
  <c r="AH151" i="25"/>
  <c r="AH116" i="25"/>
  <c r="AU116" i="25"/>
  <c r="AU151" i="25"/>
  <c r="BH116" i="25"/>
  <c r="BH151" i="25"/>
  <c r="E21" i="28"/>
  <c r="AD9" i="25" s="1"/>
  <c r="Q167" i="24"/>
  <c r="AJ47" i="25"/>
  <c r="AJ82" i="25"/>
  <c r="AW47" i="25"/>
  <c r="AW82" i="25"/>
  <c r="O23" i="28"/>
  <c r="Q182" i="24"/>
  <c r="BB152" i="25"/>
  <c r="BB117" i="25"/>
  <c r="AM48" i="25"/>
  <c r="AM83" i="25"/>
  <c r="BA48" i="25"/>
  <c r="BA83" i="25"/>
  <c r="AE118" i="25"/>
  <c r="AE153" i="25"/>
  <c r="AR153" i="25"/>
  <c r="AR118" i="25"/>
  <c r="BE153" i="25"/>
  <c r="BE118" i="25"/>
  <c r="E28" i="28"/>
  <c r="Q222" i="24"/>
  <c r="AQ49" i="25"/>
  <c r="AQ84" i="25"/>
  <c r="BD49" i="25"/>
  <c r="BD84" i="25"/>
  <c r="AH119" i="25"/>
  <c r="AH154" i="25"/>
  <c r="AU119" i="25"/>
  <c r="AU154" i="25"/>
  <c r="BH119" i="25"/>
  <c r="BH154" i="25"/>
  <c r="BD113" i="25"/>
  <c r="BD148" i="25"/>
  <c r="BF149" i="25"/>
  <c r="BF114" i="25"/>
  <c r="AJ115" i="25"/>
  <c r="AJ150" i="25"/>
  <c r="BI46" i="25"/>
  <c r="BI81" i="25"/>
  <c r="L3" i="5"/>
  <c r="O3" i="28"/>
  <c r="AO3" i="25" s="1"/>
  <c r="AH41" i="25"/>
  <c r="AH76" i="25"/>
  <c r="AL111" i="25"/>
  <c r="AL146" i="25"/>
  <c r="AK147" i="25"/>
  <c r="AK112" i="25"/>
  <c r="AL113" i="25"/>
  <c r="AL148" i="25"/>
  <c r="AJ44" i="25"/>
  <c r="AJ79" i="25"/>
  <c r="AI116" i="25"/>
  <c r="AI151" i="25"/>
  <c r="AK47" i="25"/>
  <c r="AK82" i="25"/>
  <c r="AX47" i="25"/>
  <c r="AX82" i="25"/>
  <c r="AP152" i="25"/>
  <c r="AP117" i="25"/>
  <c r="BC152" i="25"/>
  <c r="BC117" i="25"/>
  <c r="O25" i="28"/>
  <c r="Q199" i="24"/>
  <c r="BB48" i="25"/>
  <c r="BB83" i="25"/>
  <c r="AF153" i="25"/>
  <c r="AF118" i="25"/>
  <c r="AS118" i="25"/>
  <c r="AS153" i="25"/>
  <c r="BF153" i="25"/>
  <c r="BF118" i="25"/>
  <c r="AE84" i="25"/>
  <c r="AE49" i="25"/>
  <c r="AR49" i="25"/>
  <c r="AR84" i="25"/>
  <c r="BE49" i="25"/>
  <c r="BE84" i="25"/>
  <c r="AI119" i="25"/>
  <c r="AI154" i="25"/>
  <c r="AV119" i="25"/>
  <c r="AV154" i="25"/>
  <c r="BI119" i="25"/>
  <c r="BI154" i="25"/>
  <c r="AT155" i="25"/>
  <c r="AT120" i="25"/>
  <c r="AG111" i="25"/>
  <c r="AG146" i="25"/>
  <c r="AW153" i="25"/>
  <c r="AW118" i="25"/>
  <c r="J5" i="5"/>
  <c r="BG42" i="25"/>
  <c r="BG77" i="25"/>
  <c r="O9" i="28"/>
  <c r="AO5" i="25" s="1"/>
  <c r="Q72" i="24"/>
  <c r="E16" i="28"/>
  <c r="O16" i="28"/>
  <c r="Q127" i="24"/>
  <c r="AF115" i="25"/>
  <c r="AF150" i="25"/>
  <c r="BF115" i="25"/>
  <c r="BF150" i="25"/>
  <c r="AR46" i="25"/>
  <c r="AR81" i="25"/>
  <c r="BI151" i="25"/>
  <c r="BI116" i="25"/>
  <c r="Y5" i="28"/>
  <c r="BF111" i="25"/>
  <c r="BF146" i="25"/>
  <c r="AG76" i="25"/>
  <c r="AG41" i="25"/>
  <c r="E3" i="5"/>
  <c r="AK111" i="25"/>
  <c r="AK146" i="25"/>
  <c r="O6" i="28"/>
  <c r="AO4" i="25" s="1"/>
  <c r="Q48" i="24"/>
  <c r="AH42" i="25"/>
  <c r="AH77" i="25"/>
  <c r="AU42" i="25"/>
  <c r="AU77" i="25"/>
  <c r="BH42" i="25"/>
  <c r="BH77" i="25"/>
  <c r="AL147" i="25"/>
  <c r="AL112" i="25"/>
  <c r="Y8" i="28"/>
  <c r="Q63" i="24"/>
  <c r="AI43" i="25"/>
  <c r="AI78" i="25"/>
  <c r="AV78" i="25"/>
  <c r="AV43" i="25"/>
  <c r="BI78" i="25"/>
  <c r="BI43" i="25"/>
  <c r="AM148" i="25"/>
  <c r="AM113" i="25"/>
  <c r="BA148" i="25"/>
  <c r="BA113" i="25"/>
  <c r="AK79" i="25"/>
  <c r="AK44" i="25"/>
  <c r="AX79" i="25"/>
  <c r="AX44" i="25"/>
  <c r="AP149" i="25"/>
  <c r="AP114" i="25"/>
  <c r="BC149" i="25"/>
  <c r="BC114" i="25"/>
  <c r="P16" i="28"/>
  <c r="F16" i="28"/>
  <c r="BC45" i="25"/>
  <c r="BC80" i="25"/>
  <c r="AG115" i="25"/>
  <c r="AG150" i="25"/>
  <c r="AT115" i="25"/>
  <c r="AT150" i="25"/>
  <c r="BG115" i="25"/>
  <c r="BG150" i="25"/>
  <c r="Y18" i="28"/>
  <c r="AZ8" i="25" s="1"/>
  <c r="Q145" i="24"/>
  <c r="AF46" i="25"/>
  <c r="AF81" i="25"/>
  <c r="AS46" i="25"/>
  <c r="AS81" i="25"/>
  <c r="BF46" i="25"/>
  <c r="BF81" i="25"/>
  <c r="AJ151" i="25"/>
  <c r="AJ116" i="25"/>
  <c r="AW116" i="25"/>
  <c r="AW151" i="25"/>
  <c r="AL47" i="25"/>
  <c r="AL82" i="25"/>
  <c r="Y22" i="28"/>
  <c r="Q176" i="24"/>
  <c r="E23" i="28"/>
  <c r="Q181" i="24"/>
  <c r="AQ152" i="25"/>
  <c r="AQ117" i="25"/>
  <c r="BD152" i="25"/>
  <c r="BD117" i="25"/>
  <c r="AP48" i="25"/>
  <c r="AP83" i="25"/>
  <c r="BC48" i="25"/>
  <c r="BC83" i="25"/>
  <c r="AG153" i="25"/>
  <c r="AG118" i="25"/>
  <c r="AT153" i="25"/>
  <c r="AT118" i="25"/>
  <c r="BG153" i="25"/>
  <c r="BG118" i="25"/>
  <c r="Y27" i="28"/>
  <c r="AZ11" i="25" s="1"/>
  <c r="Q217" i="24"/>
  <c r="AF49" i="25"/>
  <c r="AF84" i="25"/>
  <c r="AS84" i="25"/>
  <c r="AS49" i="25"/>
  <c r="BF84" i="25"/>
  <c r="BF49" i="25"/>
  <c r="AJ119" i="25"/>
  <c r="AJ154" i="25"/>
  <c r="AW154" i="25"/>
  <c r="AW119" i="25"/>
  <c r="Y10" i="28"/>
  <c r="Q80" i="24"/>
  <c r="AS149" i="25"/>
  <c r="AS114" i="25"/>
  <c r="S16" i="28"/>
  <c r="I16" i="28"/>
  <c r="AG152" i="25"/>
  <c r="AG117" i="25"/>
  <c r="Y24" i="28"/>
  <c r="AZ10" i="25" s="1"/>
  <c r="Q193" i="24"/>
  <c r="AJ153" i="25"/>
  <c r="AJ118" i="25"/>
  <c r="BI84" i="25"/>
  <c r="BI49" i="25"/>
  <c r="AE111" i="25"/>
  <c r="AE146" i="25"/>
  <c r="BG111" i="25"/>
  <c r="BG146" i="25"/>
  <c r="AT42" i="25"/>
  <c r="AT77" i="25"/>
  <c r="AH43" i="25"/>
  <c r="AH78" i="25"/>
  <c r="O14" i="28"/>
  <c r="Q110" i="24"/>
  <c r="BB80" i="25"/>
  <c r="BB45" i="25"/>
  <c r="AE46" i="25"/>
  <c r="AE81" i="25"/>
  <c r="AV151" i="25"/>
  <c r="AV116" i="25"/>
  <c r="O5" i="28"/>
  <c r="AI111" i="25"/>
  <c r="AI146" i="25"/>
  <c r="BB41" i="25"/>
  <c r="BB76" i="25"/>
  <c r="Y3" i="28"/>
  <c r="AZ3" i="25" s="1"/>
  <c r="Q25" i="24"/>
  <c r="AJ111" i="25"/>
  <c r="AJ146" i="25"/>
  <c r="AI77" i="25"/>
  <c r="AI42" i="25"/>
  <c r="AV42" i="25"/>
  <c r="AV77" i="25"/>
  <c r="BI42" i="25"/>
  <c r="BI77" i="25"/>
  <c r="AM147" i="25"/>
  <c r="AM112" i="25"/>
  <c r="BA147" i="25"/>
  <c r="BA112" i="25"/>
  <c r="E9" i="28"/>
  <c r="AD5" i="25" s="1"/>
  <c r="Q71" i="24"/>
  <c r="AJ43" i="25"/>
  <c r="AJ78" i="25"/>
  <c r="AW43" i="25"/>
  <c r="AW78" i="25"/>
  <c r="O11" i="28"/>
  <c r="Q86" i="24"/>
  <c r="BB113" i="25"/>
  <c r="BB148" i="25"/>
  <c r="AL44" i="25"/>
  <c r="AL79" i="25"/>
  <c r="Y13" i="28"/>
  <c r="Q104" i="24"/>
  <c r="E14" i="28"/>
  <c r="Q109" i="24"/>
  <c r="AQ149" i="25"/>
  <c r="AQ114" i="25"/>
  <c r="BD149" i="25"/>
  <c r="BD114" i="25"/>
  <c r="Q126" i="24"/>
  <c r="Q16" i="28"/>
  <c r="G16" i="28"/>
  <c r="BD45" i="25"/>
  <c r="BD80" i="25"/>
  <c r="AH115" i="25"/>
  <c r="AH150" i="25"/>
  <c r="AU115" i="25"/>
  <c r="AU150" i="25"/>
  <c r="BH115" i="25"/>
  <c r="BH150" i="25"/>
  <c r="AG46" i="25"/>
  <c r="AG81" i="25"/>
  <c r="AT46" i="25"/>
  <c r="AT81" i="25"/>
  <c r="BG46" i="25"/>
  <c r="BG81" i="25"/>
  <c r="AK151" i="25"/>
  <c r="AK116" i="25"/>
  <c r="AX151" i="25"/>
  <c r="AX116" i="25"/>
  <c r="AM47" i="25"/>
  <c r="AM82" i="25"/>
  <c r="BA47" i="25"/>
  <c r="BA82" i="25"/>
  <c r="AE152" i="25"/>
  <c r="AE117" i="25"/>
  <c r="AR152" i="25"/>
  <c r="AR117" i="25"/>
  <c r="BE152" i="25"/>
  <c r="BE117" i="25"/>
  <c r="E25" i="28"/>
  <c r="Q198" i="24"/>
  <c r="AQ48" i="25"/>
  <c r="AQ83" i="25"/>
  <c r="BD48" i="25"/>
  <c r="BD83" i="25"/>
  <c r="AH153" i="25"/>
  <c r="AH118" i="25"/>
  <c r="AU118" i="25"/>
  <c r="AU153" i="25"/>
  <c r="BH153" i="25"/>
  <c r="BH118" i="25"/>
  <c r="AG49" i="25"/>
  <c r="AG84" i="25"/>
  <c r="AT84" i="25"/>
  <c r="AT49" i="25"/>
  <c r="BG84" i="25"/>
  <c r="BG49" i="25"/>
  <c r="AK154" i="25"/>
  <c r="AK119" i="25"/>
  <c r="AX119" i="25"/>
  <c r="AX154" i="25"/>
  <c r="AT152" i="25"/>
  <c r="AT117" i="25"/>
  <c r="F3" i="5"/>
  <c r="AG42" i="25"/>
  <c r="AG77" i="25"/>
  <c r="AX147" i="25"/>
  <c r="AX112" i="25"/>
  <c r="AU43" i="25"/>
  <c r="AU78" i="25"/>
  <c r="BH78" i="25"/>
  <c r="BH43" i="25"/>
  <c r="Y11" i="28"/>
  <c r="Q87" i="24"/>
  <c r="E12" i="28"/>
  <c r="AD6" i="25" s="1"/>
  <c r="Q95" i="24"/>
  <c r="AW79" i="25"/>
  <c r="AW44" i="25"/>
  <c r="BB149" i="25"/>
  <c r="BB114" i="25"/>
  <c r="AS115" i="25"/>
  <c r="AS150" i="25"/>
  <c r="BE46" i="25"/>
  <c r="BE81" i="25"/>
  <c r="O4" i="28"/>
  <c r="AH111" i="25"/>
  <c r="AH146" i="25"/>
  <c r="BA76" i="25"/>
  <c r="BA41" i="25"/>
  <c r="M5" i="5"/>
  <c r="AJ42" i="25"/>
  <c r="AJ77" i="25"/>
  <c r="AW42" i="25"/>
  <c r="AW77" i="25"/>
  <c r="O8" i="28"/>
  <c r="Q62" i="24"/>
  <c r="BB147" i="25"/>
  <c r="BB112" i="25"/>
  <c r="AK43" i="25"/>
  <c r="AK78" i="25"/>
  <c r="AX43" i="25"/>
  <c r="AX78" i="25"/>
  <c r="AP148" i="25"/>
  <c r="AP113" i="25"/>
  <c r="BC148" i="25"/>
  <c r="BC113" i="25"/>
  <c r="AM44" i="25"/>
  <c r="AM79" i="25"/>
  <c r="BA44" i="25"/>
  <c r="BA79" i="25"/>
  <c r="AE149" i="25"/>
  <c r="AE114" i="25"/>
  <c r="AR149" i="25"/>
  <c r="AR114" i="25"/>
  <c r="BE149" i="25"/>
  <c r="BE114" i="25"/>
  <c r="R16" i="28"/>
  <c r="H16" i="28"/>
  <c r="BE80" i="25"/>
  <c r="BE45" i="25"/>
  <c r="AI115" i="25"/>
  <c r="AI150" i="25"/>
  <c r="AV115" i="25"/>
  <c r="AV150" i="25"/>
  <c r="BI115" i="25"/>
  <c r="BI150" i="25"/>
  <c r="O18" i="28"/>
  <c r="AO8" i="25" s="1"/>
  <c r="Q144" i="24"/>
  <c r="AH46" i="25"/>
  <c r="AH81" i="25"/>
  <c r="AU46" i="25"/>
  <c r="AU81" i="25"/>
  <c r="BH46" i="25"/>
  <c r="BH81" i="25"/>
  <c r="AL116" i="25"/>
  <c r="AL151" i="25"/>
  <c r="Y20" i="28"/>
  <c r="Q159" i="24"/>
  <c r="O22" i="28"/>
  <c r="Q175" i="24"/>
  <c r="BB47" i="25"/>
  <c r="BB82" i="25"/>
  <c r="AF152" i="25"/>
  <c r="AF117" i="25"/>
  <c r="AS152" i="25"/>
  <c r="AS117" i="25"/>
  <c r="BF152" i="25"/>
  <c r="BF117" i="25"/>
  <c r="AE48" i="25"/>
  <c r="AE83" i="25"/>
  <c r="AR48" i="25"/>
  <c r="AR83" i="25"/>
  <c r="BE48" i="25"/>
  <c r="BE83" i="25"/>
  <c r="AI153" i="25"/>
  <c r="AI118" i="25"/>
  <c r="AV153" i="25"/>
  <c r="AV118" i="25"/>
  <c r="BI118" i="25"/>
  <c r="BI153" i="25"/>
  <c r="O27" i="28"/>
  <c r="AO11" i="25" s="1"/>
  <c r="Q216" i="24"/>
  <c r="AH49" i="25"/>
  <c r="AH84" i="25"/>
  <c r="AU49" i="25"/>
  <c r="AU84" i="25"/>
  <c r="BH84" i="25"/>
  <c r="BH49" i="25"/>
  <c r="AL119" i="25"/>
  <c r="AL154" i="25"/>
  <c r="Y29" i="28"/>
  <c r="Q231" i="24"/>
  <c r="Q47" i="24"/>
  <c r="Q61" i="24"/>
  <c r="Q54" i="24"/>
  <c r="B225" i="24"/>
  <c r="B218" i="24"/>
  <c r="B194" i="24"/>
  <c r="B201" i="24"/>
  <c r="B177" i="24"/>
  <c r="B170" i="24"/>
  <c r="A115" i="24"/>
  <c r="A122" i="24" s="1"/>
  <c r="A129" i="24" s="1"/>
  <c r="B105" i="24"/>
  <c r="B98" i="24"/>
  <c r="B139" i="24" s="1"/>
  <c r="B153" i="24" s="1"/>
  <c r="B74" i="24"/>
  <c r="B115" i="24" s="1"/>
  <c r="B129" i="24" s="1"/>
  <c r="B81" i="24"/>
  <c r="B57" i="24"/>
  <c r="P30" i="24"/>
  <c r="N4" i="28" s="1"/>
  <c r="H30" i="24"/>
  <c r="F4" i="28" s="1"/>
  <c r="I30" i="24"/>
  <c r="G4" i="28" s="1"/>
  <c r="P39" i="24"/>
  <c r="AH5" i="28" s="1"/>
  <c r="M32" i="24"/>
  <c r="AE4" i="28" s="1"/>
  <c r="G30" i="24"/>
  <c r="N32" i="24"/>
  <c r="AF4" i="28" s="1"/>
  <c r="L32" i="24"/>
  <c r="AD4" i="28" s="1"/>
  <c r="G37" i="24"/>
  <c r="K32" i="24"/>
  <c r="AC4" i="28" s="1"/>
  <c r="L39" i="24"/>
  <c r="AD5" i="28" s="1"/>
  <c r="J32" i="24"/>
  <c r="AB4" i="28" s="1"/>
  <c r="K39" i="24"/>
  <c r="AC5" i="28" s="1"/>
  <c r="O30" i="24"/>
  <c r="M4" i="28" s="1"/>
  <c r="J39" i="24"/>
  <c r="AB5" i="28" s="1"/>
  <c r="I39" i="24"/>
  <c r="AA5" i="28" s="1"/>
  <c r="H39" i="24"/>
  <c r="Z5" i="28" s="1"/>
  <c r="K38" i="24"/>
  <c r="S5" i="28" s="1"/>
  <c r="K31" i="24"/>
  <c r="S4" i="28" s="1"/>
  <c r="L31" i="24"/>
  <c r="T4" i="28" s="1"/>
  <c r="J31" i="24"/>
  <c r="R4" i="28" s="1"/>
  <c r="I31" i="24"/>
  <c r="Q4" i="28" s="1"/>
  <c r="H31" i="24"/>
  <c r="P4" i="28" s="1"/>
  <c r="I24" i="24"/>
  <c r="Q3" i="28" s="1"/>
  <c r="AQ3" i="25" s="1"/>
  <c r="F4" i="5" s="1"/>
  <c r="N24" i="24"/>
  <c r="V3" i="28" s="1"/>
  <c r="AV3" i="25" s="1"/>
  <c r="K4" i="5" s="1"/>
  <c r="H24" i="24"/>
  <c r="P3" i="28" s="1"/>
  <c r="AP3" i="25" s="1"/>
  <c r="E4" i="5" s="1"/>
  <c r="M24" i="24"/>
  <c r="U3" i="28" s="1"/>
  <c r="AU3" i="25" s="1"/>
  <c r="J4" i="5" s="1"/>
  <c r="L24" i="24"/>
  <c r="T3" i="28" s="1"/>
  <c r="AT3" i="25" s="1"/>
  <c r="I4" i="5" s="1"/>
  <c r="K24" i="24"/>
  <c r="S3" i="28" s="1"/>
  <c r="AS3" i="25" s="1"/>
  <c r="H4" i="5" s="1"/>
  <c r="O24" i="24"/>
  <c r="W3" i="28" s="1"/>
  <c r="AW3" i="25" s="1"/>
  <c r="L4" i="5" s="1"/>
  <c r="J24" i="24"/>
  <c r="R3" i="28" s="1"/>
  <c r="AR3" i="25" s="1"/>
  <c r="G4" i="5" s="1"/>
  <c r="P24" i="24"/>
  <c r="X3" i="28" s="1"/>
  <c r="AX3" i="25" s="1"/>
  <c r="M4" i="5" s="1"/>
  <c r="H38" i="24"/>
  <c r="P5" i="28" s="1"/>
  <c r="I38" i="24"/>
  <c r="Q5" i="28" s="1"/>
  <c r="P38" i="24"/>
  <c r="X5" i="28" s="1"/>
  <c r="B26" i="24"/>
  <c r="AR76" i="25" l="1"/>
  <c r="AR41" i="25"/>
  <c r="AZ119" i="25"/>
  <c r="AZ154" i="25"/>
  <c r="AH45" i="25"/>
  <c r="AH80" i="25"/>
  <c r="AU80" i="25"/>
  <c r="AU45" i="25"/>
  <c r="AE80" i="25"/>
  <c r="AE45" i="25"/>
  <c r="AZ47" i="25"/>
  <c r="AZ82" i="25"/>
  <c r="AS76" i="25"/>
  <c r="AS41" i="25"/>
  <c r="BG41" i="25"/>
  <c r="BG76" i="25"/>
  <c r="AD149" i="25"/>
  <c r="AD114" i="25"/>
  <c r="AS80" i="25"/>
  <c r="AS45" i="25"/>
  <c r="Q39" i="24"/>
  <c r="AD45" i="25"/>
  <c r="AD80" i="25"/>
  <c r="AD46" i="25"/>
  <c r="AD81" i="25"/>
  <c r="AD153" i="25"/>
  <c r="AD118" i="25"/>
  <c r="AX45" i="25"/>
  <c r="AX80" i="25"/>
  <c r="AO118" i="25"/>
  <c r="AO153" i="25"/>
  <c r="AO77" i="25"/>
  <c r="AO42" i="25"/>
  <c r="AJ80" i="25"/>
  <c r="AJ45" i="25"/>
  <c r="AZ118" i="25"/>
  <c r="AZ153" i="25"/>
  <c r="AZ42" i="25"/>
  <c r="AZ77" i="25"/>
  <c r="AO111" i="25"/>
  <c r="AO146" i="25"/>
  <c r="AP80" i="25"/>
  <c r="AP45" i="25"/>
  <c r="AZ111" i="25"/>
  <c r="AZ146" i="25"/>
  <c r="AD113" i="25"/>
  <c r="AD148" i="25"/>
  <c r="AO49" i="25"/>
  <c r="AO84" i="25"/>
  <c r="AM80" i="25"/>
  <c r="AM45" i="25"/>
  <c r="Q32" i="24"/>
  <c r="AZ149" i="25"/>
  <c r="AZ114" i="25"/>
  <c r="AZ84" i="25"/>
  <c r="AZ49" i="25"/>
  <c r="AZ152" i="25"/>
  <c r="AZ117" i="25"/>
  <c r="AS111" i="25"/>
  <c r="AS146" i="25"/>
  <c r="E4" i="28"/>
  <c r="Q30" i="24"/>
  <c r="BA111" i="25"/>
  <c r="BA146" i="25"/>
  <c r="BF76" i="25"/>
  <c r="BF41" i="25"/>
  <c r="AO76" i="25"/>
  <c r="AO41" i="25"/>
  <c r="AZ113" i="25"/>
  <c r="AZ148" i="25"/>
  <c r="AZ44" i="25"/>
  <c r="AZ79" i="25"/>
  <c r="AZ83" i="25"/>
  <c r="AZ48" i="25"/>
  <c r="AO43" i="25"/>
  <c r="AO78" i="25"/>
  <c r="AZ41" i="25"/>
  <c r="AZ76" i="25"/>
  <c r="AD79" i="25"/>
  <c r="AD44" i="25"/>
  <c r="AD47" i="25"/>
  <c r="AD82" i="25"/>
  <c r="AO44" i="25"/>
  <c r="AO79" i="25"/>
  <c r="AZ151" i="25"/>
  <c r="AZ116" i="25"/>
  <c r="E5" i="28"/>
  <c r="Q37" i="24"/>
  <c r="AO45" i="25"/>
  <c r="AO80" i="25"/>
  <c r="BI111" i="25"/>
  <c r="BI146" i="25"/>
  <c r="D3" i="5"/>
  <c r="AV80" i="25"/>
  <c r="AV45" i="25"/>
  <c r="BD76" i="25"/>
  <c r="BD41" i="25"/>
  <c r="AT76" i="25"/>
  <c r="AT41" i="25"/>
  <c r="AF76" i="25"/>
  <c r="AF41" i="25"/>
  <c r="AG45" i="25"/>
  <c r="AG80" i="25"/>
  <c r="AF80" i="25"/>
  <c r="AF45" i="25"/>
  <c r="D5" i="5"/>
  <c r="AZ43" i="25"/>
  <c r="AZ78" i="25"/>
  <c r="AD49" i="25"/>
  <c r="AD84" i="25"/>
  <c r="AD116" i="25"/>
  <c r="AD151" i="25"/>
  <c r="AK80" i="25"/>
  <c r="AK45" i="25"/>
  <c r="AQ76" i="25"/>
  <c r="AQ41" i="25"/>
  <c r="AO48" i="25"/>
  <c r="AO83" i="25"/>
  <c r="AP111" i="25"/>
  <c r="AP146" i="25"/>
  <c r="AO154" i="25"/>
  <c r="AO119" i="25"/>
  <c r="AO147" i="25"/>
  <c r="AO112" i="25"/>
  <c r="BC111" i="25"/>
  <c r="BC146" i="25"/>
  <c r="AL41" i="25"/>
  <c r="AL76" i="25"/>
  <c r="AE41" i="25"/>
  <c r="AE76" i="25"/>
  <c r="AR45" i="25"/>
  <c r="AR80" i="25"/>
  <c r="AQ80" i="25"/>
  <c r="AQ45" i="25"/>
  <c r="BD146" i="25"/>
  <c r="BD111" i="25"/>
  <c r="AM76" i="25"/>
  <c r="AM41" i="25"/>
  <c r="AO149" i="25"/>
  <c r="AO114" i="25"/>
  <c r="AZ147" i="25"/>
  <c r="AZ112" i="25"/>
  <c r="Q24" i="24"/>
  <c r="AO152" i="25"/>
  <c r="AO117" i="25"/>
  <c r="AD115" i="25"/>
  <c r="AD150" i="25"/>
  <c r="AO115" i="25"/>
  <c r="AO150" i="25"/>
  <c r="AZ46" i="25"/>
  <c r="AZ81" i="25"/>
  <c r="AZ115" i="25"/>
  <c r="AZ150" i="25"/>
  <c r="AO116" i="25"/>
  <c r="AO151" i="25"/>
  <c r="BE76" i="25"/>
  <c r="BE41" i="25"/>
  <c r="BB111" i="25"/>
  <c r="BB146" i="25"/>
  <c r="BC76" i="25"/>
  <c r="BC41" i="25"/>
  <c r="AO47" i="25"/>
  <c r="AO82" i="25"/>
  <c r="D4" i="5"/>
  <c r="AO46" i="25"/>
  <c r="AO81" i="25"/>
  <c r="AW80" i="25"/>
  <c r="AW45" i="25"/>
  <c r="AT80" i="25"/>
  <c r="AT45" i="25"/>
  <c r="AQ111" i="25"/>
  <c r="AQ146" i="25"/>
  <c r="AD78" i="25"/>
  <c r="AD43" i="25"/>
  <c r="AD48" i="25"/>
  <c r="AD83" i="25"/>
  <c r="AX111" i="25"/>
  <c r="AX146" i="25"/>
  <c r="AP41" i="25"/>
  <c r="AP76" i="25"/>
  <c r="BE111" i="25"/>
  <c r="BE146" i="25"/>
  <c r="AO113" i="25"/>
  <c r="AO148" i="25"/>
  <c r="AD152" i="25"/>
  <c r="AD117" i="25"/>
  <c r="AZ45" i="25"/>
  <c r="AZ80" i="25"/>
  <c r="AL45" i="25"/>
  <c r="AL80" i="25"/>
  <c r="AD119" i="25"/>
  <c r="AD154" i="25"/>
  <c r="AI80" i="25"/>
  <c r="AI45" i="25"/>
  <c r="B146" i="24"/>
  <c r="B122" i="24"/>
  <c r="L38" i="24"/>
  <c r="T5" i="28" s="1"/>
  <c r="M38" i="24"/>
  <c r="U5" i="28" s="1"/>
  <c r="N38" i="24"/>
  <c r="V5" i="28" s="1"/>
  <c r="O38" i="24"/>
  <c r="W5" i="28" s="1"/>
  <c r="N31" i="24"/>
  <c r="V4" i="28" s="1"/>
  <c r="M31" i="24"/>
  <c r="U4" i="28" s="1"/>
  <c r="AU111" i="25" l="1"/>
  <c r="AU146" i="25"/>
  <c r="AT111" i="25"/>
  <c r="AT146" i="25"/>
  <c r="AD111" i="25"/>
  <c r="AD146" i="25"/>
  <c r="AV41" i="25"/>
  <c r="AV76" i="25"/>
  <c r="AV111" i="25"/>
  <c r="AV146" i="25"/>
  <c r="Q38" i="24"/>
  <c r="AD76" i="25"/>
  <c r="AD41" i="25"/>
  <c r="AU76" i="25"/>
  <c r="AU41" i="25"/>
  <c r="AW111" i="25"/>
  <c r="AW146" i="25"/>
  <c r="O31" i="24"/>
  <c r="W4" i="28" s="1"/>
  <c r="AW76" i="25" l="1"/>
  <c r="AW41" i="25"/>
  <c r="Q31" i="24"/>
  <c r="P31" i="24"/>
  <c r="X4" i="28" s="1"/>
  <c r="AX41" i="25" l="1"/>
  <c r="AX76" i="25"/>
</calcChain>
</file>

<file path=xl/sharedStrings.xml><?xml version="1.0" encoding="utf-8"?>
<sst xmlns="http://schemas.openxmlformats.org/spreadsheetml/2006/main" count="1902" uniqueCount="294">
  <si>
    <t>Risk</t>
  </si>
  <si>
    <t>Level of Service</t>
  </si>
  <si>
    <t>Pavement Condition</t>
  </si>
  <si>
    <t>Emissions</t>
  </si>
  <si>
    <t>Cost</t>
  </si>
  <si>
    <t>Service</t>
  </si>
  <si>
    <t>Programme</t>
  </si>
  <si>
    <t>Likelihood</t>
  </si>
  <si>
    <t>A</t>
  </si>
  <si>
    <t>B</t>
  </si>
  <si>
    <t>C</t>
  </si>
  <si>
    <t>Description</t>
  </si>
  <si>
    <t>Increased heavy vehicle capacity, reduced pavement maintenance expenditure, increased road user comfort</t>
  </si>
  <si>
    <t>Avg</t>
  </si>
  <si>
    <t>Option</t>
  </si>
  <si>
    <t>Unit</t>
  </si>
  <si>
    <t>Rate</t>
  </si>
  <si>
    <t>%</t>
  </si>
  <si>
    <t>Risk Cost</t>
  </si>
  <si>
    <t>Emssions</t>
  </si>
  <si>
    <t>tonnes</t>
  </si>
  <si>
    <t>Maintain heavy vehicle capacity, no effect on pavement maintenance expenditure or road user comfort</t>
  </si>
  <si>
    <t>RISK</t>
  </si>
  <si>
    <t>Input the description of the benefits or consequences for each LoS Option</t>
  </si>
  <si>
    <t>Input the quantity and cost for the programme of work for each option. Input to green cells only for 10 year period.</t>
  </si>
  <si>
    <t>Input the service targets that will be delivered for each option. Typically % each year.</t>
  </si>
  <si>
    <t>Decreased heavy vehicle capacity, increased pavement maintenance expenditure, and worsening road user comfort</t>
  </si>
  <si>
    <t>Consequence Cost</t>
  </si>
  <si>
    <t>S01</t>
  </si>
  <si>
    <t>S02</t>
  </si>
  <si>
    <t>S03</t>
  </si>
  <si>
    <t>S04</t>
  </si>
  <si>
    <t>S05</t>
  </si>
  <si>
    <t>S06</t>
  </si>
  <si>
    <t>S07</t>
  </si>
  <si>
    <t>S08</t>
  </si>
  <si>
    <t>S09</t>
  </si>
  <si>
    <t>S10</t>
  </si>
  <si>
    <t>Safe Travel</t>
  </si>
  <si>
    <t>Active Travel</t>
  </si>
  <si>
    <t>Connected Network</t>
  </si>
  <si>
    <t>Unsealed Roads</t>
  </si>
  <si>
    <t>Modal Shift</t>
  </si>
  <si>
    <t>Resilient Network</t>
  </si>
  <si>
    <t>Heavy Vehicle Capacity</t>
  </si>
  <si>
    <t>Route Availability</t>
  </si>
  <si>
    <t>Travel Time Reliability</t>
  </si>
  <si>
    <t>Service Outcome</t>
  </si>
  <si>
    <t>Safety</t>
  </si>
  <si>
    <t>Health</t>
  </si>
  <si>
    <t>Resilience</t>
  </si>
  <si>
    <t>Reliability</t>
  </si>
  <si>
    <t>Efficiency</t>
  </si>
  <si>
    <t>Environmental Sustainability</t>
  </si>
  <si>
    <t>Accessibility</t>
  </si>
  <si>
    <t>Liveability</t>
  </si>
  <si>
    <t>Te Ao Māori values</t>
  </si>
  <si>
    <t>Service Sustainability</t>
  </si>
  <si>
    <t>Service Delivery</t>
  </si>
  <si>
    <t>Service Outcomes</t>
  </si>
  <si>
    <t>Strategic Levels of Service</t>
  </si>
  <si>
    <t>Benefits/Consequences</t>
  </si>
  <si>
    <t>Factor</t>
  </si>
  <si>
    <t>1,2,3,4,5</t>
  </si>
  <si>
    <t>$</t>
  </si>
  <si>
    <t>Performance Metric</t>
  </si>
  <si>
    <t>Work Category</t>
  </si>
  <si>
    <t>Enter data to green cells</t>
  </si>
  <si>
    <t>WC 341</t>
  </si>
  <si>
    <t>WC 323</t>
  </si>
  <si>
    <t>WC 451</t>
  </si>
  <si>
    <t>WC 325</t>
  </si>
  <si>
    <t>Project</t>
  </si>
  <si>
    <t>km</t>
  </si>
  <si>
    <t>No of DSI reductions</t>
  </si>
  <si>
    <t>Edit data in this table</t>
  </si>
  <si>
    <t>Exceed the DIA Mandatory target of 1 DSI saved per year</t>
  </si>
  <si>
    <t>Meet the DIA Mandatory target of 1 DSI saved per year</t>
  </si>
  <si>
    <t>Not meet the DIA Mandatory target of 1 DSI saved per year</t>
  </si>
  <si>
    <t xml:space="preserve">A substantial improvement in the proportion of active travel trips </t>
  </si>
  <si>
    <t>An improvement in the proportion of active travel trips</t>
  </si>
  <si>
    <t>Current proportion of active travel trips maintained</t>
  </si>
  <si>
    <t>A significant improvement in network connectivity</t>
  </si>
  <si>
    <t>Current network connectivity maintained</t>
  </si>
  <si>
    <t xml:space="preserve">Roads are sealed where population density or land use demands it on least life cycle cost basis, or where dust is causing harm </t>
  </si>
  <si>
    <t>Roads are sealed where population density or land use demands it on least life cycle cost basis</t>
  </si>
  <si>
    <t>Maintain current length of unsealed road network</t>
  </si>
  <si>
    <t>WC 357</t>
  </si>
  <si>
    <t>WC 531</t>
  </si>
  <si>
    <t>WC 322</t>
  </si>
  <si>
    <t>WC 324</t>
  </si>
  <si>
    <t>WC 421</t>
  </si>
  <si>
    <t>A significant improvement in passenger numbers</t>
  </si>
  <si>
    <t>Current passenger numbers maintained</t>
  </si>
  <si>
    <t>No increase in length of HPMV approved routes</t>
  </si>
  <si>
    <t>Heavy Vehicle Access</t>
  </si>
  <si>
    <t>Lifeline routes and their catchment roads will remain open in a 1:100 year flood event</t>
  </si>
  <si>
    <t>Much improved capacity for Heavy Vehicles by increasing road quality</t>
  </si>
  <si>
    <t xml:space="preserve">Improved capacity for Heavy Vehicles by increasing road quality
</t>
  </si>
  <si>
    <t>Much improved connectivity for HPMV vehicles by increasing bridge capacity</t>
  </si>
  <si>
    <t xml:space="preserve">Improved connectivity for HPMV vehicles by increasing bridge capacity
</t>
  </si>
  <si>
    <t>Significant improvement in travel time reliability</t>
  </si>
  <si>
    <t>Improvement in travel time reliability</t>
  </si>
  <si>
    <t>No improvement in Travel time reliability</t>
  </si>
  <si>
    <t>Customer travel time delays</t>
  </si>
  <si>
    <t>ONE</t>
  </si>
  <si>
    <t>TWO</t>
  </si>
  <si>
    <t>THREE</t>
  </si>
  <si>
    <t>FOUR</t>
  </si>
  <si>
    <t>FIVE</t>
  </si>
  <si>
    <t>Scenario Map</t>
  </si>
  <si>
    <t>LoS Grades</t>
  </si>
  <si>
    <t>DSIs do not reduce</t>
  </si>
  <si>
    <t>Accessibility is adversely impacted</t>
  </si>
  <si>
    <t>Roads remain congested due to traffic</t>
  </si>
  <si>
    <t xml:space="preserve">Environmental and health is adversey impacted </t>
  </si>
  <si>
    <t>Economic growth is inhibited</t>
  </si>
  <si>
    <t xml:space="preserve">Routes are not always available </t>
  </si>
  <si>
    <t>Health is not improved through active travel</t>
  </si>
  <si>
    <t>% of active travel journeys</t>
  </si>
  <si>
    <t>% network connected</t>
  </si>
  <si>
    <t>% network unsealed</t>
  </si>
  <si>
    <t>% journeys on public transport</t>
  </si>
  <si>
    <t>% network available to heavy traffic</t>
  </si>
  <si>
    <t>Network is disrupted due to weather events</t>
  </si>
  <si>
    <t>% network vulnerable to weather events</t>
  </si>
  <si>
    <t>% bridges available to HPMVs</t>
  </si>
  <si>
    <t>% network available during year</t>
  </si>
  <si>
    <t>% network with reliable travel times</t>
  </si>
  <si>
    <t>Tactical Levels of Service</t>
  </si>
  <si>
    <t>LoS ref</t>
  </si>
  <si>
    <t>T01</t>
  </si>
  <si>
    <t>T02</t>
  </si>
  <si>
    <t>T03</t>
  </si>
  <si>
    <t>T04</t>
  </si>
  <si>
    <t>T05</t>
  </si>
  <si>
    <t>T06</t>
  </si>
  <si>
    <t>T07</t>
  </si>
  <si>
    <t>T08</t>
  </si>
  <si>
    <t>T09</t>
  </si>
  <si>
    <t>T10</t>
  </si>
  <si>
    <t>T11</t>
  </si>
  <si>
    <t>Footpath Condition</t>
  </si>
  <si>
    <t>Drainage Condition</t>
  </si>
  <si>
    <t>Structures Condition</t>
  </si>
  <si>
    <t>Unsealed Roads Condition</t>
  </si>
  <si>
    <t>Traffic Services Condition</t>
  </si>
  <si>
    <t>Trip Hazards</t>
  </si>
  <si>
    <t>Contirbution to DSIs from road condition</t>
  </si>
  <si>
    <t>% Fair, Good or Very Good</t>
  </si>
  <si>
    <t>Condition Metrics</t>
  </si>
  <si>
    <t>% Poor or Very Poor</t>
  </si>
  <si>
    <t>Road Surface Condition</t>
  </si>
  <si>
    <t>WC 212</t>
  </si>
  <si>
    <t>WC 214</t>
  </si>
  <si>
    <t>WC 225</t>
  </si>
  <si>
    <t>WC 213</t>
  </si>
  <si>
    <t>WC 216</t>
  </si>
  <si>
    <t>WC 211</t>
  </si>
  <si>
    <t>Life cycle costs increase</t>
  </si>
  <si>
    <t>Road condition is adversely affected</t>
  </si>
  <si>
    <t>Roads closed due to structures</t>
  </si>
  <si>
    <t>Vehicle user costs increase</t>
  </si>
  <si>
    <t xml:space="preserve">Access restricted </t>
  </si>
  <si>
    <t>WC 222</t>
  </si>
  <si>
    <t>Cycleway Condition</t>
  </si>
  <si>
    <t>Active travel discouraged</t>
  </si>
  <si>
    <t>WC224</t>
  </si>
  <si>
    <t>Smooth Travel Exposure</t>
  </si>
  <si>
    <t>WC214</t>
  </si>
  <si>
    <t>Environmental Asset Condition</t>
  </si>
  <si>
    <t>WC 221</t>
  </si>
  <si>
    <t>Public Transport Asset Condition</t>
  </si>
  <si>
    <t>WC 534</t>
  </si>
  <si>
    <t>Public transport use decreases</t>
  </si>
  <si>
    <t>Footpath condition is improved, asset consumption is minimised, and effective asset stewardship is applied</t>
  </si>
  <si>
    <t>Footpath condition deteriorates, asset consumption accelerates, and asset stewardship is poor</t>
  </si>
  <si>
    <t>Pavement condition is improved, asset consumption is minimised, and effective asset stewardship is applied</t>
  </si>
  <si>
    <t>Pavement condition deteriorates, asset consumption accelerates, and asset stewardship is poor</t>
  </si>
  <si>
    <t>Road Surface condition is improved, asset consumption is minimised, and effective asset stewardship is applied</t>
  </si>
  <si>
    <t>Footpath condition is maintained, asset consumption is stabilised, and asset stewardship is marginal</t>
  </si>
  <si>
    <t>Pavement condition is maintained, asset consumption is stabilised, and asset stewardship is marginal</t>
  </si>
  <si>
    <t>Road Surface condition is maintained, asset consumption is stabilised, and asset stewardship is marginal</t>
  </si>
  <si>
    <t>m</t>
  </si>
  <si>
    <t>Drainage condition is improved, asset consumption is minimised, and effective asset stewardship is applied</t>
  </si>
  <si>
    <t>Drainage condition is maintained, asset consumption is stabilised, and asset stewardship is marginal</t>
  </si>
  <si>
    <t>Drainage condition deteriorates, asset consumption accelerates, and asset stewardship is poor</t>
  </si>
  <si>
    <t>Structures condition is improved, asset consumption is minimised, and effective asset stewardship is applied</t>
  </si>
  <si>
    <t>Structures condition is maintained, asset consumption is stabilised, and asset stewardship is marginal</t>
  </si>
  <si>
    <t>Structures condition deteriorates, asset consumption accelerates, and asset stewardship is poor</t>
  </si>
  <si>
    <t>Unsealed Roads condition is improved, asset consumption is minimised, and effective asset stewardship is applied</t>
  </si>
  <si>
    <t>Unsealed Roads condition is maintained, asset consumption is stabilised, and asset stewardship is marginal</t>
  </si>
  <si>
    <t>Unsealed Roads condition deteriorates, asset consumption accelerates, and asset stewardship is poor</t>
  </si>
  <si>
    <t>Alternate for WC 214</t>
  </si>
  <si>
    <t>Water quality is not managed at source</t>
  </si>
  <si>
    <t>Safety impacted</t>
  </si>
  <si>
    <t>Operational Levels of Service</t>
  </si>
  <si>
    <t>WC 111</t>
  </si>
  <si>
    <t>Footpath Maintenance</t>
  </si>
  <si>
    <t>Unsealed Pavement Maintenance</t>
  </si>
  <si>
    <t>Cycle Path Maintenance</t>
  </si>
  <si>
    <t>Structures Maintenance</t>
  </si>
  <si>
    <t>Routine Drainage Maintenance</t>
  </si>
  <si>
    <t>Sealed Pavement Maintenance</t>
  </si>
  <si>
    <t>Environmental Maintenance</t>
  </si>
  <si>
    <t>WC 121</t>
  </si>
  <si>
    <t>WC 124</t>
  </si>
  <si>
    <t>WC 125</t>
  </si>
  <si>
    <t>WC 113</t>
  </si>
  <si>
    <t>% Faults responded to in time</t>
  </si>
  <si>
    <t>Op02</t>
  </si>
  <si>
    <t>Op01</t>
  </si>
  <si>
    <t>Op03</t>
  </si>
  <si>
    <t>Op04</t>
  </si>
  <si>
    <t>Op05</t>
  </si>
  <si>
    <t>Op06</t>
  </si>
  <si>
    <t>Op07</t>
  </si>
  <si>
    <t>Op08</t>
  </si>
  <si>
    <t>Op09</t>
  </si>
  <si>
    <t>Op10</t>
  </si>
  <si>
    <t>Vehicle damage</t>
  </si>
  <si>
    <t>Structure condition deteriorates</t>
  </si>
  <si>
    <t>WC 112</t>
  </si>
  <si>
    <t>WC 114</t>
  </si>
  <si>
    <t>Network Services Maintenance</t>
  </si>
  <si>
    <t>WC 122</t>
  </si>
  <si>
    <t>WC 514</t>
  </si>
  <si>
    <t>WC 141</t>
  </si>
  <si>
    <t>Emergency Response</t>
  </si>
  <si>
    <t>% Damage remedied</t>
  </si>
  <si>
    <t>Road closures</t>
  </si>
  <si>
    <t>SERVICE</t>
  </si>
  <si>
    <t>COST</t>
  </si>
  <si>
    <t>LOS</t>
  </si>
  <si>
    <t>EMISSIONS</t>
  </si>
  <si>
    <t>emissions</t>
  </si>
  <si>
    <t>An improvement in network connectivity</t>
  </si>
  <si>
    <t>Review the LoS, Programme and Risk tables at the top of each of the Strategic, Tactical and Operational Sheets</t>
  </si>
  <si>
    <t>Task</t>
  </si>
  <si>
    <t>Image</t>
  </si>
  <si>
    <t>Notes</t>
  </si>
  <si>
    <t>All of these cells can be edited. Change as required to suit. Delete any LoS not needed, new can be added if required. The info will populate the rest of the sheet.</t>
  </si>
  <si>
    <t>Green cell entry, these are the words that describe what the level of service option will deliver.</t>
  </si>
  <si>
    <t>Rate per unit, enter unit type e.g. Km. and quantity in programme row. This will calculate cost</t>
  </si>
  <si>
    <t>Input risk Liklehood and Consequence Value</t>
  </si>
  <si>
    <t>Risk cost is calculated by multiplying the Consequence in $ by the Likelihood</t>
  </si>
  <si>
    <t>Input emissions rates per unit to estimate tonnes of carbon</t>
  </si>
  <si>
    <t>Assign LoS options to Scenarios</t>
  </si>
  <si>
    <t>Traffic Services condition is improved, asset consumption is minimised, and effective asset stewardship is applied</t>
  </si>
  <si>
    <t>Traffic Services condition is maintained, asset consumption is stabilised, and asset stewardship is marginal</t>
  </si>
  <si>
    <t>Traffic Services condition deteriorates, asset consumption accelerates, and asset stewardship is poor</t>
  </si>
  <si>
    <t>Cycleway condition is improved, asset consumption is minimised, and effective asset stewardship is applied</t>
  </si>
  <si>
    <t>Cycleway condition is maintained, asset consumption is stabilised, and asset stewardship is marginal</t>
  </si>
  <si>
    <t>Cycleway condition deteriorates, asset consumption accelerates, and asset stewardship is poor</t>
  </si>
  <si>
    <t>Environmental Asset condition is improved, asset consumption is minimised, and effective asset stewardship is applied</t>
  </si>
  <si>
    <t>Environmental Asset condition is maintained, asset consumption is stabilised, and asset stewardship is marginal</t>
  </si>
  <si>
    <t>Environmental Asset condition deteriorates, asset consumption accelerates, and asset stewardship is poor</t>
  </si>
  <si>
    <t>Public Transport Asset condition is improved, asset consumption is minimised, and effective asset stewardship is applied</t>
  </si>
  <si>
    <t>Public Transport Asset condition is maintained, asset consumption is stabilised, and asset stewardship is marginal</t>
  </si>
  <si>
    <t>Public Transport Asset condition deteriorates, asset consumption accelerates, and asset stewardship is poor</t>
  </si>
  <si>
    <t>Keep it simple for now, emissions per programme unit</t>
  </si>
  <si>
    <t>Sealed pavement faults are responded to in a timely manner, proactive maintenance is enabled.</t>
  </si>
  <si>
    <t>Sealed pavement faults are not responded to in a timely manner, proactive maintenance is not done</t>
  </si>
  <si>
    <t>Sealed pavement faults are mostly responded to in a timely manner, proactive maintenance is partially enabled.</t>
  </si>
  <si>
    <t>Unsealed pavement faults are responded to in a timely manner, proactive maintenance is enabled.</t>
  </si>
  <si>
    <t>Unsealed pavement faults are mostly responded to in a timely manner, proactive maintenance is partially enabled.</t>
  </si>
  <si>
    <t>Unsealed pavement faults are not responded to in a timely manner, proactive maintenance is not done</t>
  </si>
  <si>
    <t>Footpath faults are responded to in a timely manner, proactive maintenance is enabled.</t>
  </si>
  <si>
    <t>Footpath faults are mostly responded to in a timely manner, proactive maintenance is partially enabled.</t>
  </si>
  <si>
    <t>Footpath faults are not responded to in a timely manner, proactive maintenance is not done</t>
  </si>
  <si>
    <t>Drainage faults are responded to in a timely manner, proactive maintenance is enabled.</t>
  </si>
  <si>
    <t>Drainage faults are mostly responded to in a timely manner, proactive maintenance is partially enabled.</t>
  </si>
  <si>
    <t>Drainage faults are not responded to in a timely manner, proactive maintenance is not done</t>
  </si>
  <si>
    <t>Structures faults are responded to in a timely manner, proactive maintenance is enabled.</t>
  </si>
  <si>
    <t>Structures faults are mostly responded to in a timely manner, proactive maintenance is partially enabled.</t>
  </si>
  <si>
    <t>Structures faults are not responded to in a timely manner, proactive maintenance is not done</t>
  </si>
  <si>
    <t>Network Services faults are responded to in a timely manner, proactive maintenance is enabled.</t>
  </si>
  <si>
    <t>Network Services faults are mostly responded to in a timely manner, proactive maintenance is partially enabled.</t>
  </si>
  <si>
    <t>Network Services faults are not responded to in a timely manner, proactive maintenance is not done</t>
  </si>
  <si>
    <t>Public Transport Maintenance</t>
  </si>
  <si>
    <t>Environmental faults are responded to in a timely manner, proactive maintenance is enabled.</t>
  </si>
  <si>
    <t>Environmental faults are mostly responded to in a timely manner, proactive maintenance is partially enabled.</t>
  </si>
  <si>
    <t>Environmental faults are not responded to in a timely manner, proactive maintenance is not done</t>
  </si>
  <si>
    <t>Public Transport faults are responded to in a timely manner, proactive maintenance is enabled.</t>
  </si>
  <si>
    <t>Public Transport faults are mostly responded to in a timely manner, proactive maintenance is partially enabled.</t>
  </si>
  <si>
    <t>Public Transport faults are not responded to in a timely manner, proactive maintenance is not done</t>
  </si>
  <si>
    <t>SCENARIO</t>
  </si>
  <si>
    <t>Up to five scenarios, assign the options, A, B and C to the five scenarios.</t>
  </si>
  <si>
    <t>Input to green cells</t>
  </si>
  <si>
    <t>Check the Service Cost Risk outcomes</t>
  </si>
  <si>
    <t>One set of graphs for each LoS</t>
  </si>
  <si>
    <t>Check the Summary page</t>
  </si>
  <si>
    <t>Five Scenarios summarising the LoS statements, the Cost, Risk and Emissions</t>
  </si>
  <si>
    <t>How to use the Te Ringa Maimoa Differential Level of Service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</si>
</sst>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_(&quot;$&quot;* #,##0_);_(&quot;$&quot;* \(#,##0\);_(&quot;$&quot;* &quot;-&quot;??_);_(@_)"/>
    <numFmt numFmtId="167" formatCode="0.0"/>
    <numFmt numFmtId="168" formatCode="_(* #,##0_);_(* \(#,##0\);_(* &quot;-&quot;??_);_(@_)"/>
  </numFmts>
  <fonts count="28" x14ac:knownFonts="1">
    <font>
      <sz val="11"/>
      <color theme="1"/>
      <name val="Calibri"/>
      <family val="2"/>
      <scheme val="minor"/>
    </font>
    <font>
      <sz val="12"/>
      <color theme="1"/>
      <name val="Calibri"/>
      <family val="2"/>
      <scheme val="minor"/>
    </font>
    <font>
      <sz val="12"/>
      <color theme="0"/>
      <name val="Calibri"/>
      <family val="2"/>
      <scheme val="minor"/>
    </font>
    <font>
      <sz val="11"/>
      <color theme="1"/>
      <name val="Calibri"/>
      <family val="2"/>
      <scheme val="minor"/>
    </font>
    <font>
      <b/>
      <sz val="18"/>
      <color rgb="FFFE5E00"/>
      <name val="Calibri"/>
      <family val="2"/>
      <scheme val="minor"/>
    </font>
    <font>
      <sz val="11"/>
      <color theme="0"/>
      <name val="Calibri"/>
      <family val="2"/>
      <scheme val="minor"/>
    </font>
    <font>
      <b/>
      <sz val="14"/>
      <color rgb="FFFFFFFF"/>
      <name val="Arial"/>
      <family val="2"/>
    </font>
    <font>
      <b/>
      <sz val="12"/>
      <color rgb="FF000000"/>
      <name val="Arial"/>
      <family val="2"/>
    </font>
    <font>
      <sz val="12"/>
      <color rgb="FF000000"/>
      <name val="Arial"/>
      <family val="2"/>
    </font>
    <font>
      <b/>
      <sz val="12"/>
      <color theme="1"/>
      <name val="Arial"/>
      <family val="2"/>
    </font>
    <font>
      <sz val="12"/>
      <color theme="1"/>
      <name val="Arial"/>
      <family val="2"/>
    </font>
    <font>
      <sz val="14"/>
      <color theme="1"/>
      <name val="Calibri"/>
      <family val="2"/>
      <scheme val="minor"/>
    </font>
    <font>
      <sz val="16"/>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1"/>
      <color theme="5" tint="-0.499984740745262"/>
      <name val="Calibri"/>
      <family val="2"/>
      <scheme val="minor"/>
    </font>
    <font>
      <sz val="14"/>
      <color theme="5" tint="-0.499984740745262"/>
      <name val="Calibri"/>
      <family val="2"/>
      <scheme val="minor"/>
    </font>
    <font>
      <sz val="12"/>
      <color rgb="FFFF0000"/>
      <name val="Calibri"/>
      <family val="2"/>
      <scheme val="minor"/>
    </font>
    <font>
      <sz val="11"/>
      <color rgb="FFFF0000"/>
      <name val="Calibri"/>
      <family val="2"/>
      <scheme val="minor"/>
    </font>
    <font>
      <b/>
      <sz val="11"/>
      <color rgb="FFFF0000"/>
      <name val="Calibri"/>
      <family val="2"/>
      <scheme val="minor"/>
    </font>
    <font>
      <sz val="14"/>
      <color rgb="FFFF0000"/>
      <name val="Calibri"/>
      <family val="2"/>
      <scheme val="minor"/>
    </font>
    <font>
      <b/>
      <sz val="12"/>
      <color theme="1"/>
      <name val="Calibri"/>
      <family val="2"/>
      <scheme val="minor"/>
    </font>
    <font>
      <sz val="8"/>
      <name val="Calibri"/>
      <family val="2"/>
      <scheme val="minor"/>
    </font>
    <font>
      <u/>
      <sz val="11"/>
      <color theme="10"/>
      <name val="Calibri"/>
      <family val="2"/>
      <scheme val="minor"/>
    </font>
    <font>
      <b/>
      <sz val="14"/>
      <color theme="1"/>
      <name val="Calibri"/>
      <family val="2"/>
      <scheme val="minor"/>
    </font>
    <font>
      <sz val="11"/>
      <color rgb="FF000000"/>
      <name val="Calibri"/>
      <family val="2"/>
      <scheme val="minor"/>
    </font>
    <font>
      <sz val="18"/>
      <color theme="0"/>
      <name val="Calibri"/>
      <family val="2"/>
      <scheme val="minor"/>
    </font>
  </fonts>
  <fills count="8">
    <fill>
      <patternFill patternType="none"/>
    </fill>
    <fill>
      <patternFill patternType="gray125"/>
    </fill>
    <fill>
      <patternFill patternType="solid">
        <fgColor rgb="FFFBE4D5"/>
        <bgColor indexed="64"/>
      </patternFill>
    </fill>
    <fill>
      <patternFill patternType="solid">
        <fgColor theme="9" tint="0.39997558519241921"/>
        <bgColor indexed="64"/>
      </patternFill>
    </fill>
    <fill>
      <patternFill patternType="solid">
        <fgColor rgb="FFE4813A"/>
        <bgColor indexed="64"/>
      </patternFill>
    </fill>
    <fill>
      <patternFill patternType="solid">
        <fgColor rgb="FF4A4453"/>
        <bgColor indexed="64"/>
      </patternFill>
    </fill>
    <fill>
      <patternFill patternType="solid">
        <fgColor rgb="FFA9D08E"/>
        <bgColor rgb="FF000000"/>
      </patternFill>
    </fill>
    <fill>
      <patternFill patternType="solid">
        <fgColor theme="1"/>
        <bgColor indexed="64"/>
      </patternFill>
    </fill>
  </fills>
  <borders count="5">
    <border>
      <left/>
      <right/>
      <top/>
      <bottom/>
      <diagonal/>
    </border>
    <border>
      <left style="medium">
        <color rgb="FFED7D31"/>
      </left>
      <right/>
      <top style="medium">
        <color rgb="FFED7D31"/>
      </top>
      <bottom/>
      <diagonal/>
    </border>
    <border>
      <left style="medium">
        <color rgb="FFF4B083"/>
      </left>
      <right style="medium">
        <color rgb="FFF4B083"/>
      </right>
      <top style="medium">
        <color rgb="FFF4B083"/>
      </top>
      <bottom style="medium">
        <color rgb="FFF4B083"/>
      </bottom>
      <diagonal/>
    </border>
    <border>
      <left/>
      <right style="medium">
        <color rgb="FFF4B083"/>
      </right>
      <top/>
      <bottom style="medium">
        <color rgb="FFF4B083"/>
      </bottom>
      <diagonal/>
    </border>
    <border>
      <left/>
      <right/>
      <top/>
      <bottom style="medium">
        <color rgb="FFED7D31"/>
      </bottom>
      <diagonal/>
    </border>
  </borders>
  <cellStyleXfs count="5">
    <xf numFmtId="0" fontId="0"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24" fillId="0" borderId="0" applyNumberFormat="0" applyFill="0" applyBorder="0" applyAlignment="0" applyProtection="0"/>
  </cellStyleXfs>
  <cellXfs count="67">
    <xf numFmtId="0" fontId="0" fillId="0" borderId="0" xfId="0"/>
    <xf numFmtId="0" fontId="4" fillId="0" borderId="0" xfId="0" applyFont="1" applyAlignment="1">
      <alignment vertical="top"/>
    </xf>
    <xf numFmtId="0" fontId="5" fillId="0" borderId="0" xfId="0" applyFont="1"/>
    <xf numFmtId="0" fontId="7" fillId="2" borderId="2" xfId="0" applyFont="1" applyFill="1" applyBorder="1" applyAlignment="1">
      <alignment vertical="center" wrapText="1"/>
    </xf>
    <xf numFmtId="0" fontId="9" fillId="0" borderId="2" xfId="0" applyFont="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11" fillId="0" borderId="0" xfId="0" applyFont="1"/>
    <xf numFmtId="166" fontId="0" fillId="0" borderId="0" xfId="1" applyNumberFormat="1" applyFont="1" applyBorder="1"/>
    <xf numFmtId="0" fontId="13" fillId="0" borderId="0" xfId="0" applyFont="1"/>
    <xf numFmtId="0" fontId="15" fillId="0" borderId="0" xfId="0" applyFont="1" applyAlignment="1">
      <alignment vertical="top"/>
    </xf>
    <xf numFmtId="0" fontId="0" fillId="0" borderId="0" xfId="0" applyAlignment="1">
      <alignment vertical="top"/>
    </xf>
    <xf numFmtId="0" fontId="14" fillId="0" borderId="0" xfId="0" applyFont="1" applyAlignment="1">
      <alignment vertical="top"/>
    </xf>
    <xf numFmtId="0" fontId="14" fillId="0" borderId="0" xfId="0" applyFont="1" applyAlignment="1">
      <alignment vertical="top" wrapText="1"/>
    </xf>
    <xf numFmtId="166" fontId="0" fillId="3" borderId="0" xfId="1" applyNumberFormat="1" applyFont="1" applyFill="1" applyBorder="1" applyProtection="1">
      <protection locked="0"/>
    </xf>
    <xf numFmtId="0" fontId="16" fillId="0" borderId="0" xfId="0" applyFont="1"/>
    <xf numFmtId="0" fontId="17" fillId="0" borderId="0" xfId="0" applyFont="1"/>
    <xf numFmtId="0" fontId="19" fillId="0" borderId="0" xfId="0" applyFont="1"/>
    <xf numFmtId="0" fontId="20" fillId="0" borderId="0" xfId="0" applyFont="1"/>
    <xf numFmtId="0" fontId="21" fillId="0" borderId="0" xfId="0" applyFont="1"/>
    <xf numFmtId="0" fontId="18" fillId="0" borderId="0" xfId="0" applyFont="1"/>
    <xf numFmtId="166" fontId="19" fillId="0" borderId="0" xfId="0" applyNumberFormat="1" applyFont="1"/>
    <xf numFmtId="167" fontId="19" fillId="0" borderId="0" xfId="0" applyNumberFormat="1" applyFont="1"/>
    <xf numFmtId="9" fontId="19" fillId="0" borderId="0" xfId="2" applyFont="1"/>
    <xf numFmtId="166" fontId="18" fillId="0" borderId="0" xfId="0" applyNumberFormat="1" applyFont="1"/>
    <xf numFmtId="9" fontId="19" fillId="0" borderId="0" xfId="0" applyNumberFormat="1" applyFont="1"/>
    <xf numFmtId="10" fontId="19" fillId="0" borderId="0" xfId="0" applyNumberFormat="1" applyFont="1"/>
    <xf numFmtId="0" fontId="6" fillId="4" borderId="1" xfId="0" applyFont="1" applyFill="1" applyBorder="1" applyAlignment="1">
      <alignment vertical="center" wrapText="1"/>
    </xf>
    <xf numFmtId="0" fontId="6" fillId="4" borderId="0" xfId="0" applyFont="1" applyFill="1" applyAlignment="1">
      <alignment vertical="center" wrapText="1"/>
    </xf>
    <xf numFmtId="164" fontId="0" fillId="0" borderId="0" xfId="1" applyFont="1"/>
    <xf numFmtId="0" fontId="5" fillId="5" borderId="0" xfId="0" applyFont="1" applyFill="1"/>
    <xf numFmtId="0" fontId="8" fillId="2" borderId="2" xfId="0" applyFont="1" applyFill="1" applyBorder="1" applyAlignment="1">
      <alignment vertical="center" wrapText="1"/>
    </xf>
    <xf numFmtId="0" fontId="10" fillId="0" borderId="2" xfId="0" applyFont="1" applyBorder="1" applyAlignment="1">
      <alignment vertical="center" wrapText="1"/>
    </xf>
    <xf numFmtId="166" fontId="5" fillId="5" borderId="0" xfId="1" applyNumberFormat="1" applyFont="1" applyFill="1" applyBorder="1"/>
    <xf numFmtId="0" fontId="5" fillId="3" borderId="0" xfId="0" applyFont="1" applyFill="1"/>
    <xf numFmtId="2" fontId="0" fillId="0" borderId="0" xfId="0" applyNumberFormat="1"/>
    <xf numFmtId="0" fontId="0" fillId="3" borderId="0" xfId="0" applyFill="1" applyProtection="1">
      <protection locked="0"/>
    </xf>
    <xf numFmtId="16" fontId="5" fillId="5" borderId="0" xfId="0" applyNumberFormat="1" applyFont="1" applyFill="1"/>
    <xf numFmtId="166" fontId="0" fillId="3" borderId="0" xfId="1" applyNumberFormat="1" applyFont="1" applyFill="1" applyBorder="1"/>
    <xf numFmtId="0" fontId="0" fillId="3" borderId="0" xfId="0" applyFill="1"/>
    <xf numFmtId="166" fontId="0" fillId="0" borderId="0" xfId="1" applyNumberFormat="1" applyFont="1" applyFill="1" applyBorder="1"/>
    <xf numFmtId="2" fontId="0" fillId="3" borderId="0" xfId="0" applyNumberFormat="1" applyFill="1"/>
    <xf numFmtId="166" fontId="13" fillId="0" borderId="0" xfId="1" applyNumberFormat="1" applyFont="1" applyBorder="1"/>
    <xf numFmtId="2" fontId="13" fillId="0" borderId="0" xfId="0" applyNumberFormat="1" applyFont="1"/>
    <xf numFmtId="0" fontId="5" fillId="5" borderId="0" xfId="1" applyNumberFormat="1" applyFont="1" applyFill="1" applyBorder="1"/>
    <xf numFmtId="168" fontId="0" fillId="3" borderId="0" xfId="3" applyNumberFormat="1" applyFont="1" applyFill="1" applyBorder="1"/>
    <xf numFmtId="168" fontId="5" fillId="5" borderId="0" xfId="1" applyNumberFormat="1" applyFont="1" applyFill="1" applyBorder="1"/>
    <xf numFmtId="168" fontId="0" fillId="0" borderId="0" xfId="1" applyNumberFormat="1" applyFont="1" applyFill="1" applyBorder="1"/>
    <xf numFmtId="1" fontId="13" fillId="0" borderId="0" xfId="0" applyNumberFormat="1" applyFont="1"/>
    <xf numFmtId="0" fontId="24" fillId="2" borderId="2" xfId="4" applyFill="1" applyBorder="1" applyAlignment="1">
      <alignment vertical="center" wrapText="1"/>
    </xf>
    <xf numFmtId="0" fontId="24" fillId="0" borderId="2" xfId="4" applyBorder="1" applyAlignment="1">
      <alignment vertical="center" wrapText="1"/>
    </xf>
    <xf numFmtId="0" fontId="1" fillId="2" borderId="3" xfId="0" applyFont="1" applyFill="1" applyBorder="1" applyAlignment="1">
      <alignment vertical="center" wrapText="1"/>
    </xf>
    <xf numFmtId="0" fontId="1" fillId="0" borderId="0" xfId="0" applyFont="1"/>
    <xf numFmtId="0" fontId="2" fillId="5" borderId="0" xfId="0" applyFont="1" applyFill="1"/>
    <xf numFmtId="0" fontId="25" fillId="0" borderId="0" xfId="0" applyFont="1"/>
    <xf numFmtId="0" fontId="26" fillId="6" borderId="0" xfId="0" applyFont="1" applyFill="1" applyProtection="1">
      <protection locked="0"/>
    </xf>
    <xf numFmtId="166" fontId="26" fillId="6" borderId="0" xfId="0" applyNumberFormat="1" applyFont="1" applyFill="1" applyProtection="1">
      <protection locked="0"/>
    </xf>
    <xf numFmtId="0" fontId="0" fillId="0" borderId="0" xfId="0" applyAlignment="1">
      <alignment horizontal="center" vertical="center"/>
    </xf>
    <xf numFmtId="0" fontId="6" fillId="4" borderId="1" xfId="0" applyFont="1" applyFill="1" applyBorder="1" applyAlignment="1">
      <alignment vertical="center"/>
    </xf>
    <xf numFmtId="0" fontId="14" fillId="0" borderId="0" xfId="0" applyFont="1" applyAlignment="1">
      <alignment horizontal="center" vertical="top"/>
    </xf>
    <xf numFmtId="0" fontId="12" fillId="0" borderId="0" xfId="0" applyFont="1"/>
    <xf numFmtId="0" fontId="22" fillId="3" borderId="0" xfId="0" applyFont="1" applyFill="1"/>
    <xf numFmtId="0" fontId="27" fillId="7" borderId="0" xfId="0" applyFont="1" applyFill="1" applyAlignment="1">
      <alignment vertical="top"/>
    </xf>
    <xf numFmtId="0" fontId="11" fillId="3" borderId="0" xfId="0" applyFont="1" applyFill="1" applyAlignment="1">
      <alignment horizontal="center" vertical="center" wrapText="1"/>
    </xf>
    <xf numFmtId="0" fontId="11" fillId="3" borderId="4" xfId="0" applyFont="1" applyFill="1" applyBorder="1" applyAlignment="1">
      <alignment horizontal="center" vertical="center" wrapText="1"/>
    </xf>
    <xf numFmtId="0" fontId="11" fillId="3" borderId="0" xfId="0" applyFont="1" applyFill="1" applyAlignment="1">
      <alignment horizontal="left" vertical="top" wrapText="1"/>
    </xf>
    <xf numFmtId="0" fontId="11" fillId="3" borderId="0" xfId="0" applyFont="1" applyFill="1" applyAlignment="1">
      <alignment horizontal="center" vertical="top" wrapText="1"/>
    </xf>
  </cellXfs>
  <cellStyles count="5">
    <cellStyle name="Comma" xfId="3" builtinId="3"/>
    <cellStyle name="Currency" xfId="1" builtinId="4"/>
    <cellStyle name="Hyperlink" xfId="4" builtinId="8"/>
    <cellStyle name="Normal" xfId="0" builtinId="0"/>
    <cellStyle name="Percent" xfId="2" builtinId="5"/>
  </cellStyles>
  <dxfs count="0"/>
  <tableStyles count="0" defaultTableStyle="TableStyleMedium2" defaultPivotStyle="PivotStyleLight16"/>
  <colors>
    <mruColors>
      <color rgb="FFD5C3EE"/>
      <color rgb="FF4A4453"/>
      <color rgb="FFE4D1FE"/>
      <color rgb="FFE4813A"/>
      <color rgb="FFE48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Operational!$G$23:$P$23</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3BC7-974E-AEFC-AAA9E8066A06}"/>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Operational!$G$30:$P$30</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3BC7-974E-AEFC-AAA9E8066A06}"/>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Operational!$G$37:$P$37</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3BC7-974E-AEFC-AAA9E8066A0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Operational!$G$92:$P$92</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1F7C-E843-AEEE-C3A91365656F}"/>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Operational!$G$99:$P$99</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1F7C-E843-AEEE-C3A91365656F}"/>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Operational!$G$106:$P$106</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1F7C-E843-AEEE-C3A91365656F}"/>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Operational!$G$95:$P$95</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8645-124D-96C5-CDADC232CCE1}"/>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Operational!$G$102:$P$102</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8645-124D-96C5-CDADC232CCE1}"/>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Operational!$G$109:$P$109</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8645-124D-96C5-CDADC232CCE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Operational!$G$96:$P$96</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DB61-C048-94D9-DA877CCA50C3}"/>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Operational!$G$103:$P$103</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DB61-C048-94D9-DA877CCA50C3}"/>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Operational!$G$110:$P$110</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DB61-C048-94D9-DA877CCA50C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Operational!$G$116:$P$116</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CD25-7A49-8F26-AF7334A66769}"/>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Operational!$G$123:$P$123</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CD25-7A49-8F26-AF7334A66769}"/>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Operational!$G$130:$P$130</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CD25-7A49-8F26-AF7334A66769}"/>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Operational!$G$119:$P$119</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82AD-BE48-B94E-824CD3F5F25C}"/>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Operational!$G$126:$P$126</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82AD-BE48-B94E-824CD3F5F25C}"/>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Operational!$G$133:$P$133</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82AD-BE48-B94E-824CD3F5F25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Operational!$G$120:$P$120</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D1A2-B140-B3F1-A6AC862366EB}"/>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Operational!$G$127:$P$127</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D1A2-B140-B3F1-A6AC862366EB}"/>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Operational!$G$134:$P$134</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D1A2-B140-B3F1-A6AC862366EB}"/>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Operational!$G$140:$P$140</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E8BE-BF49-9B10-10CB4C3DB99E}"/>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Operational!$G$147:$P$147</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E8BE-BF49-9B10-10CB4C3DB99E}"/>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Operational!$G$154:$P$154</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E8BE-BF49-9B10-10CB4C3DB99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Operational!$G$143:$P$143</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0DEB-6C43-BBCA-10B57C6A17A9}"/>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Operational!$G$150:$P$150</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0DEB-6C43-BBCA-10B57C6A17A9}"/>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Operational!$G$157:$P$157</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0DEB-6C43-BBCA-10B57C6A17A9}"/>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Operational!$G$144:$P$144</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5D7C-E043-B166-8F5FFEB208A4}"/>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Operational!$G$151:$P$151</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5D7C-E043-B166-8F5FFEB208A4}"/>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Operational!$G$158:$P$158</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5D7C-E043-B166-8F5FFEB208A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Operational!$G$164:$P$164</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FE31-344C-BA88-82A492EFE861}"/>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Operational!$G$171:$P$171</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FE31-344C-BA88-82A492EFE861}"/>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Operational!$G$178:$P$178</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FE31-344C-BA88-82A492EFE86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Operational!$G$24:$P$24</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5956-3844-809A-17BE354C9564}"/>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Operational!$G$31:$P$31</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5956-3844-809A-17BE354C9564}"/>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Operational!$G$38:$P$38</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5956-3844-809A-17BE354C956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Operational!$G$167:$P$167</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D3D3-724E-820F-04FD6A9C056A}"/>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Operational!$G$174:$P$174</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D3D3-724E-820F-04FD6A9C056A}"/>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Operational!$G$181:$P$181</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D3D3-724E-820F-04FD6A9C056A}"/>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Operational!$G$168:$P$168</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998C-9E46-9FFB-1234160E7609}"/>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Operational!$G$175:$P$175</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998C-9E46-9FFB-1234160E7609}"/>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Operational!$G$182:$P$182</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998C-9E46-9FFB-1234160E7609}"/>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Operational!$G$188:$P$188</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2BDC-8943-B203-7509B7EFC654}"/>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Operational!$G$195:$P$195</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2BDC-8943-B203-7509B7EFC654}"/>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Operational!$G$202:$P$202</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2BDC-8943-B203-7509B7EFC65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Operational!$G$191:$P$191</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6451-694D-9050-F83CE8C55888}"/>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Operational!$G$198:$P$198</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6451-694D-9050-F83CE8C55888}"/>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Operational!$G$205:$P$205</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6451-694D-9050-F83CE8C5588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Operational!$G$192:$P$192</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FC17-7A45-842C-C3010C318EF6}"/>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Operational!$G$199:$P$199</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FC17-7A45-842C-C3010C318EF6}"/>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Operational!$G$206:$P$206</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FC17-7A45-842C-C3010C318EF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Operational!$G$212:$P$212</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79A3-754F-9FBE-8F096B5B15DE}"/>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Operational!$G$219:$P$219</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79A3-754F-9FBE-8F096B5B15DE}"/>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Operational!$G$226:$P$226</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79A3-754F-9FBE-8F096B5B15D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Operational!$G$215:$P$215</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6D63-F349-BB23-7BB5800624A1}"/>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Operational!$G$222:$P$222</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6D63-F349-BB23-7BB5800624A1}"/>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Operational!$G$229:$P$229</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6D63-F349-BB23-7BB5800624A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Operational!$G$216:$P$216</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0397-9C47-AF3E-1E550778CCF0}"/>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Operational!$G$223:$P$223</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0397-9C47-AF3E-1E550778CCF0}"/>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Operational!$G$230:$P$230</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0397-9C47-AF3E-1E550778CCF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Operational!$G$236:$P$236</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0-F485-6741-A200-ED373D8E8254}"/>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Operational!$G$243:$P$243</c:f>
              <c:numCache>
                <c:formatCode>General</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F485-6741-A200-ED373D8E8254}"/>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Operational!$G$250:$P$250</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485-6741-A200-ED373D8E825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Operational!$G$239:$P$239</c:f>
              <c:numCache>
                <c:formatCode>_("$"* #,##0_);_("$"* \(#,##0\);_("$"* "-"??_);_(@_)</c:formatCode>
                <c:ptCount val="10"/>
                <c:pt idx="0">
                  <c:v>200000</c:v>
                </c:pt>
                <c:pt idx="1">
                  <c:v>200000</c:v>
                </c:pt>
                <c:pt idx="2">
                  <c:v>200000</c:v>
                </c:pt>
                <c:pt idx="3">
                  <c:v>200000</c:v>
                </c:pt>
                <c:pt idx="4">
                  <c:v>200000</c:v>
                </c:pt>
                <c:pt idx="5">
                  <c:v>200000</c:v>
                </c:pt>
                <c:pt idx="6">
                  <c:v>200000</c:v>
                </c:pt>
                <c:pt idx="7">
                  <c:v>200000</c:v>
                </c:pt>
                <c:pt idx="8">
                  <c:v>200000</c:v>
                </c:pt>
                <c:pt idx="9">
                  <c:v>200000</c:v>
                </c:pt>
              </c:numCache>
            </c:numRef>
          </c:val>
          <c:smooth val="0"/>
          <c:extLst>
            <c:ext xmlns:c16="http://schemas.microsoft.com/office/drawing/2014/chart" uri="{C3380CC4-5D6E-409C-BE32-E72D297353CC}">
              <c16:uniqueId val="{00000000-FF35-B347-94AA-5C2B7E045197}"/>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Operational!$G$246:$P$246</c:f>
              <c:numCache>
                <c:formatCode>_("$"* #,##0_);_("$"* \(#,##0\);_("$"* "-"??_);_(@_)</c:formatCode>
                <c:ptCount val="10"/>
                <c:pt idx="0">
                  <c:v>100000</c:v>
                </c:pt>
                <c:pt idx="1">
                  <c:v>100000</c:v>
                </c:pt>
                <c:pt idx="2">
                  <c:v>100000</c:v>
                </c:pt>
                <c:pt idx="3">
                  <c:v>100000</c:v>
                </c:pt>
                <c:pt idx="4">
                  <c:v>100000</c:v>
                </c:pt>
                <c:pt idx="5">
                  <c:v>100000</c:v>
                </c:pt>
                <c:pt idx="6">
                  <c:v>100000</c:v>
                </c:pt>
                <c:pt idx="7">
                  <c:v>100000</c:v>
                </c:pt>
                <c:pt idx="8">
                  <c:v>100000</c:v>
                </c:pt>
                <c:pt idx="9">
                  <c:v>100000</c:v>
                </c:pt>
              </c:numCache>
            </c:numRef>
          </c:val>
          <c:smooth val="0"/>
          <c:extLst>
            <c:ext xmlns:c16="http://schemas.microsoft.com/office/drawing/2014/chart" uri="{C3380CC4-5D6E-409C-BE32-E72D297353CC}">
              <c16:uniqueId val="{00000001-FF35-B347-94AA-5C2B7E045197}"/>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Operational!$G$253:$P$253</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F35-B347-94AA-5C2B7E04519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Operational!$G$47:$P$47</c:f>
              <c:numCache>
                <c:formatCode>_("$"* #,##0_);_("$"* \(#,##0\);_("$"* "-"??_);_(@_)</c:formatCode>
                <c:ptCount val="10"/>
                <c:pt idx="0">
                  <c:v>1200000</c:v>
                </c:pt>
                <c:pt idx="1">
                  <c:v>1230000</c:v>
                </c:pt>
                <c:pt idx="2">
                  <c:v>1260000</c:v>
                </c:pt>
                <c:pt idx="3">
                  <c:v>1290000</c:v>
                </c:pt>
                <c:pt idx="4">
                  <c:v>1320000</c:v>
                </c:pt>
                <c:pt idx="5">
                  <c:v>1350000</c:v>
                </c:pt>
                <c:pt idx="6">
                  <c:v>1380000</c:v>
                </c:pt>
                <c:pt idx="7">
                  <c:v>1410000</c:v>
                </c:pt>
                <c:pt idx="8">
                  <c:v>1440000</c:v>
                </c:pt>
                <c:pt idx="9">
                  <c:v>1470000</c:v>
                </c:pt>
              </c:numCache>
            </c:numRef>
          </c:val>
          <c:smooth val="0"/>
          <c:extLst>
            <c:ext xmlns:c16="http://schemas.microsoft.com/office/drawing/2014/chart" uri="{C3380CC4-5D6E-409C-BE32-E72D297353CC}">
              <c16:uniqueId val="{00000000-30B2-7A47-A26A-F58497210F1D}"/>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Operational!$G$54:$P$54</c:f>
              <c:numCache>
                <c:formatCode>_("$"* #,##0_);_("$"* \(#,##0\);_("$"* "-"??_);_(@_)</c:formatCode>
                <c:ptCount val="10"/>
                <c:pt idx="0">
                  <c:v>880000.00000000012</c:v>
                </c:pt>
                <c:pt idx="1">
                  <c:v>902000.00000000012</c:v>
                </c:pt>
                <c:pt idx="2">
                  <c:v>924000.00000000012</c:v>
                </c:pt>
                <c:pt idx="3">
                  <c:v>946000.00000000012</c:v>
                </c:pt>
                <c:pt idx="4">
                  <c:v>968000.00000000012</c:v>
                </c:pt>
                <c:pt idx="5">
                  <c:v>990000.00000000012</c:v>
                </c:pt>
                <c:pt idx="6">
                  <c:v>1012000.0000000001</c:v>
                </c:pt>
                <c:pt idx="7">
                  <c:v>1034000.0000000001</c:v>
                </c:pt>
                <c:pt idx="8">
                  <c:v>1056000</c:v>
                </c:pt>
                <c:pt idx="9">
                  <c:v>1078000</c:v>
                </c:pt>
              </c:numCache>
            </c:numRef>
          </c:val>
          <c:smooth val="0"/>
          <c:extLst>
            <c:ext xmlns:c16="http://schemas.microsoft.com/office/drawing/2014/chart" uri="{C3380CC4-5D6E-409C-BE32-E72D297353CC}">
              <c16:uniqueId val="{00000001-30B2-7A47-A26A-F58497210F1D}"/>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Operational!$G$61:$P$61</c:f>
              <c:numCache>
                <c:formatCode>_("$"* #,##0_);_("$"* \(#,##0\);_("$"* "-"??_);_(@_)</c:formatCode>
                <c:ptCount val="10"/>
                <c:pt idx="0">
                  <c:v>600000</c:v>
                </c:pt>
                <c:pt idx="1">
                  <c:v>615000</c:v>
                </c:pt>
                <c:pt idx="2">
                  <c:v>630000</c:v>
                </c:pt>
                <c:pt idx="3">
                  <c:v>645000</c:v>
                </c:pt>
                <c:pt idx="4">
                  <c:v>660000</c:v>
                </c:pt>
                <c:pt idx="5">
                  <c:v>675000</c:v>
                </c:pt>
                <c:pt idx="6">
                  <c:v>690000</c:v>
                </c:pt>
                <c:pt idx="7">
                  <c:v>705000</c:v>
                </c:pt>
                <c:pt idx="8">
                  <c:v>720000</c:v>
                </c:pt>
                <c:pt idx="9">
                  <c:v>735000</c:v>
                </c:pt>
              </c:numCache>
            </c:numRef>
          </c:val>
          <c:smooth val="0"/>
          <c:extLst>
            <c:ext xmlns:c16="http://schemas.microsoft.com/office/drawing/2014/chart" uri="{C3380CC4-5D6E-409C-BE32-E72D297353CC}">
              <c16:uniqueId val="{00000002-30B2-7A47-A26A-F58497210F1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Operational!$G$240:$P$240</c:f>
              <c:numCache>
                <c:formatCode>_("$"* #,##0_);_("$"* \(#,##0\);_("$"* "-"??_);_(@_)</c:formatCode>
                <c:ptCount val="10"/>
                <c:pt idx="0">
                  <c:v>600000</c:v>
                </c:pt>
                <c:pt idx="1">
                  <c:v>600000</c:v>
                </c:pt>
                <c:pt idx="2">
                  <c:v>600000</c:v>
                </c:pt>
                <c:pt idx="3">
                  <c:v>600000</c:v>
                </c:pt>
                <c:pt idx="4">
                  <c:v>600000</c:v>
                </c:pt>
                <c:pt idx="5">
                  <c:v>600000</c:v>
                </c:pt>
                <c:pt idx="6">
                  <c:v>600000</c:v>
                </c:pt>
                <c:pt idx="7">
                  <c:v>600000</c:v>
                </c:pt>
                <c:pt idx="8">
                  <c:v>600000</c:v>
                </c:pt>
                <c:pt idx="9">
                  <c:v>600000</c:v>
                </c:pt>
              </c:numCache>
            </c:numRef>
          </c:val>
          <c:smooth val="0"/>
          <c:extLst>
            <c:ext xmlns:c16="http://schemas.microsoft.com/office/drawing/2014/chart" uri="{C3380CC4-5D6E-409C-BE32-E72D297353CC}">
              <c16:uniqueId val="{00000000-399D-4842-B447-91086C7F5865}"/>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Operational!$G$247:$P$247</c:f>
              <c:numCache>
                <c:formatCode>_("$"* #,##0_);_("$"* \(#,##0\);_("$"* "-"??_);_(@_)</c:formatCode>
                <c:ptCount val="10"/>
                <c:pt idx="0">
                  <c:v>900000</c:v>
                </c:pt>
                <c:pt idx="1">
                  <c:v>900000</c:v>
                </c:pt>
                <c:pt idx="2">
                  <c:v>900000</c:v>
                </c:pt>
                <c:pt idx="3">
                  <c:v>900000</c:v>
                </c:pt>
                <c:pt idx="4">
                  <c:v>900000</c:v>
                </c:pt>
                <c:pt idx="5">
                  <c:v>900000</c:v>
                </c:pt>
                <c:pt idx="6">
                  <c:v>900000</c:v>
                </c:pt>
                <c:pt idx="7">
                  <c:v>900000</c:v>
                </c:pt>
                <c:pt idx="8">
                  <c:v>900000</c:v>
                </c:pt>
                <c:pt idx="9">
                  <c:v>900000</c:v>
                </c:pt>
              </c:numCache>
            </c:numRef>
          </c:val>
          <c:smooth val="0"/>
          <c:extLst>
            <c:ext xmlns:c16="http://schemas.microsoft.com/office/drawing/2014/chart" uri="{C3380CC4-5D6E-409C-BE32-E72D297353CC}">
              <c16:uniqueId val="{00000001-399D-4842-B447-91086C7F5865}"/>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Operational!$G$254:$P$254</c:f>
              <c:numCache>
                <c:formatCode>_("$"* #,##0_);_("$"* \(#,##0\);_("$"* "-"??_);_(@_)</c:formatCode>
                <c:ptCount val="10"/>
                <c:pt idx="0">
                  <c:v>1200000</c:v>
                </c:pt>
                <c:pt idx="1">
                  <c:v>1200000</c:v>
                </c:pt>
                <c:pt idx="2">
                  <c:v>1200000</c:v>
                </c:pt>
                <c:pt idx="3">
                  <c:v>1200000</c:v>
                </c:pt>
                <c:pt idx="4">
                  <c:v>1200000</c:v>
                </c:pt>
                <c:pt idx="5">
                  <c:v>1200000</c:v>
                </c:pt>
                <c:pt idx="6">
                  <c:v>1200000</c:v>
                </c:pt>
                <c:pt idx="7">
                  <c:v>1200000</c:v>
                </c:pt>
                <c:pt idx="8">
                  <c:v>1200000</c:v>
                </c:pt>
                <c:pt idx="9">
                  <c:v>1200000</c:v>
                </c:pt>
              </c:numCache>
            </c:numRef>
          </c:val>
          <c:smooth val="0"/>
          <c:extLst>
            <c:ext xmlns:c16="http://schemas.microsoft.com/office/drawing/2014/chart" uri="{C3380CC4-5D6E-409C-BE32-E72D297353CC}">
              <c16:uniqueId val="{00000002-399D-4842-B447-91086C7F5865}"/>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Tactical!$G$24:$P$24</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CB06-B544-8DF6-9D2264ACF142}"/>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Tactical!$G$31:$P$31</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CB06-B544-8DF6-9D2264ACF142}"/>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Tactical!$G$38:$P$38</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CB06-B544-8DF6-9D2264ACF142}"/>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Tactical!$G$25:$P$25</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0E86-0F4C-AB39-149A70F7E8B3}"/>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Tactical!$G$32:$P$32</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0E86-0F4C-AB39-149A70F7E8B3}"/>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Tactical!$G$39:$P$39</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0E86-0F4C-AB39-149A70F7E8B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Tactical!$G$48:$P$48</c:f>
              <c:numCache>
                <c:formatCode>_("$"* #,##0_);_("$"* \(#,##0\);_("$"* "-"??_);_(@_)</c:formatCode>
                <c:ptCount val="10"/>
                <c:pt idx="0">
                  <c:v>1200000</c:v>
                </c:pt>
                <c:pt idx="1">
                  <c:v>1230000</c:v>
                </c:pt>
                <c:pt idx="2">
                  <c:v>1260000</c:v>
                </c:pt>
                <c:pt idx="3">
                  <c:v>1290000</c:v>
                </c:pt>
                <c:pt idx="4">
                  <c:v>1320000</c:v>
                </c:pt>
                <c:pt idx="5">
                  <c:v>1350000</c:v>
                </c:pt>
                <c:pt idx="6">
                  <c:v>1380000</c:v>
                </c:pt>
                <c:pt idx="7">
                  <c:v>1410000</c:v>
                </c:pt>
                <c:pt idx="8">
                  <c:v>1440000</c:v>
                </c:pt>
                <c:pt idx="9">
                  <c:v>1470000</c:v>
                </c:pt>
              </c:numCache>
            </c:numRef>
          </c:val>
          <c:smooth val="0"/>
          <c:extLst>
            <c:ext xmlns:c16="http://schemas.microsoft.com/office/drawing/2014/chart" uri="{C3380CC4-5D6E-409C-BE32-E72D297353CC}">
              <c16:uniqueId val="{00000000-7847-8D46-B8AF-53AADCDF4487}"/>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Tactical!$G$55:$P$55</c:f>
              <c:numCache>
                <c:formatCode>_("$"* #,##0_);_("$"* \(#,##0\);_("$"* "-"??_);_(@_)</c:formatCode>
                <c:ptCount val="10"/>
                <c:pt idx="0">
                  <c:v>880000.00000000012</c:v>
                </c:pt>
                <c:pt idx="1">
                  <c:v>902000.00000000012</c:v>
                </c:pt>
                <c:pt idx="2">
                  <c:v>924000.00000000012</c:v>
                </c:pt>
                <c:pt idx="3">
                  <c:v>946000.00000000012</c:v>
                </c:pt>
                <c:pt idx="4">
                  <c:v>968000.00000000012</c:v>
                </c:pt>
                <c:pt idx="5">
                  <c:v>990000.00000000012</c:v>
                </c:pt>
                <c:pt idx="6">
                  <c:v>1012000.0000000001</c:v>
                </c:pt>
                <c:pt idx="7">
                  <c:v>1034000.0000000001</c:v>
                </c:pt>
                <c:pt idx="8">
                  <c:v>1056000</c:v>
                </c:pt>
                <c:pt idx="9">
                  <c:v>1078000</c:v>
                </c:pt>
              </c:numCache>
            </c:numRef>
          </c:val>
          <c:smooth val="0"/>
          <c:extLst>
            <c:ext xmlns:c16="http://schemas.microsoft.com/office/drawing/2014/chart" uri="{C3380CC4-5D6E-409C-BE32-E72D297353CC}">
              <c16:uniqueId val="{00000001-7847-8D46-B8AF-53AADCDF4487}"/>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Tactical!$G$62:$P$62</c:f>
              <c:numCache>
                <c:formatCode>_("$"* #,##0_);_("$"* \(#,##0\);_("$"* "-"??_);_(@_)</c:formatCode>
                <c:ptCount val="10"/>
                <c:pt idx="0">
                  <c:v>600000</c:v>
                </c:pt>
                <c:pt idx="1">
                  <c:v>615000</c:v>
                </c:pt>
                <c:pt idx="2">
                  <c:v>630000</c:v>
                </c:pt>
                <c:pt idx="3">
                  <c:v>645000</c:v>
                </c:pt>
                <c:pt idx="4">
                  <c:v>660000</c:v>
                </c:pt>
                <c:pt idx="5">
                  <c:v>675000</c:v>
                </c:pt>
                <c:pt idx="6">
                  <c:v>690000</c:v>
                </c:pt>
                <c:pt idx="7">
                  <c:v>705000</c:v>
                </c:pt>
                <c:pt idx="8">
                  <c:v>720000</c:v>
                </c:pt>
                <c:pt idx="9">
                  <c:v>735000</c:v>
                </c:pt>
              </c:numCache>
            </c:numRef>
          </c:val>
          <c:smooth val="0"/>
          <c:extLst>
            <c:ext xmlns:c16="http://schemas.microsoft.com/office/drawing/2014/chart" uri="{C3380CC4-5D6E-409C-BE32-E72D297353CC}">
              <c16:uniqueId val="{00000002-7847-8D46-B8AF-53AADCDF448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Tactical!$G$49:$P$49</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C7A1-8D4E-A3A6-598A200256E0}"/>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Tactical!$G$56:$P$56</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C7A1-8D4E-A3A6-598A200256E0}"/>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Tactical!$G$63:$P$63</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C7A1-8D4E-A3A6-598A200256E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Tactical!$G$21:$P$21</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49BF-1B43-8EB2-9E617259C4C7}"/>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Tactical!$G$28:$P$28</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49BF-1B43-8EB2-9E617259C4C7}"/>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Tactical!$G$35:$P$35</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49BF-1B43-8EB2-9E617259C4C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Tactical!$G$45:$P$45</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7CD4-9049-9A1A-61A8A638915C}"/>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Tactical!$G$52:$P$52</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7CD4-9049-9A1A-61A8A638915C}"/>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Tactical!$G$59:$P$59</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7CD4-9049-9A1A-61A8A638915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Tactical!$G$72:$P$72</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E27D-B64A-B94A-65DA56EB117D}"/>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Tactical!$G$79:$P$79</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E27D-B64A-B94A-65DA56EB117D}"/>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Tactical!$G$86:$P$86</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E27D-B64A-B94A-65DA56EB117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Tactical!$G$73:$P$73</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88D9-B54F-A0C2-5F2BFF59555A}"/>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Tactical!$G$80:$P$80</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88D9-B54F-A0C2-5F2BFF59555A}"/>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Tactical!$G$87:$P$87</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88D9-B54F-A0C2-5F2BFF59555A}"/>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Tactical!$G$69:$P$69</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3A46-6644-9249-93B3FC9A7C4A}"/>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Tactical!$G$76:$P$76</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3A46-6644-9249-93B3FC9A7C4A}"/>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Tactical!$G$83:$P$83</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3A46-6644-9249-93B3FC9A7C4A}"/>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Operational!$G$48:$P$48</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AFAA-9947-BD68-7662179A38E3}"/>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Operational!$G$55:$P$55</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AFAA-9947-BD68-7662179A38E3}"/>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Operational!$G$62:$P$62</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AFAA-9947-BD68-7662179A38E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Tactical!$G$93:$P$93</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82B2-2248-9375-AD40855FD073}"/>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Tactical!$G$100:$P$100</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82B2-2248-9375-AD40855FD073}"/>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Tactical!$G$107:$P$107</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82B2-2248-9375-AD40855FD07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Tactical!$G$96:$P$96</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3CB9-F14D-841D-B13A47AD7751}"/>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Tactical!$G$103:$P$103</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3CB9-F14D-841D-B13A47AD7751}"/>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Tactical!$G$110:$P$110</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3CB9-F14D-841D-B13A47AD775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Tactical!$G$97:$P$97</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B90C-F344-BBC2-6087977A1E00}"/>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Tactical!$G$104:$P$104</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B90C-F344-BBC2-6087977A1E00}"/>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Tactical!$G$111:$P$111</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B90C-F344-BBC2-6087977A1E0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Tactical!$G$117:$P$117</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5043-4A48-B796-85A1BAF144BE}"/>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Tactical!$G$124:$P$124</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5043-4A48-B796-85A1BAF144BE}"/>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Tactical!$G$131:$P$131</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5043-4A48-B796-85A1BAF144B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Tactical!$G$120:$P$120</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A9A0-624E-856E-945E1C097C2D}"/>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Tactical!$G$127:$P$127</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A9A0-624E-856E-945E1C097C2D}"/>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Tactical!$G$134:$P$134</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A9A0-624E-856E-945E1C097C2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Tactical!$G$121:$P$121</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D420-A547-A3A4-FC272FAA1B43}"/>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Tactical!$G$128:$P$128</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D420-A547-A3A4-FC272FAA1B43}"/>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Tactical!$G$135:$P$135</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D420-A547-A3A4-FC272FAA1B4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Tactical!$G$141:$P$141</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E078-3243-A4A4-66934708BCA8}"/>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Tactical!$G$148:$P$148</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E078-3243-A4A4-66934708BCA8}"/>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Tactical!$G$155:$P$155</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E078-3243-A4A4-66934708BCA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Tactical!$G$144:$P$144</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4D08-F145-8CA2-43A75C4B0BC3}"/>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Tactical!$G$151:$P$151</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4D08-F145-8CA2-43A75C4B0BC3}"/>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Tactical!$G$158:$P$158</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4D08-F145-8CA2-43A75C4B0BC3}"/>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Tactical!$G$145:$P$145</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1DE4-7446-8BC1-73EA186A6C77}"/>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Tactical!$G$152:$P$152</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1DE4-7446-8BC1-73EA186A6C77}"/>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Tactical!$G$159:$P$159</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1DE4-7446-8BC1-73EA186A6C7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Tactical!$G$165:$P$165</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7E6A-9E4D-9697-1CE66C66E825}"/>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Tactical!$G$172:$P$172</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7E6A-9E4D-9697-1CE66C66E825}"/>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Tactical!$G$179:$P$179</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7E6A-9E4D-9697-1CE66C66E825}"/>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Operational!$G$20:$P$20</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181D-8C48-98F2-BF1BB3083165}"/>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Operational!$G$27:$P$27</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181D-8C48-98F2-BF1BB3083165}"/>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Operational!$G$34:$P$34</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181D-8C48-98F2-BF1BB3083165}"/>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Tactical!$G$168:$P$168</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2A4E-8B4A-9823-91153C100D7E}"/>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Tactical!$G$175:$P$175</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2A4E-8B4A-9823-91153C100D7E}"/>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Tactical!$G$182:$P$182</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2A4E-8B4A-9823-91153C100D7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Tactical!$G$169:$P$169</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51C2-364D-B923-E90640AA5181}"/>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Tactical!$G$176:$P$176</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51C2-364D-B923-E90640AA5181}"/>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Tactical!$G$183:$P$183</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51C2-364D-B923-E90640AA518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Tactical!$G$189:$P$189</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6016-1F4E-BF10-159193BCD870}"/>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Tactical!$G$196:$P$196</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6016-1F4E-BF10-159193BCD870}"/>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Tactical!$G$203:$P$203</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6016-1F4E-BF10-159193BCD87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Tactical!$G$192:$P$192</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6A83-D14D-BF9C-A3353A47E991}"/>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Tactical!$G$199:$P$199</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6A83-D14D-BF9C-A3353A47E991}"/>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Tactical!$G$206:$P$206</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6A83-D14D-BF9C-A3353A47E99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Tactical!$G$193:$P$193</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58E2-C942-9C08-325C49DDA1DF}"/>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Tactical!$G$200:$P$200</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58E2-C942-9C08-325C49DDA1DF}"/>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Tactical!$G$207:$P$207</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58E2-C942-9C08-325C49DDA1DF}"/>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Tactical!$G$213:$P$213</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5EC3-1C41-9B05-83298240DDA0}"/>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Tactical!$G$220:$P$220</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5EC3-1C41-9B05-83298240DDA0}"/>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Tactical!$G$227:$P$227</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5EC3-1C41-9B05-83298240DDA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Tactical!$G$216:$P$216</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16B8-F144-9598-1A8BFE2469BC}"/>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Tactical!$G$223:$P$223</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16B8-F144-9598-1A8BFE2469BC}"/>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Tactical!$G$230:$P$230</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16B8-F144-9598-1A8BFE2469B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Tactical!$G$217:$P$217</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492B-1440-8C27-A71F3DEC71E1}"/>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Tactical!$G$224:$P$224</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492B-1440-8C27-A71F3DEC71E1}"/>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Tactical!$G$231:$P$231</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492B-1440-8C27-A71F3DEC71E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Tactical!$G$17:$P$17</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Tactical!$G$237:$P$237</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0-CE57-1F4E-BC24-CD402013E3B8}"/>
            </c:ext>
          </c:extLst>
        </c:ser>
        <c:ser>
          <c:idx val="1"/>
          <c:order val="1"/>
          <c:tx>
            <c:strRef>
              <c:f>Tactical!$C$27</c:f>
              <c:strCache>
                <c:ptCount val="1"/>
                <c:pt idx="0">
                  <c:v>B</c:v>
                </c:pt>
              </c:strCache>
            </c:strRef>
          </c:tx>
          <c:spPr>
            <a:ln w="28575" cap="rnd">
              <a:solidFill>
                <a:schemeClr val="accent2"/>
              </a:solidFill>
              <a:round/>
            </a:ln>
            <a:effectLst/>
          </c:spPr>
          <c:marker>
            <c:symbol val="none"/>
          </c:marker>
          <c:val>
            <c:numRef>
              <c:f>Tactical!$G$244:$P$244</c:f>
              <c:numCache>
                <c:formatCode>General</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CE57-1F4E-BC24-CD402013E3B8}"/>
            </c:ext>
          </c:extLst>
        </c:ser>
        <c:ser>
          <c:idx val="2"/>
          <c:order val="2"/>
          <c:tx>
            <c:strRef>
              <c:f>Tactical!$C$34</c:f>
              <c:strCache>
                <c:ptCount val="1"/>
                <c:pt idx="0">
                  <c:v>C</c:v>
                </c:pt>
              </c:strCache>
            </c:strRef>
          </c:tx>
          <c:spPr>
            <a:ln w="28575" cap="rnd">
              <a:solidFill>
                <a:schemeClr val="accent3"/>
              </a:solidFill>
              <a:round/>
            </a:ln>
            <a:effectLst/>
          </c:spPr>
          <c:marker>
            <c:symbol val="none"/>
          </c:marker>
          <c:val>
            <c:numRef>
              <c:f>Tactical!$G$251:$P$251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E57-1F4E-BC24-CD402013E3B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Tactical!$G$240:$P$240</c:f>
              <c:numCache>
                <c:formatCode>_("$"* #,##0_);_("$"* \(#,##0\);_("$"* "-"??_);_(@_)</c:formatCode>
                <c:ptCount val="10"/>
                <c:pt idx="0">
                  <c:v>200000</c:v>
                </c:pt>
                <c:pt idx="1">
                  <c:v>200000</c:v>
                </c:pt>
                <c:pt idx="2">
                  <c:v>200000</c:v>
                </c:pt>
                <c:pt idx="3">
                  <c:v>200000</c:v>
                </c:pt>
                <c:pt idx="4">
                  <c:v>200000</c:v>
                </c:pt>
                <c:pt idx="5">
                  <c:v>200000</c:v>
                </c:pt>
                <c:pt idx="6">
                  <c:v>200000</c:v>
                </c:pt>
                <c:pt idx="7">
                  <c:v>200000</c:v>
                </c:pt>
                <c:pt idx="8">
                  <c:v>200000</c:v>
                </c:pt>
                <c:pt idx="9">
                  <c:v>200000</c:v>
                </c:pt>
              </c:numCache>
            </c:numRef>
          </c:val>
          <c:smooth val="0"/>
          <c:extLst>
            <c:ext xmlns:c16="http://schemas.microsoft.com/office/drawing/2014/chart" uri="{C3380CC4-5D6E-409C-BE32-E72D297353CC}">
              <c16:uniqueId val="{00000000-F820-4543-BF54-3EE649B28B36}"/>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Tactical!$G$247:$P$247</c:f>
              <c:numCache>
                <c:formatCode>_("$"* #,##0_);_("$"* \(#,##0\);_("$"* "-"??_);_(@_)</c:formatCode>
                <c:ptCount val="10"/>
                <c:pt idx="0">
                  <c:v>100000</c:v>
                </c:pt>
                <c:pt idx="1">
                  <c:v>100000</c:v>
                </c:pt>
                <c:pt idx="2">
                  <c:v>100000</c:v>
                </c:pt>
                <c:pt idx="3">
                  <c:v>100000</c:v>
                </c:pt>
                <c:pt idx="4">
                  <c:v>100000</c:v>
                </c:pt>
                <c:pt idx="5">
                  <c:v>100000</c:v>
                </c:pt>
                <c:pt idx="6">
                  <c:v>100000</c:v>
                </c:pt>
                <c:pt idx="7">
                  <c:v>100000</c:v>
                </c:pt>
                <c:pt idx="8">
                  <c:v>100000</c:v>
                </c:pt>
                <c:pt idx="9">
                  <c:v>100000</c:v>
                </c:pt>
              </c:numCache>
            </c:numRef>
          </c:val>
          <c:smooth val="0"/>
          <c:extLst>
            <c:ext xmlns:c16="http://schemas.microsoft.com/office/drawing/2014/chart" uri="{C3380CC4-5D6E-409C-BE32-E72D297353CC}">
              <c16:uniqueId val="{00000001-F820-4543-BF54-3EE649B28B36}"/>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Tactical!$G$65:$P$65</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Tactical!$G$254:$P$254</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820-4543-BF54-3EE649B28B3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Operational!$G$44:$P$44</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D27A-5044-81F1-FB64B5A5CF1C}"/>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Operational!$G$51:$P$51</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D27A-5044-81F1-FB64B5A5CF1C}"/>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Operational!$G$58:$P$58</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D27A-5044-81F1-FB64B5A5CF1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Tactical!$C$20</c:f>
              <c:strCache>
                <c:ptCount val="1"/>
                <c:pt idx="0">
                  <c:v>A</c:v>
                </c:pt>
              </c:strCache>
            </c:strRef>
          </c:tx>
          <c:spPr>
            <a:ln w="28575" cap="rnd">
              <a:solidFill>
                <a:schemeClr val="accent1"/>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Tactical!$G$241:$P$241</c:f>
              <c:numCache>
                <c:formatCode>_("$"* #,##0_);_("$"* \(#,##0\);_("$"* "-"??_);_(@_)</c:formatCode>
                <c:ptCount val="10"/>
                <c:pt idx="0">
                  <c:v>600000</c:v>
                </c:pt>
                <c:pt idx="1">
                  <c:v>600000</c:v>
                </c:pt>
                <c:pt idx="2">
                  <c:v>600000</c:v>
                </c:pt>
                <c:pt idx="3">
                  <c:v>600000</c:v>
                </c:pt>
                <c:pt idx="4">
                  <c:v>600000</c:v>
                </c:pt>
                <c:pt idx="5">
                  <c:v>600000</c:v>
                </c:pt>
                <c:pt idx="6">
                  <c:v>600000</c:v>
                </c:pt>
                <c:pt idx="7">
                  <c:v>600000</c:v>
                </c:pt>
                <c:pt idx="8">
                  <c:v>600000</c:v>
                </c:pt>
                <c:pt idx="9">
                  <c:v>600000</c:v>
                </c:pt>
              </c:numCache>
            </c:numRef>
          </c:val>
          <c:smooth val="0"/>
          <c:extLst>
            <c:ext xmlns:c16="http://schemas.microsoft.com/office/drawing/2014/chart" uri="{C3380CC4-5D6E-409C-BE32-E72D297353CC}">
              <c16:uniqueId val="{00000000-0AC8-FB48-957F-E4AA587554AC}"/>
            </c:ext>
          </c:extLst>
        </c:ser>
        <c:ser>
          <c:idx val="1"/>
          <c:order val="1"/>
          <c:tx>
            <c:strRef>
              <c:f>Tactical!$C$27</c:f>
              <c:strCache>
                <c:ptCount val="1"/>
                <c:pt idx="0">
                  <c:v>B</c:v>
                </c:pt>
              </c:strCache>
            </c:strRef>
          </c:tx>
          <c:spPr>
            <a:ln w="28575" cap="rnd">
              <a:solidFill>
                <a:schemeClr val="accent2"/>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Tactical!$G$248:$P$248</c:f>
              <c:numCache>
                <c:formatCode>_("$"* #,##0_);_("$"* \(#,##0\);_("$"* "-"??_);_(@_)</c:formatCode>
                <c:ptCount val="10"/>
                <c:pt idx="0">
                  <c:v>900000</c:v>
                </c:pt>
                <c:pt idx="1">
                  <c:v>900000</c:v>
                </c:pt>
                <c:pt idx="2">
                  <c:v>900000</c:v>
                </c:pt>
                <c:pt idx="3">
                  <c:v>900000</c:v>
                </c:pt>
                <c:pt idx="4">
                  <c:v>900000</c:v>
                </c:pt>
                <c:pt idx="5">
                  <c:v>900000</c:v>
                </c:pt>
                <c:pt idx="6">
                  <c:v>900000</c:v>
                </c:pt>
                <c:pt idx="7">
                  <c:v>900000</c:v>
                </c:pt>
                <c:pt idx="8">
                  <c:v>900000</c:v>
                </c:pt>
                <c:pt idx="9">
                  <c:v>900000</c:v>
                </c:pt>
              </c:numCache>
            </c:numRef>
          </c:val>
          <c:smooth val="0"/>
          <c:extLst>
            <c:ext xmlns:c16="http://schemas.microsoft.com/office/drawing/2014/chart" uri="{C3380CC4-5D6E-409C-BE32-E72D297353CC}">
              <c16:uniqueId val="{00000001-0AC8-FB48-957F-E4AA587554AC}"/>
            </c:ext>
          </c:extLst>
        </c:ser>
        <c:ser>
          <c:idx val="2"/>
          <c:order val="2"/>
          <c:tx>
            <c:strRef>
              <c:f>Tactical!$C$34</c:f>
              <c:strCache>
                <c:ptCount val="1"/>
                <c:pt idx="0">
                  <c:v>C</c:v>
                </c:pt>
              </c:strCache>
            </c:strRef>
          </c:tx>
          <c:spPr>
            <a:ln w="28575" cap="rnd">
              <a:solidFill>
                <a:schemeClr val="accent3"/>
              </a:solidFill>
              <a:round/>
            </a:ln>
            <a:effectLst/>
          </c:spPr>
          <c:marker>
            <c:symbol val="none"/>
          </c:marker>
          <c:cat>
            <c:numRef>
              <c:f>Tactical!$G$41:$P$41</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Tactical!$G$255:$P$255</c:f>
              <c:numCache>
                <c:formatCode>_("$"* #,##0_);_("$"* \(#,##0\);_("$"* "-"??_);_(@_)</c:formatCode>
                <c:ptCount val="10"/>
                <c:pt idx="0">
                  <c:v>1200000</c:v>
                </c:pt>
                <c:pt idx="1">
                  <c:v>1200000</c:v>
                </c:pt>
                <c:pt idx="2">
                  <c:v>1200000</c:v>
                </c:pt>
                <c:pt idx="3">
                  <c:v>1200000</c:v>
                </c:pt>
                <c:pt idx="4">
                  <c:v>1200000</c:v>
                </c:pt>
                <c:pt idx="5">
                  <c:v>1200000</c:v>
                </c:pt>
                <c:pt idx="6">
                  <c:v>1200000</c:v>
                </c:pt>
                <c:pt idx="7">
                  <c:v>1200000</c:v>
                </c:pt>
                <c:pt idx="8">
                  <c:v>1200000</c:v>
                </c:pt>
                <c:pt idx="9">
                  <c:v>1200000</c:v>
                </c:pt>
              </c:numCache>
            </c:numRef>
          </c:val>
          <c:smooth val="0"/>
          <c:extLst>
            <c:ext xmlns:c16="http://schemas.microsoft.com/office/drawing/2014/chart" uri="{C3380CC4-5D6E-409C-BE32-E72D297353CC}">
              <c16:uniqueId val="{00000002-0AC8-FB48-957F-E4AA587554A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Strategic!$G$23:$P$23</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FD51-E247-9286-F1BD8E7E9BBA}"/>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Strategic!$G$30:$P$30</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FD51-E247-9286-F1BD8E7E9BBA}"/>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Strategic!$G$37:$P$37</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FD51-E247-9286-F1BD8E7E9BBA}"/>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Strategic!$G$24:$P$24</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FCF6-0F45-8037-9EBB922A32E7}"/>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Strategic!$G$31:$P$31</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FCF6-0F45-8037-9EBB922A32E7}"/>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Strategic!$G$38:$P$38</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FCF6-0F45-8037-9EBB922A32E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Strategic!$G$47:$P$47</c:f>
              <c:numCache>
                <c:formatCode>_("$"* #,##0_);_("$"* \(#,##0\);_("$"* "-"??_);_(@_)</c:formatCode>
                <c:ptCount val="10"/>
                <c:pt idx="0">
                  <c:v>1200000</c:v>
                </c:pt>
                <c:pt idx="1">
                  <c:v>1230000</c:v>
                </c:pt>
                <c:pt idx="2">
                  <c:v>1260000</c:v>
                </c:pt>
                <c:pt idx="3">
                  <c:v>1290000</c:v>
                </c:pt>
                <c:pt idx="4">
                  <c:v>1320000</c:v>
                </c:pt>
                <c:pt idx="5">
                  <c:v>1350000</c:v>
                </c:pt>
                <c:pt idx="6">
                  <c:v>1380000</c:v>
                </c:pt>
                <c:pt idx="7">
                  <c:v>1410000</c:v>
                </c:pt>
                <c:pt idx="8">
                  <c:v>1440000</c:v>
                </c:pt>
                <c:pt idx="9">
                  <c:v>1470000</c:v>
                </c:pt>
              </c:numCache>
            </c:numRef>
          </c:val>
          <c:smooth val="0"/>
          <c:extLst>
            <c:ext xmlns:c16="http://schemas.microsoft.com/office/drawing/2014/chart" uri="{C3380CC4-5D6E-409C-BE32-E72D297353CC}">
              <c16:uniqueId val="{00000000-9783-C04C-8B54-6FB2BEB51B37}"/>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Strategic!$G$54:$P$54</c:f>
              <c:numCache>
                <c:formatCode>_("$"* #,##0_);_("$"* \(#,##0\);_("$"* "-"??_);_(@_)</c:formatCode>
                <c:ptCount val="10"/>
                <c:pt idx="0">
                  <c:v>880000.00000000012</c:v>
                </c:pt>
                <c:pt idx="1">
                  <c:v>902000.00000000012</c:v>
                </c:pt>
                <c:pt idx="2">
                  <c:v>924000.00000000012</c:v>
                </c:pt>
                <c:pt idx="3">
                  <c:v>946000.00000000012</c:v>
                </c:pt>
                <c:pt idx="4">
                  <c:v>968000.00000000012</c:v>
                </c:pt>
                <c:pt idx="5">
                  <c:v>990000.00000000012</c:v>
                </c:pt>
                <c:pt idx="6">
                  <c:v>1012000.0000000001</c:v>
                </c:pt>
                <c:pt idx="7">
                  <c:v>1034000.0000000001</c:v>
                </c:pt>
                <c:pt idx="8">
                  <c:v>1056000</c:v>
                </c:pt>
                <c:pt idx="9">
                  <c:v>1078000</c:v>
                </c:pt>
              </c:numCache>
            </c:numRef>
          </c:val>
          <c:smooth val="0"/>
          <c:extLst>
            <c:ext xmlns:c16="http://schemas.microsoft.com/office/drawing/2014/chart" uri="{C3380CC4-5D6E-409C-BE32-E72D297353CC}">
              <c16:uniqueId val="{00000001-9783-C04C-8B54-6FB2BEB51B37}"/>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Strategic!$G$61:$P$61</c:f>
              <c:numCache>
                <c:formatCode>_("$"* #,##0_);_("$"* \(#,##0\);_("$"* "-"??_);_(@_)</c:formatCode>
                <c:ptCount val="10"/>
                <c:pt idx="0">
                  <c:v>600000</c:v>
                </c:pt>
                <c:pt idx="1">
                  <c:v>615000</c:v>
                </c:pt>
                <c:pt idx="2">
                  <c:v>630000</c:v>
                </c:pt>
                <c:pt idx="3">
                  <c:v>645000</c:v>
                </c:pt>
                <c:pt idx="4">
                  <c:v>660000</c:v>
                </c:pt>
                <c:pt idx="5">
                  <c:v>675000</c:v>
                </c:pt>
                <c:pt idx="6">
                  <c:v>690000</c:v>
                </c:pt>
                <c:pt idx="7">
                  <c:v>705000</c:v>
                </c:pt>
                <c:pt idx="8">
                  <c:v>720000</c:v>
                </c:pt>
                <c:pt idx="9">
                  <c:v>735000</c:v>
                </c:pt>
              </c:numCache>
            </c:numRef>
          </c:val>
          <c:smooth val="0"/>
          <c:extLst>
            <c:ext xmlns:c16="http://schemas.microsoft.com/office/drawing/2014/chart" uri="{C3380CC4-5D6E-409C-BE32-E72D297353CC}">
              <c16:uniqueId val="{00000002-9783-C04C-8B54-6FB2BEB51B3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Strategic!$G$48:$P$48</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134B-CB41-94D8-E10995E5ECCE}"/>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Strategic!$G$55:$P$55</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134B-CB41-94D8-E10995E5ECCE}"/>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Strategic!$G$62:$P$62</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134B-CB41-94D8-E10995E5ECC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Strategic!$G$20:$P$20</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506D-B047-982B-FD5886D5C3D7}"/>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Strategic!$G$27:$P$27</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506D-B047-982B-FD5886D5C3D7}"/>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Strategic!$G$34:$P$34</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506D-B047-982B-FD5886D5C3D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Strategic!$G$44:$P$44</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2908-5944-B54F-2BC2FAD3FE76}"/>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Strategic!$G$51:$P$51</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2908-5944-B54F-2BC2FAD3FE76}"/>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Strategic!$G$58:$P$58</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2908-5944-B54F-2BC2FAD3FE7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Strategic!$G$71:$P$71</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3B47-A843-A425-AB69105784F2}"/>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Strategic!$G$78:$P$78</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3B47-A843-A425-AB69105784F2}"/>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Strategic!$G$85:$P$85</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3B47-A843-A425-AB69105784F2}"/>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Strategic!$G$72:$P$72</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DF5F-CF4F-AB8B-7FC0794CF056}"/>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Strategic!$G$79:$P$79</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DF5F-CF4F-AB8B-7FC0794CF056}"/>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Strategic!$G$86:$P$86</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DF5F-CF4F-AB8B-7FC0794CF05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Strategic!$G$68:$P$68</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4CE8-C643-8016-30371A6FFAA9}"/>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Strategic!$G$75:$P$75</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4CE8-C643-8016-30371A6FFAA9}"/>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Strategic!$G$82:$P$82</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4CE8-C643-8016-30371A6FFAA9}"/>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Operational!$G$71:$P$71</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2A30-004E-A177-A017F4402A57}"/>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Operational!$G$78:$P$78</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2A30-004E-A177-A017F4402A57}"/>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Operational!$G$85:$P$85</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2A30-004E-A177-A017F4402A57}"/>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Strategic!$G$92:$P$92</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E1A3-DC4D-8887-6B53E04673E4}"/>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Strategic!$G$99:$P$99</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E1A3-DC4D-8887-6B53E04673E4}"/>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Strategic!$G$106:$P$106</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E1A3-DC4D-8887-6B53E04673E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Strategic!$G$95:$P$95</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BCF2-084F-ABE5-07E6E97F0720}"/>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Strategic!$G$102:$P$102</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BCF2-084F-ABE5-07E6E97F0720}"/>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Strategic!$G$109:$P$109</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BCF2-084F-ABE5-07E6E97F072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Strategic!$G$96:$P$96</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F9DB-E846-A3B9-6C89D96EC2F6}"/>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Strategic!$G$103:$P$103</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F9DB-E846-A3B9-6C89D96EC2F6}"/>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Strategic!$G$110:$P$110</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F9DB-E846-A3B9-6C89D96EC2F6}"/>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Strategic!$G$116:$P$116</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7BA9-6D47-80B2-E02453173A50}"/>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Strategic!$G$123:$P$123</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7BA9-6D47-80B2-E02453173A50}"/>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Strategic!$G$130:$P$130</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7BA9-6D47-80B2-E02453173A5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Strategic!$G$119:$P$119</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9182-4743-982C-88D34C1807CC}"/>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Strategic!$G$126:$P$126</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9182-4743-982C-88D34C1807CC}"/>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Strategic!$G$133:$P$133</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9182-4743-982C-88D34C1807C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Strategic!$G$120:$P$120</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26FE-CB47-B0EA-24619FB9A3E8}"/>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Strategic!$G$127:$P$127</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26FE-CB47-B0EA-24619FB9A3E8}"/>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Strategic!$G$134:$P$134</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26FE-CB47-B0EA-24619FB9A3E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Strategic!$G$140:$P$140</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6A15-FD4B-A0DE-490EFECABA9A}"/>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Strategic!$G$147:$P$147</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6A15-FD4B-A0DE-490EFECABA9A}"/>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Strategic!$G$154:$P$154</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6A15-FD4B-A0DE-490EFECABA9A}"/>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Strategic!$G$143:$P$143</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E68E-2749-B54E-79185BFFD6BB}"/>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Strategic!$G$150:$P$150</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E68E-2749-B54E-79185BFFD6BB}"/>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Strategic!$G$157:$P$157</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E68E-2749-B54E-79185BFFD6BB}"/>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Strategic!$G$144:$P$144</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2A76-754D-AA9C-296114FD0C2D}"/>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Strategic!$G$151:$P$151</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2A76-754D-AA9C-296114FD0C2D}"/>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Strategic!$G$158:$P$158</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2A76-754D-AA9C-296114FD0C2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Strategic!$G$164:$P$164</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E203-C042-B676-6FA03DDF47E8}"/>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Strategic!$G$171:$P$171</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E203-C042-B676-6FA03DDF47E8}"/>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Strategic!$G$178:$P$178</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E203-C042-B676-6FA03DDF47E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Operational!$G$72:$P$72</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818A-2945-B2BF-CD00EE499A7C}"/>
            </c:ext>
          </c:extLst>
        </c:ser>
        <c:ser>
          <c:idx val="1"/>
          <c:order val="1"/>
          <c:tx>
            <c:strRef>
              <c:f>Operational!$C$26</c:f>
              <c:strCache>
                <c:ptCount val="1"/>
                <c:pt idx="0">
                  <c:v>B</c:v>
                </c:pt>
              </c:strCache>
            </c:strRef>
          </c:tx>
          <c:spPr>
            <a:ln w="28575" cap="rnd">
              <a:solidFill>
                <a:schemeClr val="accent2"/>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Operational!$G$79:$P$79</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818A-2945-B2BF-CD00EE499A7C}"/>
            </c:ext>
          </c:extLst>
        </c:ser>
        <c:ser>
          <c:idx val="2"/>
          <c:order val="2"/>
          <c:tx>
            <c:strRef>
              <c:f>Operational!$C$33</c:f>
              <c:strCache>
                <c:ptCount val="1"/>
                <c:pt idx="0">
                  <c:v>C</c:v>
                </c:pt>
              </c:strCache>
            </c:strRef>
          </c:tx>
          <c:spPr>
            <a:ln w="28575" cap="rnd">
              <a:solidFill>
                <a:schemeClr val="accent3"/>
              </a:solidFill>
              <a:round/>
            </a:ln>
            <a:effectLst/>
          </c:spPr>
          <c:marker>
            <c:symbol val="none"/>
          </c:marker>
          <c:cat>
            <c:numRef>
              <c:f>Operational!$G$40:$P$40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Operational!$G$86:$P$86</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818A-2945-B2BF-CD00EE499A7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Strategic!$G$167:$P$167</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AC40-3C4F-B542-4EF337CD4318}"/>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Strategic!$G$174:$P$174</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AC40-3C4F-B542-4EF337CD4318}"/>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Strategic!$G$181:$P$181</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AC40-3C4F-B542-4EF337CD431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Strategic!$G$168:$P$168</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812D-A144-97B5-57B1634ECCB1}"/>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Strategic!$G$175:$P$175</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812D-A144-97B5-57B1634ECCB1}"/>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Strategic!$G$182:$P$182</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812D-A144-97B5-57B1634ECCB1}"/>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Strategic!$G$188:$P$188</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6A4F-4843-BA83-591272E99FB0}"/>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Strategic!$G$195:$P$195</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6A4F-4843-BA83-591272E99FB0}"/>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Strategic!$G$202:$P$202</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6A4F-4843-BA83-591272E99FB0}"/>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Strategic!$G$191:$P$191</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AC40-3C4F-B542-4EF337CD4318}"/>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Strategic!$G$198:$P$198</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AC40-3C4F-B542-4EF337CD4318}"/>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Strategic!$G$205:$P$205</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AC40-3C4F-B542-4EF337CD4318}"/>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Strategic!$G$192:$P$192</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B9AD-7145-8A33-C38D689AE94C}"/>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Strategic!$G$199:$P$199</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B9AD-7145-8A33-C38D689AE94C}"/>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Strategic!$G$206:$P$206</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B9AD-7145-8A33-C38D689AE94C}"/>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Strategic!$G$212:$P$212</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A32A-534B-8A2E-E33B8262D554}"/>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Strategic!$G$219:$P$219</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A32A-534B-8A2E-E33B8262D554}"/>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Strategic!$G$226:$P$226</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A32A-534B-8A2E-E33B8262D554}"/>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Strategic!$G$215:$P$215</c:f>
              <c:numCache>
                <c:formatCode>_("$"* #,##0_);_("$"* \(#,##0\);_("$"* "-"??_);_(@_)</c:formatCode>
                <c:ptCount val="10"/>
                <c:pt idx="0">
                  <c:v>120000</c:v>
                </c:pt>
                <c:pt idx="1">
                  <c:v>123000</c:v>
                </c:pt>
                <c:pt idx="2">
                  <c:v>126000</c:v>
                </c:pt>
                <c:pt idx="3">
                  <c:v>129000</c:v>
                </c:pt>
                <c:pt idx="4">
                  <c:v>132000</c:v>
                </c:pt>
                <c:pt idx="5">
                  <c:v>135000</c:v>
                </c:pt>
                <c:pt idx="6">
                  <c:v>138000</c:v>
                </c:pt>
                <c:pt idx="7">
                  <c:v>141000</c:v>
                </c:pt>
                <c:pt idx="8">
                  <c:v>144000</c:v>
                </c:pt>
                <c:pt idx="9">
                  <c:v>147000</c:v>
                </c:pt>
              </c:numCache>
            </c:numRef>
          </c:val>
          <c:smooth val="0"/>
          <c:extLst>
            <c:ext xmlns:c16="http://schemas.microsoft.com/office/drawing/2014/chart" uri="{C3380CC4-5D6E-409C-BE32-E72D297353CC}">
              <c16:uniqueId val="{00000000-75D9-BF46-8093-660B023A0FC9}"/>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Strategic!$G$222:$P$222</c:f>
              <c:numCache>
                <c:formatCode>_("$"* #,##0_);_("$"* \(#,##0\);_("$"* "-"??_);_(@_)</c:formatCode>
                <c:ptCount val="10"/>
                <c:pt idx="0">
                  <c:v>88000</c:v>
                </c:pt>
                <c:pt idx="1">
                  <c:v>90200.000000000015</c:v>
                </c:pt>
                <c:pt idx="2">
                  <c:v>92400.000000000015</c:v>
                </c:pt>
                <c:pt idx="3">
                  <c:v>94600.000000000015</c:v>
                </c:pt>
                <c:pt idx="4">
                  <c:v>96800.000000000015</c:v>
                </c:pt>
                <c:pt idx="5">
                  <c:v>99000.000000000015</c:v>
                </c:pt>
                <c:pt idx="6">
                  <c:v>101200.00000000001</c:v>
                </c:pt>
                <c:pt idx="7">
                  <c:v>103400.00000000001</c:v>
                </c:pt>
                <c:pt idx="8">
                  <c:v>105600.00000000001</c:v>
                </c:pt>
                <c:pt idx="9">
                  <c:v>107800.00000000001</c:v>
                </c:pt>
              </c:numCache>
            </c:numRef>
          </c:val>
          <c:smooth val="0"/>
          <c:extLst>
            <c:ext xmlns:c16="http://schemas.microsoft.com/office/drawing/2014/chart" uri="{C3380CC4-5D6E-409C-BE32-E72D297353CC}">
              <c16:uniqueId val="{00000001-75D9-BF46-8093-660B023A0FC9}"/>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Strategic!$G$229:$P$229</c:f>
              <c:numCache>
                <c:formatCode>_("$"* #,##0_);_("$"* \(#,##0\);_("$"* "-"??_);_(@_)</c:formatCode>
                <c:ptCount val="10"/>
                <c:pt idx="0">
                  <c:v>60000</c:v>
                </c:pt>
                <c:pt idx="1">
                  <c:v>61500</c:v>
                </c:pt>
                <c:pt idx="2">
                  <c:v>63000</c:v>
                </c:pt>
                <c:pt idx="3">
                  <c:v>64500</c:v>
                </c:pt>
                <c:pt idx="4">
                  <c:v>66000</c:v>
                </c:pt>
                <c:pt idx="5">
                  <c:v>67500</c:v>
                </c:pt>
                <c:pt idx="6">
                  <c:v>69000</c:v>
                </c:pt>
                <c:pt idx="7">
                  <c:v>70500</c:v>
                </c:pt>
                <c:pt idx="8">
                  <c:v>72000</c:v>
                </c:pt>
                <c:pt idx="9">
                  <c:v>73500</c:v>
                </c:pt>
              </c:numCache>
            </c:numRef>
          </c:val>
          <c:smooth val="0"/>
          <c:extLst>
            <c:ext xmlns:c16="http://schemas.microsoft.com/office/drawing/2014/chart" uri="{C3380CC4-5D6E-409C-BE32-E72D297353CC}">
              <c16:uniqueId val="{00000002-75D9-BF46-8093-660B023A0FC9}"/>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Strategic!$G$216:$P$216</c:f>
              <c:numCache>
                <c:formatCode>_("$"* #,##0_);_("$"* \(#,##0\);_("$"* "-"??_);_(@_)</c:formatCode>
                <c:ptCount val="10"/>
                <c:pt idx="0">
                  <c:v>200000</c:v>
                </c:pt>
                <c:pt idx="1">
                  <c:v>200000</c:v>
                </c:pt>
                <c:pt idx="2">
                  <c:v>200000</c:v>
                </c:pt>
                <c:pt idx="3">
                  <c:v>200000</c:v>
                </c:pt>
                <c:pt idx="4">
                  <c:v>200000</c:v>
                </c:pt>
                <c:pt idx="5">
                  <c:v>300000</c:v>
                </c:pt>
                <c:pt idx="6">
                  <c:v>300000</c:v>
                </c:pt>
                <c:pt idx="7">
                  <c:v>300000</c:v>
                </c:pt>
                <c:pt idx="8">
                  <c:v>300000</c:v>
                </c:pt>
                <c:pt idx="9">
                  <c:v>300000</c:v>
                </c:pt>
              </c:numCache>
            </c:numRef>
          </c:val>
          <c:smooth val="0"/>
          <c:extLst>
            <c:ext xmlns:c16="http://schemas.microsoft.com/office/drawing/2014/chart" uri="{C3380CC4-5D6E-409C-BE32-E72D297353CC}">
              <c16:uniqueId val="{00000000-48AF-D541-B0A6-199103DB3E1E}"/>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Strategic!$G$223:$P$223</c:f>
              <c:numCache>
                <c:formatCode>_("$"* #,##0_);_("$"* \(#,##0\);_("$"* "-"??_);_(@_)</c:formatCode>
                <c:ptCount val="10"/>
                <c:pt idx="0">
                  <c:v>400000</c:v>
                </c:pt>
                <c:pt idx="1">
                  <c:v>400000</c:v>
                </c:pt>
                <c:pt idx="2">
                  <c:v>600000</c:v>
                </c:pt>
                <c:pt idx="3">
                  <c:v>600000</c:v>
                </c:pt>
                <c:pt idx="4">
                  <c:v>600000</c:v>
                </c:pt>
                <c:pt idx="5">
                  <c:v>600000</c:v>
                </c:pt>
                <c:pt idx="6">
                  <c:v>800000</c:v>
                </c:pt>
                <c:pt idx="7">
                  <c:v>800000</c:v>
                </c:pt>
                <c:pt idx="8">
                  <c:v>800000</c:v>
                </c:pt>
                <c:pt idx="9">
                  <c:v>800000</c:v>
                </c:pt>
              </c:numCache>
            </c:numRef>
          </c:val>
          <c:smooth val="0"/>
          <c:extLst>
            <c:ext xmlns:c16="http://schemas.microsoft.com/office/drawing/2014/chart" uri="{C3380CC4-5D6E-409C-BE32-E72D297353CC}">
              <c16:uniqueId val="{00000001-48AF-D541-B0A6-199103DB3E1E}"/>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Strategic!$G$230:$P$230</c:f>
              <c:numCache>
                <c:formatCode>_("$"* #,##0_);_("$"* \(#,##0\);_("$"* "-"??_);_(@_)</c:formatCode>
                <c:ptCount val="10"/>
                <c:pt idx="0">
                  <c:v>600000</c:v>
                </c:pt>
                <c:pt idx="1">
                  <c:v>900000</c:v>
                </c:pt>
                <c:pt idx="2">
                  <c:v>900000</c:v>
                </c:pt>
                <c:pt idx="3">
                  <c:v>900000</c:v>
                </c:pt>
                <c:pt idx="4">
                  <c:v>1200000</c:v>
                </c:pt>
                <c:pt idx="5">
                  <c:v>1200000</c:v>
                </c:pt>
                <c:pt idx="6">
                  <c:v>1200000</c:v>
                </c:pt>
                <c:pt idx="7">
                  <c:v>1500000</c:v>
                </c:pt>
                <c:pt idx="8">
                  <c:v>1500000</c:v>
                </c:pt>
                <c:pt idx="9">
                  <c:v>1500000</c:v>
                </c:pt>
              </c:numCache>
            </c:numRef>
          </c:val>
          <c:smooth val="0"/>
          <c:extLst>
            <c:ext xmlns:c16="http://schemas.microsoft.com/office/drawing/2014/chart" uri="{C3380CC4-5D6E-409C-BE32-E72D297353CC}">
              <c16:uniqueId val="{00000002-48AF-D541-B0A6-199103DB3E1E}"/>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Strategic!$G$236:$P$236</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0-0735-B841-AD01-D2348CD53DED}"/>
            </c:ext>
          </c:extLst>
        </c:ser>
        <c:ser>
          <c:idx val="1"/>
          <c:order val="1"/>
          <c:tx>
            <c:strRef>
              <c:f>Strategic!$C$26</c:f>
              <c:strCache>
                <c:ptCount val="1"/>
                <c:pt idx="0">
                  <c:v>B</c:v>
                </c:pt>
              </c:strCache>
            </c:strRef>
          </c:tx>
          <c:spPr>
            <a:ln w="28575" cap="rnd">
              <a:solidFill>
                <a:schemeClr val="accent2"/>
              </a:solidFill>
              <a:round/>
            </a:ln>
            <a:effectLst/>
          </c:spPr>
          <c:marker>
            <c:symbol val="none"/>
          </c:marker>
          <c:val>
            <c:numRef>
              <c:f>Strategic!$G$243:$P$243</c:f>
              <c:numCache>
                <c:formatCode>General</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0735-B841-AD01-D2348CD53DED}"/>
            </c:ext>
          </c:extLst>
        </c:ser>
        <c:ser>
          <c:idx val="2"/>
          <c:order val="2"/>
          <c:tx>
            <c:strRef>
              <c:f>Strategic!$C$33</c:f>
              <c:strCache>
                <c:ptCount val="1"/>
                <c:pt idx="0">
                  <c:v>C</c:v>
                </c:pt>
              </c:strCache>
            </c:strRef>
          </c:tx>
          <c:spPr>
            <a:ln w="28575" cap="rnd">
              <a:solidFill>
                <a:schemeClr val="accent3"/>
              </a:solidFill>
              <a:round/>
            </a:ln>
            <a:effectLst/>
          </c:spPr>
          <c:marker>
            <c:symbol val="none"/>
          </c:marker>
          <c:val>
            <c:numRef>
              <c:f>Strategic!$G$250:$P$250</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0735-B841-AD01-D2348CD53DE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Strategic!$G$239:$P$239</c:f>
              <c:numCache>
                <c:formatCode>_("$"* #,##0_);_("$"* \(#,##0\);_("$"* "-"??_);_(@_)</c:formatCode>
                <c:ptCount val="10"/>
                <c:pt idx="0">
                  <c:v>200000</c:v>
                </c:pt>
                <c:pt idx="1">
                  <c:v>200000</c:v>
                </c:pt>
                <c:pt idx="2">
                  <c:v>200000</c:v>
                </c:pt>
                <c:pt idx="3">
                  <c:v>200000</c:v>
                </c:pt>
                <c:pt idx="4">
                  <c:v>200000</c:v>
                </c:pt>
                <c:pt idx="5">
                  <c:v>200000</c:v>
                </c:pt>
                <c:pt idx="6">
                  <c:v>200000</c:v>
                </c:pt>
                <c:pt idx="7">
                  <c:v>200000</c:v>
                </c:pt>
                <c:pt idx="8">
                  <c:v>200000</c:v>
                </c:pt>
                <c:pt idx="9">
                  <c:v>200000</c:v>
                </c:pt>
              </c:numCache>
            </c:numRef>
          </c:val>
          <c:smooth val="0"/>
          <c:extLst>
            <c:ext xmlns:c16="http://schemas.microsoft.com/office/drawing/2014/chart" uri="{C3380CC4-5D6E-409C-BE32-E72D297353CC}">
              <c16:uniqueId val="{00000000-F5A6-C645-AA33-C8A08D7AEE0D}"/>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Strategic!$G$246:$P$246</c:f>
              <c:numCache>
                <c:formatCode>_("$"* #,##0_);_("$"* \(#,##0\);_("$"* "-"??_);_(@_)</c:formatCode>
                <c:ptCount val="10"/>
                <c:pt idx="0">
                  <c:v>100000</c:v>
                </c:pt>
                <c:pt idx="1">
                  <c:v>100000</c:v>
                </c:pt>
                <c:pt idx="2">
                  <c:v>100000</c:v>
                </c:pt>
                <c:pt idx="3">
                  <c:v>100000</c:v>
                </c:pt>
                <c:pt idx="4">
                  <c:v>100000</c:v>
                </c:pt>
                <c:pt idx="5">
                  <c:v>100000</c:v>
                </c:pt>
                <c:pt idx="6">
                  <c:v>100000</c:v>
                </c:pt>
                <c:pt idx="7">
                  <c:v>100000</c:v>
                </c:pt>
                <c:pt idx="8">
                  <c:v>100000</c:v>
                </c:pt>
                <c:pt idx="9">
                  <c:v>100000</c:v>
                </c:pt>
              </c:numCache>
            </c:numRef>
          </c:val>
          <c:smooth val="0"/>
          <c:extLst>
            <c:ext xmlns:c16="http://schemas.microsoft.com/office/drawing/2014/chart" uri="{C3380CC4-5D6E-409C-BE32-E72D297353CC}">
              <c16:uniqueId val="{00000001-F5A6-C645-AA33-C8A08D7AEE0D}"/>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Strategic!$G$64:$P$64</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Strategic!$G$253:$P$253</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5A6-C645-AA33-C8A08D7AEE0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Operational!$C$19</c:f>
              <c:strCache>
                <c:ptCount val="1"/>
                <c:pt idx="0">
                  <c:v>A</c:v>
                </c:pt>
              </c:strCache>
            </c:strRef>
          </c:tx>
          <c:spPr>
            <a:ln w="28575" cap="rnd">
              <a:solidFill>
                <a:schemeClr val="accent1"/>
              </a:solidFill>
              <a:round/>
            </a:ln>
            <a:effectLst/>
          </c:spPr>
          <c:marker>
            <c:symbol val="none"/>
          </c:marker>
          <c:cat>
            <c:numRef>
              <c:f>Operational!$G$16:$P$16</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Operational!$G$68:$P$68</c:f>
              <c:numCache>
                <c:formatCode>General</c:formatCode>
                <c:ptCount val="10"/>
                <c:pt idx="0">
                  <c:v>85</c:v>
                </c:pt>
                <c:pt idx="1">
                  <c:v>86</c:v>
                </c:pt>
                <c:pt idx="2">
                  <c:v>87</c:v>
                </c:pt>
                <c:pt idx="3">
                  <c:v>88</c:v>
                </c:pt>
                <c:pt idx="4">
                  <c:v>89</c:v>
                </c:pt>
                <c:pt idx="5">
                  <c:v>90</c:v>
                </c:pt>
                <c:pt idx="6">
                  <c:v>91</c:v>
                </c:pt>
                <c:pt idx="7">
                  <c:v>92</c:v>
                </c:pt>
                <c:pt idx="8">
                  <c:v>93</c:v>
                </c:pt>
                <c:pt idx="9">
                  <c:v>94</c:v>
                </c:pt>
              </c:numCache>
            </c:numRef>
          </c:val>
          <c:smooth val="0"/>
          <c:extLst>
            <c:ext xmlns:c16="http://schemas.microsoft.com/office/drawing/2014/chart" uri="{C3380CC4-5D6E-409C-BE32-E72D297353CC}">
              <c16:uniqueId val="{00000000-FC62-6747-A76F-3E1C7B845D4D}"/>
            </c:ext>
          </c:extLst>
        </c:ser>
        <c:ser>
          <c:idx val="1"/>
          <c:order val="1"/>
          <c:tx>
            <c:strRef>
              <c:f>Operational!$C$26</c:f>
              <c:strCache>
                <c:ptCount val="1"/>
                <c:pt idx="0">
                  <c:v>B</c:v>
                </c:pt>
              </c:strCache>
            </c:strRef>
          </c:tx>
          <c:spPr>
            <a:ln w="28575" cap="rnd">
              <a:solidFill>
                <a:schemeClr val="accent2"/>
              </a:solidFill>
              <a:round/>
            </a:ln>
            <a:effectLst/>
          </c:spPr>
          <c:marker>
            <c:symbol val="none"/>
          </c:marker>
          <c:val>
            <c:numRef>
              <c:f>Operational!$G$75:$P$75</c:f>
              <c:numCache>
                <c:formatCode>General</c:formatCode>
                <c:ptCount val="10"/>
                <c:pt idx="0">
                  <c:v>85</c:v>
                </c:pt>
                <c:pt idx="1">
                  <c:v>85</c:v>
                </c:pt>
                <c:pt idx="2">
                  <c:v>85</c:v>
                </c:pt>
                <c:pt idx="3">
                  <c:v>85</c:v>
                </c:pt>
                <c:pt idx="4">
                  <c:v>85</c:v>
                </c:pt>
                <c:pt idx="5">
                  <c:v>85</c:v>
                </c:pt>
                <c:pt idx="6">
                  <c:v>85</c:v>
                </c:pt>
                <c:pt idx="7">
                  <c:v>85</c:v>
                </c:pt>
                <c:pt idx="8">
                  <c:v>85</c:v>
                </c:pt>
                <c:pt idx="9">
                  <c:v>85</c:v>
                </c:pt>
              </c:numCache>
            </c:numRef>
          </c:val>
          <c:smooth val="0"/>
          <c:extLst>
            <c:ext xmlns:c16="http://schemas.microsoft.com/office/drawing/2014/chart" uri="{C3380CC4-5D6E-409C-BE32-E72D297353CC}">
              <c16:uniqueId val="{00000001-FC62-6747-A76F-3E1C7B845D4D}"/>
            </c:ext>
          </c:extLst>
        </c:ser>
        <c:ser>
          <c:idx val="2"/>
          <c:order val="2"/>
          <c:tx>
            <c:strRef>
              <c:f>Operational!$C$33</c:f>
              <c:strCache>
                <c:ptCount val="1"/>
                <c:pt idx="0">
                  <c:v>C</c:v>
                </c:pt>
              </c:strCache>
            </c:strRef>
          </c:tx>
          <c:spPr>
            <a:ln w="28575" cap="rnd">
              <a:solidFill>
                <a:schemeClr val="accent3"/>
              </a:solidFill>
              <a:round/>
            </a:ln>
            <a:effectLst/>
          </c:spPr>
          <c:marker>
            <c:symbol val="none"/>
          </c:marker>
          <c:val>
            <c:numRef>
              <c:f>Operational!$G$82:$P$82</c:f>
              <c:numCache>
                <c:formatCode>General</c:formatCode>
                <c:ptCount val="10"/>
                <c:pt idx="0">
                  <c:v>85</c:v>
                </c:pt>
                <c:pt idx="1">
                  <c:v>84</c:v>
                </c:pt>
                <c:pt idx="2">
                  <c:v>83</c:v>
                </c:pt>
                <c:pt idx="3">
                  <c:v>82</c:v>
                </c:pt>
                <c:pt idx="4">
                  <c:v>81</c:v>
                </c:pt>
                <c:pt idx="5">
                  <c:v>80</c:v>
                </c:pt>
                <c:pt idx="6">
                  <c:v>79</c:v>
                </c:pt>
                <c:pt idx="7">
                  <c:v>78</c:v>
                </c:pt>
                <c:pt idx="8">
                  <c:v>77</c:v>
                </c:pt>
                <c:pt idx="9">
                  <c:v>76</c:v>
                </c:pt>
              </c:numCache>
            </c:numRef>
          </c:val>
          <c:smooth val="0"/>
          <c:extLst>
            <c:ext xmlns:c16="http://schemas.microsoft.com/office/drawing/2014/chart" uri="{C3380CC4-5D6E-409C-BE32-E72D297353CC}">
              <c16:uniqueId val="{00000002-FC62-6747-A76F-3E1C7B845D4D}"/>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Risk</a:t>
            </a:r>
            <a:r>
              <a:rPr lang="en-GB" sz="1400" b="0" i="0" u="none" strike="noStrike"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Strategic!$C$19</c:f>
              <c:strCache>
                <c:ptCount val="1"/>
                <c:pt idx="0">
                  <c:v>A</c:v>
                </c:pt>
              </c:strCache>
            </c:strRef>
          </c:tx>
          <c:spPr>
            <a:ln w="28575" cap="rnd">
              <a:solidFill>
                <a:schemeClr val="accent1"/>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Strategic!$G$240:$P$240</c:f>
              <c:numCache>
                <c:formatCode>_("$"* #,##0_);_("$"* \(#,##0\);_("$"* "-"??_);_(@_)</c:formatCode>
                <c:ptCount val="10"/>
                <c:pt idx="0">
                  <c:v>600000</c:v>
                </c:pt>
                <c:pt idx="1">
                  <c:v>600000</c:v>
                </c:pt>
                <c:pt idx="2">
                  <c:v>600000</c:v>
                </c:pt>
                <c:pt idx="3">
                  <c:v>600000</c:v>
                </c:pt>
                <c:pt idx="4">
                  <c:v>600000</c:v>
                </c:pt>
                <c:pt idx="5">
                  <c:v>600000</c:v>
                </c:pt>
                <c:pt idx="6">
                  <c:v>600000</c:v>
                </c:pt>
                <c:pt idx="7">
                  <c:v>600000</c:v>
                </c:pt>
                <c:pt idx="8">
                  <c:v>600000</c:v>
                </c:pt>
                <c:pt idx="9">
                  <c:v>600000</c:v>
                </c:pt>
              </c:numCache>
            </c:numRef>
          </c:val>
          <c:smooth val="0"/>
          <c:extLst>
            <c:ext xmlns:c16="http://schemas.microsoft.com/office/drawing/2014/chart" uri="{C3380CC4-5D6E-409C-BE32-E72D297353CC}">
              <c16:uniqueId val="{00000000-16A5-4243-A207-8D7408B31E62}"/>
            </c:ext>
          </c:extLst>
        </c:ser>
        <c:ser>
          <c:idx val="1"/>
          <c:order val="1"/>
          <c:tx>
            <c:strRef>
              <c:f>Strategic!$C$26</c:f>
              <c:strCache>
                <c:ptCount val="1"/>
                <c:pt idx="0">
                  <c:v>B</c:v>
                </c:pt>
              </c:strCache>
            </c:strRef>
          </c:tx>
          <c:spPr>
            <a:ln w="28575" cap="rnd">
              <a:solidFill>
                <a:schemeClr val="accent2"/>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Strategic!$G$247:$P$247</c:f>
              <c:numCache>
                <c:formatCode>_("$"* #,##0_);_("$"* \(#,##0\);_("$"* "-"??_);_(@_)</c:formatCode>
                <c:ptCount val="10"/>
                <c:pt idx="0">
                  <c:v>900000</c:v>
                </c:pt>
                <c:pt idx="1">
                  <c:v>900000</c:v>
                </c:pt>
                <c:pt idx="2">
                  <c:v>900000</c:v>
                </c:pt>
                <c:pt idx="3">
                  <c:v>900000</c:v>
                </c:pt>
                <c:pt idx="4">
                  <c:v>900000</c:v>
                </c:pt>
                <c:pt idx="5">
                  <c:v>900000</c:v>
                </c:pt>
                <c:pt idx="6">
                  <c:v>900000</c:v>
                </c:pt>
                <c:pt idx="7">
                  <c:v>900000</c:v>
                </c:pt>
                <c:pt idx="8">
                  <c:v>900000</c:v>
                </c:pt>
                <c:pt idx="9">
                  <c:v>900000</c:v>
                </c:pt>
              </c:numCache>
            </c:numRef>
          </c:val>
          <c:smooth val="0"/>
          <c:extLst>
            <c:ext xmlns:c16="http://schemas.microsoft.com/office/drawing/2014/chart" uri="{C3380CC4-5D6E-409C-BE32-E72D297353CC}">
              <c16:uniqueId val="{00000001-16A5-4243-A207-8D7408B31E62}"/>
            </c:ext>
          </c:extLst>
        </c:ser>
        <c:ser>
          <c:idx val="2"/>
          <c:order val="2"/>
          <c:tx>
            <c:strRef>
              <c:f>Strategic!$C$33</c:f>
              <c:strCache>
                <c:ptCount val="1"/>
                <c:pt idx="0">
                  <c:v>C</c:v>
                </c:pt>
              </c:strCache>
            </c:strRef>
          </c:tx>
          <c:spPr>
            <a:ln w="28575" cap="rnd">
              <a:solidFill>
                <a:schemeClr val="accent3"/>
              </a:solidFill>
              <a:round/>
            </a:ln>
            <a:effectLst/>
          </c:spPr>
          <c:marker>
            <c:symbol val="none"/>
          </c:marker>
          <c:cat>
            <c:numRef>
              <c:f>Strategic!$G$40:$P$40</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Strategic!$G$254:$P$254</c:f>
              <c:numCache>
                <c:formatCode>_("$"* #,##0_);_("$"* \(#,##0\);_("$"* "-"??_);_(@_)</c:formatCode>
                <c:ptCount val="10"/>
                <c:pt idx="0">
                  <c:v>1200000</c:v>
                </c:pt>
                <c:pt idx="1">
                  <c:v>1200000</c:v>
                </c:pt>
                <c:pt idx="2">
                  <c:v>1200000</c:v>
                </c:pt>
                <c:pt idx="3">
                  <c:v>1200000</c:v>
                </c:pt>
                <c:pt idx="4">
                  <c:v>1200000</c:v>
                </c:pt>
                <c:pt idx="5">
                  <c:v>1200000</c:v>
                </c:pt>
                <c:pt idx="6">
                  <c:v>1200000</c:v>
                </c:pt>
                <c:pt idx="7">
                  <c:v>1200000</c:v>
                </c:pt>
                <c:pt idx="8">
                  <c:v>1200000</c:v>
                </c:pt>
                <c:pt idx="9">
                  <c:v>1200000</c:v>
                </c:pt>
              </c:numCache>
            </c:numRef>
          </c:val>
          <c:smooth val="0"/>
          <c:extLst>
            <c:ext xmlns:c16="http://schemas.microsoft.com/office/drawing/2014/chart" uri="{C3380CC4-5D6E-409C-BE32-E72D297353CC}">
              <c16:uniqueId val="{00000002-16A5-4243-A207-8D7408B31E62}"/>
            </c:ext>
          </c:extLst>
        </c:ser>
        <c:dLbls>
          <c:showLegendKey val="0"/>
          <c:showVal val="0"/>
          <c:showCatName val="0"/>
          <c:showSerName val="0"/>
          <c:showPercent val="0"/>
          <c:showBubbleSize val="0"/>
        </c:dLbls>
        <c:smooth val="0"/>
        <c:axId val="1411975631"/>
        <c:axId val="1409333071"/>
      </c:lineChart>
      <c:catAx>
        <c:axId val="141197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333071"/>
        <c:crosses val="autoZero"/>
        <c:auto val="1"/>
        <c:lblAlgn val="ctr"/>
        <c:lblOffset val="100"/>
        <c:noMultiLvlLbl val="0"/>
      </c:catAx>
      <c:valAx>
        <c:axId val="140933307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Scenario</a:t>
            </a:r>
            <a:r>
              <a:rPr lang="en-GB" baseline="0"/>
              <a:t> Summary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Summary!$C$3</c:f>
              <c:strCache>
                <c:ptCount val="1"/>
                <c:pt idx="0">
                  <c:v>COST</c:v>
                </c:pt>
              </c:strCache>
            </c:strRef>
          </c:tx>
          <c:spPr>
            <a:solidFill>
              <a:schemeClr val="accent1"/>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Summary!$D$3:$M$3</c:f>
              <c:numCache>
                <c:formatCode>_("$"* #,##0.00_);_("$"* \(#,##0.00\);_("$"* "-"??_);_(@_)</c:formatCode>
                <c:ptCount val="10"/>
                <c:pt idx="0">
                  <c:v>7080000</c:v>
                </c:pt>
                <c:pt idx="1">
                  <c:v>7242000</c:v>
                </c:pt>
                <c:pt idx="2">
                  <c:v>7404000</c:v>
                </c:pt>
                <c:pt idx="3">
                  <c:v>7566000</c:v>
                </c:pt>
                <c:pt idx="4">
                  <c:v>7728000</c:v>
                </c:pt>
                <c:pt idx="5">
                  <c:v>7890000</c:v>
                </c:pt>
                <c:pt idx="6">
                  <c:v>8052000</c:v>
                </c:pt>
                <c:pt idx="7">
                  <c:v>8214000</c:v>
                </c:pt>
                <c:pt idx="8">
                  <c:v>8376000</c:v>
                </c:pt>
                <c:pt idx="9">
                  <c:v>8538000</c:v>
                </c:pt>
              </c:numCache>
            </c:numRef>
          </c:val>
          <c:extLst>
            <c:ext xmlns:c16="http://schemas.microsoft.com/office/drawing/2014/chart" uri="{C3380CC4-5D6E-409C-BE32-E72D297353CC}">
              <c16:uniqueId val="{00000000-97E9-534D-A3DD-A48C8036B1CA}"/>
            </c:ext>
          </c:extLst>
        </c:ser>
        <c:ser>
          <c:idx val="1"/>
          <c:order val="1"/>
          <c:tx>
            <c:strRef>
              <c:f>Summary!$C$4</c:f>
              <c:strCache>
                <c:ptCount val="1"/>
                <c:pt idx="0">
                  <c:v>RISK</c:v>
                </c:pt>
              </c:strCache>
            </c:strRef>
          </c:tx>
          <c:spPr>
            <a:solidFill>
              <a:schemeClr val="accent2"/>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Summary!$D$4:$M$4</c:f>
              <c:numCache>
                <c:formatCode>_("$"* #,##0.00_);_("$"* \(#,##0.00\);_("$"* "-"??_);_(@_)</c:formatCode>
                <c:ptCount val="10"/>
                <c:pt idx="0">
                  <c:v>7200000</c:v>
                </c:pt>
                <c:pt idx="1">
                  <c:v>7200000</c:v>
                </c:pt>
                <c:pt idx="2">
                  <c:v>7200000</c:v>
                </c:pt>
                <c:pt idx="3">
                  <c:v>7200000</c:v>
                </c:pt>
                <c:pt idx="4">
                  <c:v>7200000</c:v>
                </c:pt>
                <c:pt idx="5">
                  <c:v>9900000</c:v>
                </c:pt>
                <c:pt idx="6">
                  <c:v>9900000</c:v>
                </c:pt>
                <c:pt idx="7">
                  <c:v>9900000</c:v>
                </c:pt>
                <c:pt idx="8">
                  <c:v>9900000</c:v>
                </c:pt>
                <c:pt idx="9">
                  <c:v>9900000</c:v>
                </c:pt>
              </c:numCache>
            </c:numRef>
          </c:val>
          <c:extLst>
            <c:ext xmlns:c16="http://schemas.microsoft.com/office/drawing/2014/chart" uri="{C3380CC4-5D6E-409C-BE32-E72D297353CC}">
              <c16:uniqueId val="{00000001-97E9-534D-A3DD-A48C8036B1CA}"/>
            </c:ext>
          </c:extLst>
        </c:ser>
        <c:dLbls>
          <c:showLegendKey val="0"/>
          <c:showVal val="0"/>
          <c:showCatName val="0"/>
          <c:showSerName val="0"/>
          <c:showPercent val="0"/>
          <c:showBubbleSize val="0"/>
        </c:dLbls>
        <c:gapWidth val="219"/>
        <c:overlap val="-27"/>
        <c:axId val="1134863071"/>
        <c:axId val="1176819983"/>
      </c:barChart>
      <c:catAx>
        <c:axId val="11348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819983"/>
        <c:crosses val="autoZero"/>
        <c:auto val="1"/>
        <c:lblAlgn val="ctr"/>
        <c:lblOffset val="100"/>
        <c:noMultiLvlLbl val="0"/>
      </c:catAx>
      <c:valAx>
        <c:axId val="1176819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Scenario</a:t>
            </a:r>
            <a:r>
              <a:rPr lang="en-GB" baseline="0"/>
              <a:t> Summary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Summary!$C$3</c:f>
              <c:strCache>
                <c:ptCount val="1"/>
                <c:pt idx="0">
                  <c:v>COST</c:v>
                </c:pt>
              </c:strCache>
            </c:strRef>
          </c:tx>
          <c:spPr>
            <a:solidFill>
              <a:schemeClr val="accent1"/>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Summary!$D$3:$M$3</c:f>
              <c:numCache>
                <c:formatCode>_("$"* #,##0.00_);_("$"* \(#,##0.00\);_("$"* "-"??_);_(@_)</c:formatCode>
                <c:ptCount val="10"/>
                <c:pt idx="0">
                  <c:v>7080000</c:v>
                </c:pt>
                <c:pt idx="1">
                  <c:v>7242000</c:v>
                </c:pt>
                <c:pt idx="2">
                  <c:v>7404000</c:v>
                </c:pt>
                <c:pt idx="3">
                  <c:v>7566000</c:v>
                </c:pt>
                <c:pt idx="4">
                  <c:v>7728000</c:v>
                </c:pt>
                <c:pt idx="5">
                  <c:v>7890000</c:v>
                </c:pt>
                <c:pt idx="6">
                  <c:v>8052000</c:v>
                </c:pt>
                <c:pt idx="7">
                  <c:v>8214000</c:v>
                </c:pt>
                <c:pt idx="8">
                  <c:v>8376000</c:v>
                </c:pt>
                <c:pt idx="9">
                  <c:v>8538000</c:v>
                </c:pt>
              </c:numCache>
            </c:numRef>
          </c:val>
          <c:extLst>
            <c:ext xmlns:c16="http://schemas.microsoft.com/office/drawing/2014/chart" uri="{C3380CC4-5D6E-409C-BE32-E72D297353CC}">
              <c16:uniqueId val="{00000000-8EAB-EB4D-A2E9-D7F0FD912F1D}"/>
            </c:ext>
          </c:extLst>
        </c:ser>
        <c:ser>
          <c:idx val="1"/>
          <c:order val="1"/>
          <c:tx>
            <c:strRef>
              <c:f>Summary!$C$4</c:f>
              <c:strCache>
                <c:ptCount val="1"/>
                <c:pt idx="0">
                  <c:v>RISK</c:v>
                </c:pt>
              </c:strCache>
            </c:strRef>
          </c:tx>
          <c:spPr>
            <a:solidFill>
              <a:schemeClr val="accent2"/>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Summary!$D$4:$M$4</c:f>
              <c:numCache>
                <c:formatCode>_("$"* #,##0.00_);_("$"* \(#,##0.00\);_("$"* "-"??_);_(@_)</c:formatCode>
                <c:ptCount val="10"/>
                <c:pt idx="0">
                  <c:v>7200000</c:v>
                </c:pt>
                <c:pt idx="1">
                  <c:v>7200000</c:v>
                </c:pt>
                <c:pt idx="2">
                  <c:v>7200000</c:v>
                </c:pt>
                <c:pt idx="3">
                  <c:v>7200000</c:v>
                </c:pt>
                <c:pt idx="4">
                  <c:v>7200000</c:v>
                </c:pt>
                <c:pt idx="5">
                  <c:v>9900000</c:v>
                </c:pt>
                <c:pt idx="6">
                  <c:v>9900000</c:v>
                </c:pt>
                <c:pt idx="7">
                  <c:v>9900000</c:v>
                </c:pt>
                <c:pt idx="8">
                  <c:v>9900000</c:v>
                </c:pt>
                <c:pt idx="9">
                  <c:v>9900000</c:v>
                </c:pt>
              </c:numCache>
            </c:numRef>
          </c:val>
          <c:extLst>
            <c:ext xmlns:c16="http://schemas.microsoft.com/office/drawing/2014/chart" uri="{C3380CC4-5D6E-409C-BE32-E72D297353CC}">
              <c16:uniqueId val="{00000001-8EAB-EB4D-A2E9-D7F0FD912F1D}"/>
            </c:ext>
          </c:extLst>
        </c:ser>
        <c:dLbls>
          <c:showLegendKey val="0"/>
          <c:showVal val="0"/>
          <c:showCatName val="0"/>
          <c:showSerName val="0"/>
          <c:showPercent val="0"/>
          <c:showBubbleSize val="0"/>
        </c:dLbls>
        <c:gapWidth val="219"/>
        <c:overlap val="-27"/>
        <c:axId val="1134863071"/>
        <c:axId val="1176819983"/>
      </c:barChart>
      <c:catAx>
        <c:axId val="11348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819983"/>
        <c:crosses val="autoZero"/>
        <c:auto val="1"/>
        <c:lblAlgn val="ctr"/>
        <c:lblOffset val="100"/>
        <c:noMultiLvlLbl val="0"/>
      </c:catAx>
      <c:valAx>
        <c:axId val="1176819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Scenario</a:t>
            </a:r>
            <a:r>
              <a:rPr lang="en-GB" baseline="0"/>
              <a:t> Summary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Summary!$C$3</c:f>
              <c:strCache>
                <c:ptCount val="1"/>
                <c:pt idx="0">
                  <c:v>COST</c:v>
                </c:pt>
              </c:strCache>
            </c:strRef>
          </c:tx>
          <c:spPr>
            <a:solidFill>
              <a:schemeClr val="accent1"/>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Summary!$D$3:$M$3</c:f>
              <c:numCache>
                <c:formatCode>_("$"* #,##0.00_);_("$"* \(#,##0.00\);_("$"* "-"??_);_(@_)</c:formatCode>
                <c:ptCount val="10"/>
                <c:pt idx="0">
                  <c:v>7080000</c:v>
                </c:pt>
                <c:pt idx="1">
                  <c:v>7242000</c:v>
                </c:pt>
                <c:pt idx="2">
                  <c:v>7404000</c:v>
                </c:pt>
                <c:pt idx="3">
                  <c:v>7566000</c:v>
                </c:pt>
                <c:pt idx="4">
                  <c:v>7728000</c:v>
                </c:pt>
                <c:pt idx="5">
                  <c:v>7890000</c:v>
                </c:pt>
                <c:pt idx="6">
                  <c:v>8052000</c:v>
                </c:pt>
                <c:pt idx="7">
                  <c:v>8214000</c:v>
                </c:pt>
                <c:pt idx="8">
                  <c:v>8376000</c:v>
                </c:pt>
                <c:pt idx="9">
                  <c:v>8538000</c:v>
                </c:pt>
              </c:numCache>
            </c:numRef>
          </c:val>
          <c:extLst>
            <c:ext xmlns:c16="http://schemas.microsoft.com/office/drawing/2014/chart" uri="{C3380CC4-5D6E-409C-BE32-E72D297353CC}">
              <c16:uniqueId val="{00000000-90F8-F44B-B3BF-A8C525D1AA7A}"/>
            </c:ext>
          </c:extLst>
        </c:ser>
        <c:ser>
          <c:idx val="1"/>
          <c:order val="1"/>
          <c:tx>
            <c:strRef>
              <c:f>Summary!$C$4</c:f>
              <c:strCache>
                <c:ptCount val="1"/>
                <c:pt idx="0">
                  <c:v>RISK</c:v>
                </c:pt>
              </c:strCache>
            </c:strRef>
          </c:tx>
          <c:spPr>
            <a:solidFill>
              <a:schemeClr val="accent2"/>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Summary!$D$4:$M$4</c:f>
              <c:numCache>
                <c:formatCode>_("$"* #,##0.00_);_("$"* \(#,##0.00\);_("$"* "-"??_);_(@_)</c:formatCode>
                <c:ptCount val="10"/>
                <c:pt idx="0">
                  <c:v>7200000</c:v>
                </c:pt>
                <c:pt idx="1">
                  <c:v>7200000</c:v>
                </c:pt>
                <c:pt idx="2">
                  <c:v>7200000</c:v>
                </c:pt>
                <c:pt idx="3">
                  <c:v>7200000</c:v>
                </c:pt>
                <c:pt idx="4">
                  <c:v>7200000</c:v>
                </c:pt>
                <c:pt idx="5">
                  <c:v>9900000</c:v>
                </c:pt>
                <c:pt idx="6">
                  <c:v>9900000</c:v>
                </c:pt>
                <c:pt idx="7">
                  <c:v>9900000</c:v>
                </c:pt>
                <c:pt idx="8">
                  <c:v>9900000</c:v>
                </c:pt>
                <c:pt idx="9">
                  <c:v>9900000</c:v>
                </c:pt>
              </c:numCache>
            </c:numRef>
          </c:val>
          <c:extLst>
            <c:ext xmlns:c16="http://schemas.microsoft.com/office/drawing/2014/chart" uri="{C3380CC4-5D6E-409C-BE32-E72D297353CC}">
              <c16:uniqueId val="{00000001-90F8-F44B-B3BF-A8C525D1AA7A}"/>
            </c:ext>
          </c:extLst>
        </c:ser>
        <c:dLbls>
          <c:showLegendKey val="0"/>
          <c:showVal val="0"/>
          <c:showCatName val="0"/>
          <c:showSerName val="0"/>
          <c:showPercent val="0"/>
          <c:showBubbleSize val="0"/>
        </c:dLbls>
        <c:gapWidth val="219"/>
        <c:overlap val="-27"/>
        <c:axId val="1134863071"/>
        <c:axId val="1176819983"/>
      </c:barChart>
      <c:catAx>
        <c:axId val="11348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819983"/>
        <c:crosses val="autoZero"/>
        <c:auto val="1"/>
        <c:lblAlgn val="ctr"/>
        <c:lblOffset val="100"/>
        <c:noMultiLvlLbl val="0"/>
      </c:catAx>
      <c:valAx>
        <c:axId val="1176819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Scenario</a:t>
            </a:r>
            <a:r>
              <a:rPr lang="en-GB" baseline="0"/>
              <a:t> Summary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Summary!$C$3</c:f>
              <c:strCache>
                <c:ptCount val="1"/>
                <c:pt idx="0">
                  <c:v>COST</c:v>
                </c:pt>
              </c:strCache>
            </c:strRef>
          </c:tx>
          <c:spPr>
            <a:solidFill>
              <a:schemeClr val="accent1"/>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Summary!$D$3:$M$3</c:f>
              <c:numCache>
                <c:formatCode>_("$"* #,##0.00_);_("$"* \(#,##0.00\);_("$"* "-"??_);_(@_)</c:formatCode>
                <c:ptCount val="10"/>
                <c:pt idx="0">
                  <c:v>7080000</c:v>
                </c:pt>
                <c:pt idx="1">
                  <c:v>7242000</c:v>
                </c:pt>
                <c:pt idx="2">
                  <c:v>7404000</c:v>
                </c:pt>
                <c:pt idx="3">
                  <c:v>7566000</c:v>
                </c:pt>
                <c:pt idx="4">
                  <c:v>7728000</c:v>
                </c:pt>
                <c:pt idx="5">
                  <c:v>7890000</c:v>
                </c:pt>
                <c:pt idx="6">
                  <c:v>8052000</c:v>
                </c:pt>
                <c:pt idx="7">
                  <c:v>8214000</c:v>
                </c:pt>
                <c:pt idx="8">
                  <c:v>8376000</c:v>
                </c:pt>
                <c:pt idx="9">
                  <c:v>8538000</c:v>
                </c:pt>
              </c:numCache>
            </c:numRef>
          </c:val>
          <c:extLst>
            <c:ext xmlns:c16="http://schemas.microsoft.com/office/drawing/2014/chart" uri="{C3380CC4-5D6E-409C-BE32-E72D297353CC}">
              <c16:uniqueId val="{00000000-EE09-474F-B76A-056A2B909E95}"/>
            </c:ext>
          </c:extLst>
        </c:ser>
        <c:ser>
          <c:idx val="1"/>
          <c:order val="1"/>
          <c:tx>
            <c:strRef>
              <c:f>Summary!$C$4</c:f>
              <c:strCache>
                <c:ptCount val="1"/>
                <c:pt idx="0">
                  <c:v>RISK</c:v>
                </c:pt>
              </c:strCache>
            </c:strRef>
          </c:tx>
          <c:spPr>
            <a:solidFill>
              <a:schemeClr val="accent2"/>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Summary!$D$4:$M$4</c:f>
              <c:numCache>
                <c:formatCode>_("$"* #,##0.00_);_("$"* \(#,##0.00\);_("$"* "-"??_);_(@_)</c:formatCode>
                <c:ptCount val="10"/>
                <c:pt idx="0">
                  <c:v>7200000</c:v>
                </c:pt>
                <c:pt idx="1">
                  <c:v>7200000</c:v>
                </c:pt>
                <c:pt idx="2">
                  <c:v>7200000</c:v>
                </c:pt>
                <c:pt idx="3">
                  <c:v>7200000</c:v>
                </c:pt>
                <c:pt idx="4">
                  <c:v>7200000</c:v>
                </c:pt>
                <c:pt idx="5">
                  <c:v>9900000</c:v>
                </c:pt>
                <c:pt idx="6">
                  <c:v>9900000</c:v>
                </c:pt>
                <c:pt idx="7">
                  <c:v>9900000</c:v>
                </c:pt>
                <c:pt idx="8">
                  <c:v>9900000</c:v>
                </c:pt>
                <c:pt idx="9">
                  <c:v>9900000</c:v>
                </c:pt>
              </c:numCache>
            </c:numRef>
          </c:val>
          <c:extLst>
            <c:ext xmlns:c16="http://schemas.microsoft.com/office/drawing/2014/chart" uri="{C3380CC4-5D6E-409C-BE32-E72D297353CC}">
              <c16:uniqueId val="{00000001-EE09-474F-B76A-056A2B909E95}"/>
            </c:ext>
          </c:extLst>
        </c:ser>
        <c:dLbls>
          <c:showLegendKey val="0"/>
          <c:showVal val="0"/>
          <c:showCatName val="0"/>
          <c:showSerName val="0"/>
          <c:showPercent val="0"/>
          <c:showBubbleSize val="0"/>
        </c:dLbls>
        <c:gapWidth val="219"/>
        <c:overlap val="-27"/>
        <c:axId val="1134863071"/>
        <c:axId val="1176819983"/>
      </c:barChart>
      <c:catAx>
        <c:axId val="11348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819983"/>
        <c:crosses val="autoZero"/>
        <c:auto val="1"/>
        <c:lblAlgn val="ctr"/>
        <c:lblOffset val="100"/>
        <c:noMultiLvlLbl val="0"/>
      </c:catAx>
      <c:valAx>
        <c:axId val="1176819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Scenario</a:t>
            </a:r>
            <a:r>
              <a:rPr lang="en-GB" baseline="0"/>
              <a:t> Summary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Summary!$C$3</c:f>
              <c:strCache>
                <c:ptCount val="1"/>
                <c:pt idx="0">
                  <c:v>COST</c:v>
                </c:pt>
              </c:strCache>
            </c:strRef>
          </c:tx>
          <c:spPr>
            <a:solidFill>
              <a:schemeClr val="accent1"/>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Summary!$D$3:$M$3</c:f>
              <c:numCache>
                <c:formatCode>_("$"* #,##0.00_);_("$"* \(#,##0.00\);_("$"* "-"??_);_(@_)</c:formatCode>
                <c:ptCount val="10"/>
                <c:pt idx="0">
                  <c:v>7080000</c:v>
                </c:pt>
                <c:pt idx="1">
                  <c:v>7242000</c:v>
                </c:pt>
                <c:pt idx="2">
                  <c:v>7404000</c:v>
                </c:pt>
                <c:pt idx="3">
                  <c:v>7566000</c:v>
                </c:pt>
                <c:pt idx="4">
                  <c:v>7728000</c:v>
                </c:pt>
                <c:pt idx="5">
                  <c:v>7890000</c:v>
                </c:pt>
                <c:pt idx="6">
                  <c:v>8052000</c:v>
                </c:pt>
                <c:pt idx="7">
                  <c:v>8214000</c:v>
                </c:pt>
                <c:pt idx="8">
                  <c:v>8376000</c:v>
                </c:pt>
                <c:pt idx="9">
                  <c:v>8538000</c:v>
                </c:pt>
              </c:numCache>
            </c:numRef>
          </c:val>
          <c:extLst>
            <c:ext xmlns:c16="http://schemas.microsoft.com/office/drawing/2014/chart" uri="{C3380CC4-5D6E-409C-BE32-E72D297353CC}">
              <c16:uniqueId val="{00000000-4286-1144-A197-4FB8F2472904}"/>
            </c:ext>
          </c:extLst>
        </c:ser>
        <c:ser>
          <c:idx val="1"/>
          <c:order val="1"/>
          <c:tx>
            <c:strRef>
              <c:f>Summary!$C$4</c:f>
              <c:strCache>
                <c:ptCount val="1"/>
                <c:pt idx="0">
                  <c:v>RISK</c:v>
                </c:pt>
              </c:strCache>
            </c:strRef>
          </c:tx>
          <c:spPr>
            <a:solidFill>
              <a:schemeClr val="accent2"/>
            </a:solidFill>
            <a:ln>
              <a:noFill/>
            </a:ln>
            <a:effectLst/>
          </c:spPr>
          <c:invertIfNegative val="0"/>
          <c:cat>
            <c:numRef>
              <c:f>Summary!$D$2:$M$2</c:f>
              <c:numCache>
                <c:formatCode>General</c:formatCode>
                <c:ptCount val="10"/>
                <c:pt idx="0">
                  <c:v>2024</c:v>
                </c:pt>
                <c:pt idx="1">
                  <c:v>2025</c:v>
                </c:pt>
                <c:pt idx="2">
                  <c:v>2026</c:v>
                </c:pt>
                <c:pt idx="3">
                  <c:v>2027</c:v>
                </c:pt>
                <c:pt idx="4">
                  <c:v>2028</c:v>
                </c:pt>
                <c:pt idx="5">
                  <c:v>2029</c:v>
                </c:pt>
                <c:pt idx="6">
                  <c:v>2030</c:v>
                </c:pt>
                <c:pt idx="7">
                  <c:v>2031</c:v>
                </c:pt>
                <c:pt idx="8">
                  <c:v>2032</c:v>
                </c:pt>
                <c:pt idx="9">
                  <c:v>2033</c:v>
                </c:pt>
              </c:numCache>
            </c:numRef>
          </c:cat>
          <c:val>
            <c:numRef>
              <c:f>Summary!$D$4:$M$4</c:f>
              <c:numCache>
                <c:formatCode>_("$"* #,##0.00_);_("$"* \(#,##0.00\);_("$"* "-"??_);_(@_)</c:formatCode>
                <c:ptCount val="10"/>
                <c:pt idx="0">
                  <c:v>7200000</c:v>
                </c:pt>
                <c:pt idx="1">
                  <c:v>7200000</c:v>
                </c:pt>
                <c:pt idx="2">
                  <c:v>7200000</c:v>
                </c:pt>
                <c:pt idx="3">
                  <c:v>7200000</c:v>
                </c:pt>
                <c:pt idx="4">
                  <c:v>7200000</c:v>
                </c:pt>
                <c:pt idx="5">
                  <c:v>9900000</c:v>
                </c:pt>
                <c:pt idx="6">
                  <c:v>9900000</c:v>
                </c:pt>
                <c:pt idx="7">
                  <c:v>9900000</c:v>
                </c:pt>
                <c:pt idx="8">
                  <c:v>9900000</c:v>
                </c:pt>
                <c:pt idx="9">
                  <c:v>9900000</c:v>
                </c:pt>
              </c:numCache>
            </c:numRef>
          </c:val>
          <c:extLst>
            <c:ext xmlns:c16="http://schemas.microsoft.com/office/drawing/2014/chart" uri="{C3380CC4-5D6E-409C-BE32-E72D297353CC}">
              <c16:uniqueId val="{00000001-4286-1144-A197-4FB8F2472904}"/>
            </c:ext>
          </c:extLst>
        </c:ser>
        <c:dLbls>
          <c:showLegendKey val="0"/>
          <c:showVal val="0"/>
          <c:showCatName val="0"/>
          <c:showSerName val="0"/>
          <c:showPercent val="0"/>
          <c:showBubbleSize val="0"/>
        </c:dLbls>
        <c:gapWidth val="219"/>
        <c:overlap val="-27"/>
        <c:axId val="1134863071"/>
        <c:axId val="1176819983"/>
      </c:barChart>
      <c:catAx>
        <c:axId val="11348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819983"/>
        <c:crosses val="autoZero"/>
        <c:auto val="1"/>
        <c:lblAlgn val="ctr"/>
        <c:lblOffset val="100"/>
        <c:noMultiLvlLbl val="0"/>
      </c:catAx>
      <c:valAx>
        <c:axId val="1176819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6.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5.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29" Type="http://schemas.openxmlformats.org/officeDocument/2006/relationships/chart" Target="../charts/chart59.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4.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8.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7.xml"/><Relationship Id="rId30" Type="http://schemas.openxmlformats.org/officeDocument/2006/relationships/chart" Target="../charts/chart6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chart" Target="../charts/chart95.xml"/><Relationship Id="rId4"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editAs="oneCell">
    <xdr:from>
      <xdr:col>2</xdr:col>
      <xdr:colOff>63500</xdr:colOff>
      <xdr:row>2</xdr:row>
      <xdr:rowOff>38100</xdr:rowOff>
    </xdr:from>
    <xdr:to>
      <xdr:col>2</xdr:col>
      <xdr:colOff>7835900</xdr:colOff>
      <xdr:row>2</xdr:row>
      <xdr:rowOff>2521062</xdr:rowOff>
    </xdr:to>
    <xdr:pic>
      <xdr:nvPicPr>
        <xdr:cNvPr id="7" name="Picture 6">
          <a:extLst>
            <a:ext uri="{FF2B5EF4-FFF2-40B4-BE49-F238E27FC236}">
              <a16:creationId xmlns:a16="http://schemas.microsoft.com/office/drawing/2014/main" id="{540CE988-FE43-B097-8C85-61095A4FA900}"/>
            </a:ext>
          </a:extLst>
        </xdr:cNvPr>
        <xdr:cNvPicPr>
          <a:picLocks noChangeAspect="1"/>
        </xdr:cNvPicPr>
      </xdr:nvPicPr>
      <xdr:blipFill>
        <a:blip xmlns:r="http://schemas.openxmlformats.org/officeDocument/2006/relationships" r:embed="rId1"/>
        <a:stretch>
          <a:fillRect/>
        </a:stretch>
      </xdr:blipFill>
      <xdr:spPr>
        <a:xfrm>
          <a:off x="3695700" y="647700"/>
          <a:ext cx="7772400" cy="2482962"/>
        </a:xfrm>
        <a:prstGeom prst="rect">
          <a:avLst/>
        </a:prstGeom>
      </xdr:spPr>
    </xdr:pic>
    <xdr:clientData/>
  </xdr:twoCellAnchor>
  <xdr:twoCellAnchor editAs="oneCell">
    <xdr:from>
      <xdr:col>2</xdr:col>
      <xdr:colOff>774700</xdr:colOff>
      <xdr:row>2</xdr:row>
      <xdr:rowOff>2590800</xdr:rowOff>
    </xdr:from>
    <xdr:to>
      <xdr:col>2</xdr:col>
      <xdr:colOff>6832600</xdr:colOff>
      <xdr:row>3</xdr:row>
      <xdr:rowOff>3597060</xdr:rowOff>
    </xdr:to>
    <xdr:pic>
      <xdr:nvPicPr>
        <xdr:cNvPr id="8" name="Picture 7">
          <a:extLst>
            <a:ext uri="{FF2B5EF4-FFF2-40B4-BE49-F238E27FC236}">
              <a16:creationId xmlns:a16="http://schemas.microsoft.com/office/drawing/2014/main" id="{55986DD5-C367-72DE-ED54-70329E6AE9FB}"/>
            </a:ext>
          </a:extLst>
        </xdr:cNvPr>
        <xdr:cNvPicPr>
          <a:picLocks noChangeAspect="1"/>
        </xdr:cNvPicPr>
      </xdr:nvPicPr>
      <xdr:blipFill>
        <a:blip xmlns:r="http://schemas.openxmlformats.org/officeDocument/2006/relationships" r:embed="rId2"/>
        <a:stretch>
          <a:fillRect/>
        </a:stretch>
      </xdr:blipFill>
      <xdr:spPr>
        <a:xfrm>
          <a:off x="4406900" y="3200400"/>
          <a:ext cx="6057900" cy="3622460"/>
        </a:xfrm>
        <a:prstGeom prst="rect">
          <a:avLst/>
        </a:prstGeom>
      </xdr:spPr>
    </xdr:pic>
    <xdr:clientData/>
  </xdr:twoCellAnchor>
  <xdr:twoCellAnchor editAs="oneCell">
    <xdr:from>
      <xdr:col>2</xdr:col>
      <xdr:colOff>127000</xdr:colOff>
      <xdr:row>4</xdr:row>
      <xdr:rowOff>241300</xdr:rowOff>
    </xdr:from>
    <xdr:to>
      <xdr:col>2</xdr:col>
      <xdr:colOff>7899400</xdr:colOff>
      <xdr:row>4</xdr:row>
      <xdr:rowOff>860262</xdr:rowOff>
    </xdr:to>
    <xdr:pic>
      <xdr:nvPicPr>
        <xdr:cNvPr id="9" name="Picture 8">
          <a:extLst>
            <a:ext uri="{FF2B5EF4-FFF2-40B4-BE49-F238E27FC236}">
              <a16:creationId xmlns:a16="http://schemas.microsoft.com/office/drawing/2014/main" id="{E673105A-F88E-2D1A-F451-724810052C69}"/>
            </a:ext>
          </a:extLst>
        </xdr:cNvPr>
        <xdr:cNvPicPr>
          <a:picLocks noChangeAspect="1"/>
        </xdr:cNvPicPr>
      </xdr:nvPicPr>
      <xdr:blipFill>
        <a:blip xmlns:r="http://schemas.openxmlformats.org/officeDocument/2006/relationships" r:embed="rId3"/>
        <a:stretch>
          <a:fillRect/>
        </a:stretch>
      </xdr:blipFill>
      <xdr:spPr>
        <a:xfrm>
          <a:off x="3759200" y="7175500"/>
          <a:ext cx="7772400" cy="618962"/>
        </a:xfrm>
        <a:prstGeom prst="rect">
          <a:avLst/>
        </a:prstGeom>
      </xdr:spPr>
    </xdr:pic>
    <xdr:clientData/>
  </xdr:twoCellAnchor>
  <xdr:twoCellAnchor editAs="oneCell">
    <xdr:from>
      <xdr:col>2</xdr:col>
      <xdr:colOff>139700</xdr:colOff>
      <xdr:row>5</xdr:row>
      <xdr:rowOff>419100</xdr:rowOff>
    </xdr:from>
    <xdr:to>
      <xdr:col>2</xdr:col>
      <xdr:colOff>7912100</xdr:colOff>
      <xdr:row>5</xdr:row>
      <xdr:rowOff>816552</xdr:rowOff>
    </xdr:to>
    <xdr:pic>
      <xdr:nvPicPr>
        <xdr:cNvPr id="10" name="Picture 9">
          <a:extLst>
            <a:ext uri="{FF2B5EF4-FFF2-40B4-BE49-F238E27FC236}">
              <a16:creationId xmlns:a16="http://schemas.microsoft.com/office/drawing/2014/main" id="{9ACB6865-410F-3245-779B-DC7CE13F9550}"/>
            </a:ext>
          </a:extLst>
        </xdr:cNvPr>
        <xdr:cNvPicPr>
          <a:picLocks noChangeAspect="1"/>
        </xdr:cNvPicPr>
      </xdr:nvPicPr>
      <xdr:blipFill>
        <a:blip xmlns:r="http://schemas.openxmlformats.org/officeDocument/2006/relationships" r:embed="rId4"/>
        <a:stretch>
          <a:fillRect/>
        </a:stretch>
      </xdr:blipFill>
      <xdr:spPr>
        <a:xfrm>
          <a:off x="3771900" y="8712200"/>
          <a:ext cx="7772400" cy="397452"/>
        </a:xfrm>
        <a:prstGeom prst="rect">
          <a:avLst/>
        </a:prstGeom>
      </xdr:spPr>
    </xdr:pic>
    <xdr:clientData/>
  </xdr:twoCellAnchor>
  <xdr:twoCellAnchor editAs="oneCell">
    <xdr:from>
      <xdr:col>2</xdr:col>
      <xdr:colOff>101600</xdr:colOff>
      <xdr:row>6</xdr:row>
      <xdr:rowOff>279400</xdr:rowOff>
    </xdr:from>
    <xdr:to>
      <xdr:col>2</xdr:col>
      <xdr:colOff>7874000</xdr:colOff>
      <xdr:row>6</xdr:row>
      <xdr:rowOff>676852</xdr:rowOff>
    </xdr:to>
    <xdr:pic>
      <xdr:nvPicPr>
        <xdr:cNvPr id="11" name="Picture 10">
          <a:extLst>
            <a:ext uri="{FF2B5EF4-FFF2-40B4-BE49-F238E27FC236}">
              <a16:creationId xmlns:a16="http://schemas.microsoft.com/office/drawing/2014/main" id="{837D2795-FC87-994F-9F9E-D305E00895CF}"/>
            </a:ext>
          </a:extLst>
        </xdr:cNvPr>
        <xdr:cNvPicPr>
          <a:picLocks noChangeAspect="1"/>
        </xdr:cNvPicPr>
      </xdr:nvPicPr>
      <xdr:blipFill>
        <a:blip xmlns:r="http://schemas.openxmlformats.org/officeDocument/2006/relationships" r:embed="rId4"/>
        <a:stretch>
          <a:fillRect/>
        </a:stretch>
      </xdr:blipFill>
      <xdr:spPr>
        <a:xfrm>
          <a:off x="3733800" y="9715500"/>
          <a:ext cx="7772400" cy="397452"/>
        </a:xfrm>
        <a:prstGeom prst="rect">
          <a:avLst/>
        </a:prstGeom>
      </xdr:spPr>
    </xdr:pic>
    <xdr:clientData/>
  </xdr:twoCellAnchor>
  <xdr:twoCellAnchor editAs="oneCell">
    <xdr:from>
      <xdr:col>2</xdr:col>
      <xdr:colOff>114300</xdr:colOff>
      <xdr:row>7</xdr:row>
      <xdr:rowOff>139700</xdr:rowOff>
    </xdr:from>
    <xdr:to>
      <xdr:col>2</xdr:col>
      <xdr:colOff>7886700</xdr:colOff>
      <xdr:row>7</xdr:row>
      <xdr:rowOff>758662</xdr:rowOff>
    </xdr:to>
    <xdr:pic>
      <xdr:nvPicPr>
        <xdr:cNvPr id="12" name="Picture 11">
          <a:extLst>
            <a:ext uri="{FF2B5EF4-FFF2-40B4-BE49-F238E27FC236}">
              <a16:creationId xmlns:a16="http://schemas.microsoft.com/office/drawing/2014/main" id="{0E66ED76-5BD8-A640-B3BE-4D8D8DBD0C98}"/>
            </a:ext>
          </a:extLst>
        </xdr:cNvPr>
        <xdr:cNvPicPr>
          <a:picLocks noChangeAspect="1"/>
        </xdr:cNvPicPr>
      </xdr:nvPicPr>
      <xdr:blipFill>
        <a:blip xmlns:r="http://schemas.openxmlformats.org/officeDocument/2006/relationships" r:embed="rId3"/>
        <a:stretch>
          <a:fillRect/>
        </a:stretch>
      </xdr:blipFill>
      <xdr:spPr>
        <a:xfrm>
          <a:off x="3746500" y="10528300"/>
          <a:ext cx="7772400" cy="618962"/>
        </a:xfrm>
        <a:prstGeom prst="rect">
          <a:avLst/>
        </a:prstGeom>
      </xdr:spPr>
    </xdr:pic>
    <xdr:clientData/>
  </xdr:twoCellAnchor>
  <xdr:twoCellAnchor editAs="oneCell">
    <xdr:from>
      <xdr:col>2</xdr:col>
      <xdr:colOff>114300</xdr:colOff>
      <xdr:row>9</xdr:row>
      <xdr:rowOff>139700</xdr:rowOff>
    </xdr:from>
    <xdr:to>
      <xdr:col>2</xdr:col>
      <xdr:colOff>7886700</xdr:colOff>
      <xdr:row>9</xdr:row>
      <xdr:rowOff>3191986</xdr:rowOff>
    </xdr:to>
    <xdr:pic>
      <xdr:nvPicPr>
        <xdr:cNvPr id="13" name="Picture 12">
          <a:extLst>
            <a:ext uri="{FF2B5EF4-FFF2-40B4-BE49-F238E27FC236}">
              <a16:creationId xmlns:a16="http://schemas.microsoft.com/office/drawing/2014/main" id="{ECB5B126-B916-D7A4-2314-5B87C1688F7E}"/>
            </a:ext>
          </a:extLst>
        </xdr:cNvPr>
        <xdr:cNvPicPr>
          <a:picLocks noChangeAspect="1"/>
        </xdr:cNvPicPr>
      </xdr:nvPicPr>
      <xdr:blipFill>
        <a:blip xmlns:r="http://schemas.openxmlformats.org/officeDocument/2006/relationships" r:embed="rId5"/>
        <a:stretch>
          <a:fillRect/>
        </a:stretch>
      </xdr:blipFill>
      <xdr:spPr>
        <a:xfrm>
          <a:off x="3746500" y="11595100"/>
          <a:ext cx="7772400" cy="3052286"/>
        </a:xfrm>
        <a:prstGeom prst="rect">
          <a:avLst/>
        </a:prstGeom>
      </xdr:spPr>
    </xdr:pic>
    <xdr:clientData/>
  </xdr:twoCellAnchor>
  <xdr:twoCellAnchor editAs="oneCell">
    <xdr:from>
      <xdr:col>2</xdr:col>
      <xdr:colOff>76200</xdr:colOff>
      <xdr:row>8</xdr:row>
      <xdr:rowOff>482600</xdr:rowOff>
    </xdr:from>
    <xdr:to>
      <xdr:col>2</xdr:col>
      <xdr:colOff>7848600</xdr:colOff>
      <xdr:row>8</xdr:row>
      <xdr:rowOff>2319320</xdr:rowOff>
    </xdr:to>
    <xdr:pic>
      <xdr:nvPicPr>
        <xdr:cNvPr id="14" name="Picture 13">
          <a:extLst>
            <a:ext uri="{FF2B5EF4-FFF2-40B4-BE49-F238E27FC236}">
              <a16:creationId xmlns:a16="http://schemas.microsoft.com/office/drawing/2014/main" id="{2946749F-1A97-CE28-1725-0E8B6DB77AFF}"/>
            </a:ext>
          </a:extLst>
        </xdr:cNvPr>
        <xdr:cNvPicPr>
          <a:picLocks noChangeAspect="1"/>
        </xdr:cNvPicPr>
      </xdr:nvPicPr>
      <xdr:blipFill>
        <a:blip xmlns:r="http://schemas.openxmlformats.org/officeDocument/2006/relationships" r:embed="rId6"/>
        <a:stretch>
          <a:fillRect/>
        </a:stretch>
      </xdr:blipFill>
      <xdr:spPr>
        <a:xfrm>
          <a:off x="3708400" y="11938000"/>
          <a:ext cx="7772400" cy="1836720"/>
        </a:xfrm>
        <a:prstGeom prst="rect">
          <a:avLst/>
        </a:prstGeom>
      </xdr:spPr>
    </xdr:pic>
    <xdr:clientData/>
  </xdr:twoCellAnchor>
  <xdr:twoCellAnchor editAs="oneCell">
    <xdr:from>
      <xdr:col>2</xdr:col>
      <xdr:colOff>88900</xdr:colOff>
      <xdr:row>10</xdr:row>
      <xdr:rowOff>508000</xdr:rowOff>
    </xdr:from>
    <xdr:to>
      <xdr:col>2</xdr:col>
      <xdr:colOff>7861300</xdr:colOff>
      <xdr:row>10</xdr:row>
      <xdr:rowOff>2968215</xdr:rowOff>
    </xdr:to>
    <xdr:pic>
      <xdr:nvPicPr>
        <xdr:cNvPr id="15" name="Picture 14">
          <a:extLst>
            <a:ext uri="{FF2B5EF4-FFF2-40B4-BE49-F238E27FC236}">
              <a16:creationId xmlns:a16="http://schemas.microsoft.com/office/drawing/2014/main" id="{CF82E1B8-17C6-353D-DF31-7E4DCF3CAC6C}"/>
            </a:ext>
          </a:extLst>
        </xdr:cNvPr>
        <xdr:cNvPicPr>
          <a:picLocks noChangeAspect="1"/>
        </xdr:cNvPicPr>
      </xdr:nvPicPr>
      <xdr:blipFill>
        <a:blip xmlns:r="http://schemas.openxmlformats.org/officeDocument/2006/relationships" r:embed="rId7"/>
        <a:stretch>
          <a:fillRect/>
        </a:stretch>
      </xdr:blipFill>
      <xdr:spPr>
        <a:xfrm>
          <a:off x="3721100" y="18529300"/>
          <a:ext cx="7772400" cy="246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23813</xdr:colOff>
      <xdr:row>15</xdr:row>
      <xdr:rowOff>33337</xdr:rowOff>
    </xdr:from>
    <xdr:to>
      <xdr:col>34</xdr:col>
      <xdr:colOff>222250</xdr:colOff>
      <xdr:row>38</xdr:row>
      <xdr:rowOff>31749</xdr:rowOff>
    </xdr:to>
    <xdr:graphicFrame macro="">
      <xdr:nvGraphicFramePr>
        <xdr:cNvPr id="2" name="Chart 1">
          <a:extLst>
            <a:ext uri="{FF2B5EF4-FFF2-40B4-BE49-F238E27FC236}">
              <a16:creationId xmlns:a16="http://schemas.microsoft.com/office/drawing/2014/main" id="{E1630E2D-7645-DB43-94C6-645B16D57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365125</xdr:colOff>
      <xdr:row>15</xdr:row>
      <xdr:rowOff>15875</xdr:rowOff>
    </xdr:from>
    <xdr:to>
      <xdr:col>42</xdr:col>
      <xdr:colOff>357187</xdr:colOff>
      <xdr:row>38</xdr:row>
      <xdr:rowOff>14287</xdr:rowOff>
    </xdr:to>
    <xdr:graphicFrame macro="">
      <xdr:nvGraphicFramePr>
        <xdr:cNvPr id="3" name="Chart 2">
          <a:extLst>
            <a:ext uri="{FF2B5EF4-FFF2-40B4-BE49-F238E27FC236}">
              <a16:creationId xmlns:a16="http://schemas.microsoft.com/office/drawing/2014/main" id="{FE41CD9F-7947-0342-BEB0-7038475F1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47625</xdr:colOff>
      <xdr:row>39</xdr:row>
      <xdr:rowOff>31750</xdr:rowOff>
    </xdr:from>
    <xdr:to>
      <xdr:col>34</xdr:col>
      <xdr:colOff>246062</xdr:colOff>
      <xdr:row>62</xdr:row>
      <xdr:rowOff>30162</xdr:rowOff>
    </xdr:to>
    <xdr:graphicFrame macro="">
      <xdr:nvGraphicFramePr>
        <xdr:cNvPr id="4" name="Chart 3">
          <a:extLst>
            <a:ext uri="{FF2B5EF4-FFF2-40B4-BE49-F238E27FC236}">
              <a16:creationId xmlns:a16="http://schemas.microsoft.com/office/drawing/2014/main" id="{37A7926B-5658-734A-A7B0-BC0E61221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428625</xdr:colOff>
      <xdr:row>39</xdr:row>
      <xdr:rowOff>15875</xdr:rowOff>
    </xdr:from>
    <xdr:to>
      <xdr:col>42</xdr:col>
      <xdr:colOff>420687</xdr:colOff>
      <xdr:row>62</xdr:row>
      <xdr:rowOff>14287</xdr:rowOff>
    </xdr:to>
    <xdr:graphicFrame macro="">
      <xdr:nvGraphicFramePr>
        <xdr:cNvPr id="5" name="Chart 4">
          <a:extLst>
            <a:ext uri="{FF2B5EF4-FFF2-40B4-BE49-F238E27FC236}">
              <a16:creationId xmlns:a16="http://schemas.microsoft.com/office/drawing/2014/main" id="{2E038424-7060-1A4D-ADE9-41C9D1A1C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15</xdr:row>
      <xdr:rowOff>15875</xdr:rowOff>
    </xdr:from>
    <xdr:to>
      <xdr:col>25</xdr:col>
      <xdr:colOff>754062</xdr:colOff>
      <xdr:row>38</xdr:row>
      <xdr:rowOff>14287</xdr:rowOff>
    </xdr:to>
    <xdr:graphicFrame macro="">
      <xdr:nvGraphicFramePr>
        <xdr:cNvPr id="6" name="Chart 5">
          <a:extLst>
            <a:ext uri="{FF2B5EF4-FFF2-40B4-BE49-F238E27FC236}">
              <a16:creationId xmlns:a16="http://schemas.microsoft.com/office/drawing/2014/main" id="{2C098B02-D614-EC4B-A8C5-F675AB2B8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39</xdr:row>
      <xdr:rowOff>0</xdr:rowOff>
    </xdr:from>
    <xdr:to>
      <xdr:col>25</xdr:col>
      <xdr:colOff>754062</xdr:colOff>
      <xdr:row>61</xdr:row>
      <xdr:rowOff>188912</xdr:rowOff>
    </xdr:to>
    <xdr:graphicFrame macro="">
      <xdr:nvGraphicFramePr>
        <xdr:cNvPr id="7" name="Chart 6">
          <a:extLst>
            <a:ext uri="{FF2B5EF4-FFF2-40B4-BE49-F238E27FC236}">
              <a16:creationId xmlns:a16="http://schemas.microsoft.com/office/drawing/2014/main" id="{713C6CAC-29BB-2345-9823-5AB3FD35B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47625</xdr:colOff>
      <xdr:row>63</xdr:row>
      <xdr:rowOff>31750</xdr:rowOff>
    </xdr:from>
    <xdr:to>
      <xdr:col>34</xdr:col>
      <xdr:colOff>246062</xdr:colOff>
      <xdr:row>86</xdr:row>
      <xdr:rowOff>30162</xdr:rowOff>
    </xdr:to>
    <xdr:graphicFrame macro="">
      <xdr:nvGraphicFramePr>
        <xdr:cNvPr id="8" name="Chart 7">
          <a:extLst>
            <a:ext uri="{FF2B5EF4-FFF2-40B4-BE49-F238E27FC236}">
              <a16:creationId xmlns:a16="http://schemas.microsoft.com/office/drawing/2014/main" id="{9907A2B6-F237-A844-897F-464363836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428625</xdr:colOff>
      <xdr:row>63</xdr:row>
      <xdr:rowOff>15875</xdr:rowOff>
    </xdr:from>
    <xdr:to>
      <xdr:col>42</xdr:col>
      <xdr:colOff>420687</xdr:colOff>
      <xdr:row>86</xdr:row>
      <xdr:rowOff>14287</xdr:rowOff>
    </xdr:to>
    <xdr:graphicFrame macro="">
      <xdr:nvGraphicFramePr>
        <xdr:cNvPr id="9" name="Chart 8">
          <a:extLst>
            <a:ext uri="{FF2B5EF4-FFF2-40B4-BE49-F238E27FC236}">
              <a16:creationId xmlns:a16="http://schemas.microsoft.com/office/drawing/2014/main" id="{ACD9C9EA-7D86-2A40-A3B2-D59FCE8BC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63</xdr:row>
      <xdr:rowOff>0</xdr:rowOff>
    </xdr:from>
    <xdr:to>
      <xdr:col>25</xdr:col>
      <xdr:colOff>754062</xdr:colOff>
      <xdr:row>85</xdr:row>
      <xdr:rowOff>188912</xdr:rowOff>
    </xdr:to>
    <xdr:graphicFrame macro="">
      <xdr:nvGraphicFramePr>
        <xdr:cNvPr id="10" name="Chart 9">
          <a:extLst>
            <a:ext uri="{FF2B5EF4-FFF2-40B4-BE49-F238E27FC236}">
              <a16:creationId xmlns:a16="http://schemas.microsoft.com/office/drawing/2014/main" id="{126A62B1-6A3E-0F4B-9584-C6EA91206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87</xdr:row>
      <xdr:rowOff>0</xdr:rowOff>
    </xdr:from>
    <xdr:to>
      <xdr:col>25</xdr:col>
      <xdr:colOff>754062</xdr:colOff>
      <xdr:row>109</xdr:row>
      <xdr:rowOff>188912</xdr:rowOff>
    </xdr:to>
    <xdr:graphicFrame macro="">
      <xdr:nvGraphicFramePr>
        <xdr:cNvPr id="11" name="Chart 10">
          <a:extLst>
            <a:ext uri="{FF2B5EF4-FFF2-40B4-BE49-F238E27FC236}">
              <a16:creationId xmlns:a16="http://schemas.microsoft.com/office/drawing/2014/main" id="{2134ED4B-0A5D-6E4A-8149-149B96EAE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42333</xdr:colOff>
      <xdr:row>87</xdr:row>
      <xdr:rowOff>14111</xdr:rowOff>
    </xdr:from>
    <xdr:to>
      <xdr:col>34</xdr:col>
      <xdr:colOff>240770</xdr:colOff>
      <xdr:row>110</xdr:row>
      <xdr:rowOff>12523</xdr:rowOff>
    </xdr:to>
    <xdr:graphicFrame macro="">
      <xdr:nvGraphicFramePr>
        <xdr:cNvPr id="12" name="Chart 11">
          <a:extLst>
            <a:ext uri="{FF2B5EF4-FFF2-40B4-BE49-F238E27FC236}">
              <a16:creationId xmlns:a16="http://schemas.microsoft.com/office/drawing/2014/main" id="{E3C8F870-24A3-AC42-BA84-F75532602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423334</xdr:colOff>
      <xdr:row>87</xdr:row>
      <xdr:rowOff>0</xdr:rowOff>
    </xdr:from>
    <xdr:to>
      <xdr:col>42</xdr:col>
      <xdr:colOff>415396</xdr:colOff>
      <xdr:row>109</xdr:row>
      <xdr:rowOff>195968</xdr:rowOff>
    </xdr:to>
    <xdr:graphicFrame macro="">
      <xdr:nvGraphicFramePr>
        <xdr:cNvPr id="13" name="Chart 12">
          <a:extLst>
            <a:ext uri="{FF2B5EF4-FFF2-40B4-BE49-F238E27FC236}">
              <a16:creationId xmlns:a16="http://schemas.microsoft.com/office/drawing/2014/main" id="{685A3022-E944-FF4F-B753-F4EBD0136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111</xdr:row>
      <xdr:rowOff>0</xdr:rowOff>
    </xdr:from>
    <xdr:to>
      <xdr:col>25</xdr:col>
      <xdr:colOff>754062</xdr:colOff>
      <xdr:row>133</xdr:row>
      <xdr:rowOff>188912</xdr:rowOff>
    </xdr:to>
    <xdr:graphicFrame macro="">
      <xdr:nvGraphicFramePr>
        <xdr:cNvPr id="14" name="Chart 13">
          <a:extLst>
            <a:ext uri="{FF2B5EF4-FFF2-40B4-BE49-F238E27FC236}">
              <a16:creationId xmlns:a16="http://schemas.microsoft.com/office/drawing/2014/main" id="{D770A7A9-8439-FD45-84F8-21170C3E1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0</xdr:colOff>
      <xdr:row>111</xdr:row>
      <xdr:rowOff>0</xdr:rowOff>
    </xdr:from>
    <xdr:to>
      <xdr:col>34</xdr:col>
      <xdr:colOff>198437</xdr:colOff>
      <xdr:row>133</xdr:row>
      <xdr:rowOff>195968</xdr:rowOff>
    </xdr:to>
    <xdr:graphicFrame macro="">
      <xdr:nvGraphicFramePr>
        <xdr:cNvPr id="15" name="Chart 14">
          <a:extLst>
            <a:ext uri="{FF2B5EF4-FFF2-40B4-BE49-F238E27FC236}">
              <a16:creationId xmlns:a16="http://schemas.microsoft.com/office/drawing/2014/main" id="{355536B4-9DB8-E540-82DA-E140C70A9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381000</xdr:colOff>
      <xdr:row>111</xdr:row>
      <xdr:rowOff>14111</xdr:rowOff>
    </xdr:from>
    <xdr:to>
      <xdr:col>42</xdr:col>
      <xdr:colOff>373062</xdr:colOff>
      <xdr:row>134</xdr:row>
      <xdr:rowOff>12523</xdr:rowOff>
    </xdr:to>
    <xdr:graphicFrame macro="">
      <xdr:nvGraphicFramePr>
        <xdr:cNvPr id="16" name="Chart 15">
          <a:extLst>
            <a:ext uri="{FF2B5EF4-FFF2-40B4-BE49-F238E27FC236}">
              <a16:creationId xmlns:a16="http://schemas.microsoft.com/office/drawing/2014/main" id="{38FA8EB0-3455-5649-99CB-C89B166FA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135</xdr:row>
      <xdr:rowOff>0</xdr:rowOff>
    </xdr:from>
    <xdr:to>
      <xdr:col>25</xdr:col>
      <xdr:colOff>754062</xdr:colOff>
      <xdr:row>157</xdr:row>
      <xdr:rowOff>188912</xdr:rowOff>
    </xdr:to>
    <xdr:graphicFrame macro="">
      <xdr:nvGraphicFramePr>
        <xdr:cNvPr id="17" name="Chart 16">
          <a:extLst>
            <a:ext uri="{FF2B5EF4-FFF2-40B4-BE49-F238E27FC236}">
              <a16:creationId xmlns:a16="http://schemas.microsoft.com/office/drawing/2014/main" id="{CDA4A9A7-9192-9743-9E8A-E8B881794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70556</xdr:colOff>
      <xdr:row>135</xdr:row>
      <xdr:rowOff>0</xdr:rowOff>
    </xdr:from>
    <xdr:to>
      <xdr:col>34</xdr:col>
      <xdr:colOff>268993</xdr:colOff>
      <xdr:row>157</xdr:row>
      <xdr:rowOff>195968</xdr:rowOff>
    </xdr:to>
    <xdr:graphicFrame macro="">
      <xdr:nvGraphicFramePr>
        <xdr:cNvPr id="18" name="Chart 17">
          <a:extLst>
            <a:ext uri="{FF2B5EF4-FFF2-40B4-BE49-F238E27FC236}">
              <a16:creationId xmlns:a16="http://schemas.microsoft.com/office/drawing/2014/main" id="{1D359D56-3BB0-0244-9BF9-BE01CF1CD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395111</xdr:colOff>
      <xdr:row>135</xdr:row>
      <xdr:rowOff>14111</xdr:rowOff>
    </xdr:from>
    <xdr:to>
      <xdr:col>42</xdr:col>
      <xdr:colOff>387173</xdr:colOff>
      <xdr:row>158</xdr:row>
      <xdr:rowOff>12523</xdr:rowOff>
    </xdr:to>
    <xdr:graphicFrame macro="">
      <xdr:nvGraphicFramePr>
        <xdr:cNvPr id="19" name="Chart 18">
          <a:extLst>
            <a:ext uri="{FF2B5EF4-FFF2-40B4-BE49-F238E27FC236}">
              <a16:creationId xmlns:a16="http://schemas.microsoft.com/office/drawing/2014/main" id="{15C00730-EBE0-9F4C-88EA-67AE049D2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159</xdr:row>
      <xdr:rowOff>0</xdr:rowOff>
    </xdr:from>
    <xdr:to>
      <xdr:col>25</xdr:col>
      <xdr:colOff>754062</xdr:colOff>
      <xdr:row>181</xdr:row>
      <xdr:rowOff>188912</xdr:rowOff>
    </xdr:to>
    <xdr:graphicFrame macro="">
      <xdr:nvGraphicFramePr>
        <xdr:cNvPr id="20" name="Chart 19">
          <a:extLst>
            <a:ext uri="{FF2B5EF4-FFF2-40B4-BE49-F238E27FC236}">
              <a16:creationId xmlns:a16="http://schemas.microsoft.com/office/drawing/2014/main" id="{C855D1EF-4A69-BD40-AD31-A0D406057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0</xdr:colOff>
      <xdr:row>159</xdr:row>
      <xdr:rowOff>0</xdr:rowOff>
    </xdr:from>
    <xdr:to>
      <xdr:col>34</xdr:col>
      <xdr:colOff>198437</xdr:colOff>
      <xdr:row>181</xdr:row>
      <xdr:rowOff>195968</xdr:rowOff>
    </xdr:to>
    <xdr:graphicFrame macro="">
      <xdr:nvGraphicFramePr>
        <xdr:cNvPr id="21" name="Chart 20">
          <a:extLst>
            <a:ext uri="{FF2B5EF4-FFF2-40B4-BE49-F238E27FC236}">
              <a16:creationId xmlns:a16="http://schemas.microsoft.com/office/drawing/2014/main" id="{85CB0276-16C3-F749-821E-1CF59F03C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381001</xdr:colOff>
      <xdr:row>159</xdr:row>
      <xdr:rowOff>0</xdr:rowOff>
    </xdr:from>
    <xdr:to>
      <xdr:col>42</xdr:col>
      <xdr:colOff>373063</xdr:colOff>
      <xdr:row>181</xdr:row>
      <xdr:rowOff>195968</xdr:rowOff>
    </xdr:to>
    <xdr:graphicFrame macro="">
      <xdr:nvGraphicFramePr>
        <xdr:cNvPr id="22" name="Chart 21">
          <a:extLst>
            <a:ext uri="{FF2B5EF4-FFF2-40B4-BE49-F238E27FC236}">
              <a16:creationId xmlns:a16="http://schemas.microsoft.com/office/drawing/2014/main" id="{C727A48A-98D4-6147-8B67-33209F647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0</xdr:colOff>
      <xdr:row>183</xdr:row>
      <xdr:rowOff>0</xdr:rowOff>
    </xdr:from>
    <xdr:to>
      <xdr:col>25</xdr:col>
      <xdr:colOff>754062</xdr:colOff>
      <xdr:row>205</xdr:row>
      <xdr:rowOff>188912</xdr:rowOff>
    </xdr:to>
    <xdr:graphicFrame macro="">
      <xdr:nvGraphicFramePr>
        <xdr:cNvPr id="23" name="Chart 22">
          <a:extLst>
            <a:ext uri="{FF2B5EF4-FFF2-40B4-BE49-F238E27FC236}">
              <a16:creationId xmlns:a16="http://schemas.microsoft.com/office/drawing/2014/main" id="{955A3875-3D57-8640-88E5-FCC5B393E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183</xdr:row>
      <xdr:rowOff>0</xdr:rowOff>
    </xdr:from>
    <xdr:to>
      <xdr:col>34</xdr:col>
      <xdr:colOff>198437</xdr:colOff>
      <xdr:row>205</xdr:row>
      <xdr:rowOff>195968</xdr:rowOff>
    </xdr:to>
    <xdr:graphicFrame macro="">
      <xdr:nvGraphicFramePr>
        <xdr:cNvPr id="24" name="Chart 23">
          <a:extLst>
            <a:ext uri="{FF2B5EF4-FFF2-40B4-BE49-F238E27FC236}">
              <a16:creationId xmlns:a16="http://schemas.microsoft.com/office/drawing/2014/main" id="{7C466BAE-B89B-444D-9A5C-5DEA54048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437445</xdr:colOff>
      <xdr:row>183</xdr:row>
      <xdr:rowOff>14111</xdr:rowOff>
    </xdr:from>
    <xdr:to>
      <xdr:col>42</xdr:col>
      <xdr:colOff>429507</xdr:colOff>
      <xdr:row>206</xdr:row>
      <xdr:rowOff>12523</xdr:rowOff>
    </xdr:to>
    <xdr:graphicFrame macro="">
      <xdr:nvGraphicFramePr>
        <xdr:cNvPr id="25" name="Chart 24">
          <a:extLst>
            <a:ext uri="{FF2B5EF4-FFF2-40B4-BE49-F238E27FC236}">
              <a16:creationId xmlns:a16="http://schemas.microsoft.com/office/drawing/2014/main" id="{B520FED7-20AA-8F4D-AD17-16D2C4B53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0</xdr:colOff>
      <xdr:row>207</xdr:row>
      <xdr:rowOff>0</xdr:rowOff>
    </xdr:from>
    <xdr:to>
      <xdr:col>25</xdr:col>
      <xdr:colOff>754062</xdr:colOff>
      <xdr:row>229</xdr:row>
      <xdr:rowOff>188912</xdr:rowOff>
    </xdr:to>
    <xdr:graphicFrame macro="">
      <xdr:nvGraphicFramePr>
        <xdr:cNvPr id="26" name="Chart 25">
          <a:extLst>
            <a:ext uri="{FF2B5EF4-FFF2-40B4-BE49-F238E27FC236}">
              <a16:creationId xmlns:a16="http://schemas.microsoft.com/office/drawing/2014/main" id="{C12DD0AD-4938-A147-B825-64913A4F7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0</xdr:colOff>
      <xdr:row>207</xdr:row>
      <xdr:rowOff>0</xdr:rowOff>
    </xdr:from>
    <xdr:to>
      <xdr:col>34</xdr:col>
      <xdr:colOff>198437</xdr:colOff>
      <xdr:row>229</xdr:row>
      <xdr:rowOff>195968</xdr:rowOff>
    </xdr:to>
    <xdr:graphicFrame macro="">
      <xdr:nvGraphicFramePr>
        <xdr:cNvPr id="27" name="Chart 26">
          <a:extLst>
            <a:ext uri="{FF2B5EF4-FFF2-40B4-BE49-F238E27FC236}">
              <a16:creationId xmlns:a16="http://schemas.microsoft.com/office/drawing/2014/main" id="{E7D2BF51-2DD0-D244-A93A-523D6C698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465668</xdr:colOff>
      <xdr:row>207</xdr:row>
      <xdr:rowOff>0</xdr:rowOff>
    </xdr:from>
    <xdr:to>
      <xdr:col>42</xdr:col>
      <xdr:colOff>457730</xdr:colOff>
      <xdr:row>229</xdr:row>
      <xdr:rowOff>195968</xdr:rowOff>
    </xdr:to>
    <xdr:graphicFrame macro="">
      <xdr:nvGraphicFramePr>
        <xdr:cNvPr id="28" name="Chart 27">
          <a:extLst>
            <a:ext uri="{FF2B5EF4-FFF2-40B4-BE49-F238E27FC236}">
              <a16:creationId xmlns:a16="http://schemas.microsoft.com/office/drawing/2014/main" id="{258B9D9C-1333-1347-93B8-94827319E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0</xdr:colOff>
      <xdr:row>231</xdr:row>
      <xdr:rowOff>0</xdr:rowOff>
    </xdr:from>
    <xdr:to>
      <xdr:col>25</xdr:col>
      <xdr:colOff>754062</xdr:colOff>
      <xdr:row>253</xdr:row>
      <xdr:rowOff>188912</xdr:rowOff>
    </xdr:to>
    <xdr:graphicFrame macro="">
      <xdr:nvGraphicFramePr>
        <xdr:cNvPr id="29" name="Chart 28">
          <a:extLst>
            <a:ext uri="{FF2B5EF4-FFF2-40B4-BE49-F238E27FC236}">
              <a16:creationId xmlns:a16="http://schemas.microsoft.com/office/drawing/2014/main" id="{469E3555-AB42-694D-9786-FB33977B5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26</xdr:col>
      <xdr:colOff>0</xdr:colOff>
      <xdr:row>231</xdr:row>
      <xdr:rowOff>0</xdr:rowOff>
    </xdr:from>
    <xdr:to>
      <xdr:col>34</xdr:col>
      <xdr:colOff>198437</xdr:colOff>
      <xdr:row>253</xdr:row>
      <xdr:rowOff>195968</xdr:rowOff>
    </xdr:to>
    <xdr:graphicFrame macro="">
      <xdr:nvGraphicFramePr>
        <xdr:cNvPr id="30" name="Chart 29">
          <a:extLst>
            <a:ext uri="{FF2B5EF4-FFF2-40B4-BE49-F238E27FC236}">
              <a16:creationId xmlns:a16="http://schemas.microsoft.com/office/drawing/2014/main" id="{C39A4061-7041-D345-8FEC-223B8851C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465667</xdr:colOff>
      <xdr:row>231</xdr:row>
      <xdr:rowOff>28222</xdr:rowOff>
    </xdr:from>
    <xdr:to>
      <xdr:col>42</xdr:col>
      <xdr:colOff>457729</xdr:colOff>
      <xdr:row>254</xdr:row>
      <xdr:rowOff>26634</xdr:rowOff>
    </xdr:to>
    <xdr:graphicFrame macro="">
      <xdr:nvGraphicFramePr>
        <xdr:cNvPr id="31" name="Chart 30">
          <a:extLst>
            <a:ext uri="{FF2B5EF4-FFF2-40B4-BE49-F238E27FC236}">
              <a16:creationId xmlns:a16="http://schemas.microsoft.com/office/drawing/2014/main" id="{F1C18966-AE5A-9846-992B-FF520E11F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xdr:col>
      <xdr:colOff>23813</xdr:colOff>
      <xdr:row>16</xdr:row>
      <xdr:rowOff>33337</xdr:rowOff>
    </xdr:from>
    <xdr:to>
      <xdr:col>34</xdr:col>
      <xdr:colOff>222250</xdr:colOff>
      <xdr:row>39</xdr:row>
      <xdr:rowOff>31749</xdr:rowOff>
    </xdr:to>
    <xdr:graphicFrame macro="">
      <xdr:nvGraphicFramePr>
        <xdr:cNvPr id="2" name="Chart 1">
          <a:extLst>
            <a:ext uri="{FF2B5EF4-FFF2-40B4-BE49-F238E27FC236}">
              <a16:creationId xmlns:a16="http://schemas.microsoft.com/office/drawing/2014/main" id="{F567E289-D2CE-2F4D-8161-E6448BE3B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365125</xdr:colOff>
      <xdr:row>16</xdr:row>
      <xdr:rowOff>15875</xdr:rowOff>
    </xdr:from>
    <xdr:to>
      <xdr:col>42</xdr:col>
      <xdr:colOff>357187</xdr:colOff>
      <xdr:row>39</xdr:row>
      <xdr:rowOff>14287</xdr:rowOff>
    </xdr:to>
    <xdr:graphicFrame macro="">
      <xdr:nvGraphicFramePr>
        <xdr:cNvPr id="3" name="Chart 2">
          <a:extLst>
            <a:ext uri="{FF2B5EF4-FFF2-40B4-BE49-F238E27FC236}">
              <a16:creationId xmlns:a16="http://schemas.microsoft.com/office/drawing/2014/main" id="{83CFF22D-41E6-2145-92C7-4B4D97BFA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47625</xdr:colOff>
      <xdr:row>40</xdr:row>
      <xdr:rowOff>31750</xdr:rowOff>
    </xdr:from>
    <xdr:to>
      <xdr:col>34</xdr:col>
      <xdr:colOff>246062</xdr:colOff>
      <xdr:row>63</xdr:row>
      <xdr:rowOff>30162</xdr:rowOff>
    </xdr:to>
    <xdr:graphicFrame macro="">
      <xdr:nvGraphicFramePr>
        <xdr:cNvPr id="4" name="Chart 3">
          <a:extLst>
            <a:ext uri="{FF2B5EF4-FFF2-40B4-BE49-F238E27FC236}">
              <a16:creationId xmlns:a16="http://schemas.microsoft.com/office/drawing/2014/main" id="{9387CCE7-A2EE-1A43-B961-CDFC4CDC3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428625</xdr:colOff>
      <xdr:row>40</xdr:row>
      <xdr:rowOff>15875</xdr:rowOff>
    </xdr:from>
    <xdr:to>
      <xdr:col>42</xdr:col>
      <xdr:colOff>420687</xdr:colOff>
      <xdr:row>63</xdr:row>
      <xdr:rowOff>14287</xdr:rowOff>
    </xdr:to>
    <xdr:graphicFrame macro="">
      <xdr:nvGraphicFramePr>
        <xdr:cNvPr id="5" name="Chart 4">
          <a:extLst>
            <a:ext uri="{FF2B5EF4-FFF2-40B4-BE49-F238E27FC236}">
              <a16:creationId xmlns:a16="http://schemas.microsoft.com/office/drawing/2014/main" id="{501231FE-F0B2-0643-9618-C2AFF5561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16</xdr:row>
      <xdr:rowOff>15875</xdr:rowOff>
    </xdr:from>
    <xdr:to>
      <xdr:col>25</xdr:col>
      <xdr:colOff>754062</xdr:colOff>
      <xdr:row>39</xdr:row>
      <xdr:rowOff>14287</xdr:rowOff>
    </xdr:to>
    <xdr:graphicFrame macro="">
      <xdr:nvGraphicFramePr>
        <xdr:cNvPr id="6" name="Chart 5">
          <a:extLst>
            <a:ext uri="{FF2B5EF4-FFF2-40B4-BE49-F238E27FC236}">
              <a16:creationId xmlns:a16="http://schemas.microsoft.com/office/drawing/2014/main" id="{9EE46043-00D2-AF49-AB01-4FD054B8E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40</xdr:row>
      <xdr:rowOff>0</xdr:rowOff>
    </xdr:from>
    <xdr:to>
      <xdr:col>25</xdr:col>
      <xdr:colOff>754062</xdr:colOff>
      <xdr:row>62</xdr:row>
      <xdr:rowOff>188912</xdr:rowOff>
    </xdr:to>
    <xdr:graphicFrame macro="">
      <xdr:nvGraphicFramePr>
        <xdr:cNvPr id="7" name="Chart 6">
          <a:extLst>
            <a:ext uri="{FF2B5EF4-FFF2-40B4-BE49-F238E27FC236}">
              <a16:creationId xmlns:a16="http://schemas.microsoft.com/office/drawing/2014/main" id="{A802FCF2-99CA-F548-B57C-258E95D2D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47625</xdr:colOff>
      <xdr:row>64</xdr:row>
      <xdr:rowOff>31750</xdr:rowOff>
    </xdr:from>
    <xdr:to>
      <xdr:col>34</xdr:col>
      <xdr:colOff>246062</xdr:colOff>
      <xdr:row>87</xdr:row>
      <xdr:rowOff>30162</xdr:rowOff>
    </xdr:to>
    <xdr:graphicFrame macro="">
      <xdr:nvGraphicFramePr>
        <xdr:cNvPr id="8" name="Chart 7">
          <a:extLst>
            <a:ext uri="{FF2B5EF4-FFF2-40B4-BE49-F238E27FC236}">
              <a16:creationId xmlns:a16="http://schemas.microsoft.com/office/drawing/2014/main" id="{5C7546D5-92B9-D14B-874E-645E374EE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428625</xdr:colOff>
      <xdr:row>64</xdr:row>
      <xdr:rowOff>15875</xdr:rowOff>
    </xdr:from>
    <xdr:to>
      <xdr:col>42</xdr:col>
      <xdr:colOff>420687</xdr:colOff>
      <xdr:row>87</xdr:row>
      <xdr:rowOff>14287</xdr:rowOff>
    </xdr:to>
    <xdr:graphicFrame macro="">
      <xdr:nvGraphicFramePr>
        <xdr:cNvPr id="9" name="Chart 8">
          <a:extLst>
            <a:ext uri="{FF2B5EF4-FFF2-40B4-BE49-F238E27FC236}">
              <a16:creationId xmlns:a16="http://schemas.microsoft.com/office/drawing/2014/main" id="{4AFB609A-9DA5-D74E-AFB6-283E2D377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64</xdr:row>
      <xdr:rowOff>0</xdr:rowOff>
    </xdr:from>
    <xdr:to>
      <xdr:col>25</xdr:col>
      <xdr:colOff>754062</xdr:colOff>
      <xdr:row>86</xdr:row>
      <xdr:rowOff>188912</xdr:rowOff>
    </xdr:to>
    <xdr:graphicFrame macro="">
      <xdr:nvGraphicFramePr>
        <xdr:cNvPr id="10" name="Chart 9">
          <a:extLst>
            <a:ext uri="{FF2B5EF4-FFF2-40B4-BE49-F238E27FC236}">
              <a16:creationId xmlns:a16="http://schemas.microsoft.com/office/drawing/2014/main" id="{845A10FB-809B-8246-A1B8-636DA5808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88</xdr:row>
      <xdr:rowOff>0</xdr:rowOff>
    </xdr:from>
    <xdr:to>
      <xdr:col>25</xdr:col>
      <xdr:colOff>754062</xdr:colOff>
      <xdr:row>110</xdr:row>
      <xdr:rowOff>188912</xdr:rowOff>
    </xdr:to>
    <xdr:graphicFrame macro="">
      <xdr:nvGraphicFramePr>
        <xdr:cNvPr id="11" name="Chart 10">
          <a:extLst>
            <a:ext uri="{FF2B5EF4-FFF2-40B4-BE49-F238E27FC236}">
              <a16:creationId xmlns:a16="http://schemas.microsoft.com/office/drawing/2014/main" id="{C1EC1A16-07B8-6947-A025-947152E4F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42333</xdr:colOff>
      <xdr:row>88</xdr:row>
      <xdr:rowOff>14111</xdr:rowOff>
    </xdr:from>
    <xdr:to>
      <xdr:col>34</xdr:col>
      <xdr:colOff>240770</xdr:colOff>
      <xdr:row>111</xdr:row>
      <xdr:rowOff>12523</xdr:rowOff>
    </xdr:to>
    <xdr:graphicFrame macro="">
      <xdr:nvGraphicFramePr>
        <xdr:cNvPr id="12" name="Chart 11">
          <a:extLst>
            <a:ext uri="{FF2B5EF4-FFF2-40B4-BE49-F238E27FC236}">
              <a16:creationId xmlns:a16="http://schemas.microsoft.com/office/drawing/2014/main" id="{9F7256B1-76C9-4A41-9B17-B7D4312FF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423334</xdr:colOff>
      <xdr:row>88</xdr:row>
      <xdr:rowOff>0</xdr:rowOff>
    </xdr:from>
    <xdr:to>
      <xdr:col>42</xdr:col>
      <xdr:colOff>415396</xdr:colOff>
      <xdr:row>110</xdr:row>
      <xdr:rowOff>195968</xdr:rowOff>
    </xdr:to>
    <xdr:graphicFrame macro="">
      <xdr:nvGraphicFramePr>
        <xdr:cNvPr id="13" name="Chart 12">
          <a:extLst>
            <a:ext uri="{FF2B5EF4-FFF2-40B4-BE49-F238E27FC236}">
              <a16:creationId xmlns:a16="http://schemas.microsoft.com/office/drawing/2014/main" id="{C4E78142-0480-BB47-A363-184D53585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112</xdr:row>
      <xdr:rowOff>0</xdr:rowOff>
    </xdr:from>
    <xdr:to>
      <xdr:col>25</xdr:col>
      <xdr:colOff>754062</xdr:colOff>
      <xdr:row>134</xdr:row>
      <xdr:rowOff>188912</xdr:rowOff>
    </xdr:to>
    <xdr:graphicFrame macro="">
      <xdr:nvGraphicFramePr>
        <xdr:cNvPr id="14" name="Chart 13">
          <a:extLst>
            <a:ext uri="{FF2B5EF4-FFF2-40B4-BE49-F238E27FC236}">
              <a16:creationId xmlns:a16="http://schemas.microsoft.com/office/drawing/2014/main" id="{1F0D3B11-3B58-204F-9B16-4D5B7A11A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0</xdr:colOff>
      <xdr:row>112</xdr:row>
      <xdr:rowOff>0</xdr:rowOff>
    </xdr:from>
    <xdr:to>
      <xdr:col>34</xdr:col>
      <xdr:colOff>198437</xdr:colOff>
      <xdr:row>134</xdr:row>
      <xdr:rowOff>195968</xdr:rowOff>
    </xdr:to>
    <xdr:graphicFrame macro="">
      <xdr:nvGraphicFramePr>
        <xdr:cNvPr id="15" name="Chart 14">
          <a:extLst>
            <a:ext uri="{FF2B5EF4-FFF2-40B4-BE49-F238E27FC236}">
              <a16:creationId xmlns:a16="http://schemas.microsoft.com/office/drawing/2014/main" id="{CEC9E826-7DE6-9E4A-8C3D-D3A9456EA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381000</xdr:colOff>
      <xdr:row>112</xdr:row>
      <xdr:rowOff>14111</xdr:rowOff>
    </xdr:from>
    <xdr:to>
      <xdr:col>42</xdr:col>
      <xdr:colOff>373062</xdr:colOff>
      <xdr:row>135</xdr:row>
      <xdr:rowOff>12523</xdr:rowOff>
    </xdr:to>
    <xdr:graphicFrame macro="">
      <xdr:nvGraphicFramePr>
        <xdr:cNvPr id="16" name="Chart 15">
          <a:extLst>
            <a:ext uri="{FF2B5EF4-FFF2-40B4-BE49-F238E27FC236}">
              <a16:creationId xmlns:a16="http://schemas.microsoft.com/office/drawing/2014/main" id="{50D99B56-BB3D-644C-839A-760259F63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136</xdr:row>
      <xdr:rowOff>0</xdr:rowOff>
    </xdr:from>
    <xdr:to>
      <xdr:col>25</xdr:col>
      <xdr:colOff>754062</xdr:colOff>
      <xdr:row>158</xdr:row>
      <xdr:rowOff>188912</xdr:rowOff>
    </xdr:to>
    <xdr:graphicFrame macro="">
      <xdr:nvGraphicFramePr>
        <xdr:cNvPr id="17" name="Chart 16">
          <a:extLst>
            <a:ext uri="{FF2B5EF4-FFF2-40B4-BE49-F238E27FC236}">
              <a16:creationId xmlns:a16="http://schemas.microsoft.com/office/drawing/2014/main" id="{36B9BCFC-E243-FD41-B6EF-423A1C439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70556</xdr:colOff>
      <xdr:row>136</xdr:row>
      <xdr:rowOff>0</xdr:rowOff>
    </xdr:from>
    <xdr:to>
      <xdr:col>34</xdr:col>
      <xdr:colOff>268993</xdr:colOff>
      <xdr:row>158</xdr:row>
      <xdr:rowOff>195968</xdr:rowOff>
    </xdr:to>
    <xdr:graphicFrame macro="">
      <xdr:nvGraphicFramePr>
        <xdr:cNvPr id="18" name="Chart 17">
          <a:extLst>
            <a:ext uri="{FF2B5EF4-FFF2-40B4-BE49-F238E27FC236}">
              <a16:creationId xmlns:a16="http://schemas.microsoft.com/office/drawing/2014/main" id="{73A7EE41-DEF2-4F48-BB70-479D4EE8A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395111</xdr:colOff>
      <xdr:row>136</xdr:row>
      <xdr:rowOff>14111</xdr:rowOff>
    </xdr:from>
    <xdr:to>
      <xdr:col>42</xdr:col>
      <xdr:colOff>387173</xdr:colOff>
      <xdr:row>159</xdr:row>
      <xdr:rowOff>12523</xdr:rowOff>
    </xdr:to>
    <xdr:graphicFrame macro="">
      <xdr:nvGraphicFramePr>
        <xdr:cNvPr id="19" name="Chart 18">
          <a:extLst>
            <a:ext uri="{FF2B5EF4-FFF2-40B4-BE49-F238E27FC236}">
              <a16:creationId xmlns:a16="http://schemas.microsoft.com/office/drawing/2014/main" id="{553B6A6C-908F-6F46-BAC3-72FAEB6CE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160</xdr:row>
      <xdr:rowOff>0</xdr:rowOff>
    </xdr:from>
    <xdr:to>
      <xdr:col>25</xdr:col>
      <xdr:colOff>754062</xdr:colOff>
      <xdr:row>182</xdr:row>
      <xdr:rowOff>188912</xdr:rowOff>
    </xdr:to>
    <xdr:graphicFrame macro="">
      <xdr:nvGraphicFramePr>
        <xdr:cNvPr id="20" name="Chart 19">
          <a:extLst>
            <a:ext uri="{FF2B5EF4-FFF2-40B4-BE49-F238E27FC236}">
              <a16:creationId xmlns:a16="http://schemas.microsoft.com/office/drawing/2014/main" id="{3D7D4246-1DEE-254A-894C-9410E791F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0</xdr:colOff>
      <xdr:row>160</xdr:row>
      <xdr:rowOff>0</xdr:rowOff>
    </xdr:from>
    <xdr:to>
      <xdr:col>34</xdr:col>
      <xdr:colOff>198437</xdr:colOff>
      <xdr:row>182</xdr:row>
      <xdr:rowOff>195968</xdr:rowOff>
    </xdr:to>
    <xdr:graphicFrame macro="">
      <xdr:nvGraphicFramePr>
        <xdr:cNvPr id="21" name="Chart 20">
          <a:extLst>
            <a:ext uri="{FF2B5EF4-FFF2-40B4-BE49-F238E27FC236}">
              <a16:creationId xmlns:a16="http://schemas.microsoft.com/office/drawing/2014/main" id="{933B7DCB-0015-B942-9DB2-1E3A53BCF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381001</xdr:colOff>
      <xdr:row>160</xdr:row>
      <xdr:rowOff>0</xdr:rowOff>
    </xdr:from>
    <xdr:to>
      <xdr:col>42</xdr:col>
      <xdr:colOff>373063</xdr:colOff>
      <xdr:row>182</xdr:row>
      <xdr:rowOff>195968</xdr:rowOff>
    </xdr:to>
    <xdr:graphicFrame macro="">
      <xdr:nvGraphicFramePr>
        <xdr:cNvPr id="22" name="Chart 21">
          <a:extLst>
            <a:ext uri="{FF2B5EF4-FFF2-40B4-BE49-F238E27FC236}">
              <a16:creationId xmlns:a16="http://schemas.microsoft.com/office/drawing/2014/main" id="{559A7301-3D35-4E4F-BCEC-1918B4580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0</xdr:colOff>
      <xdr:row>184</xdr:row>
      <xdr:rowOff>0</xdr:rowOff>
    </xdr:from>
    <xdr:to>
      <xdr:col>25</xdr:col>
      <xdr:colOff>754062</xdr:colOff>
      <xdr:row>206</xdr:row>
      <xdr:rowOff>188912</xdr:rowOff>
    </xdr:to>
    <xdr:graphicFrame macro="">
      <xdr:nvGraphicFramePr>
        <xdr:cNvPr id="23" name="Chart 22">
          <a:extLst>
            <a:ext uri="{FF2B5EF4-FFF2-40B4-BE49-F238E27FC236}">
              <a16:creationId xmlns:a16="http://schemas.microsoft.com/office/drawing/2014/main" id="{F228FB13-82AF-2249-BCCD-BBD3AE545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184</xdr:row>
      <xdr:rowOff>0</xdr:rowOff>
    </xdr:from>
    <xdr:to>
      <xdr:col>34</xdr:col>
      <xdr:colOff>198437</xdr:colOff>
      <xdr:row>206</xdr:row>
      <xdr:rowOff>195968</xdr:rowOff>
    </xdr:to>
    <xdr:graphicFrame macro="">
      <xdr:nvGraphicFramePr>
        <xdr:cNvPr id="24" name="Chart 23">
          <a:extLst>
            <a:ext uri="{FF2B5EF4-FFF2-40B4-BE49-F238E27FC236}">
              <a16:creationId xmlns:a16="http://schemas.microsoft.com/office/drawing/2014/main" id="{4D44939D-C4EF-B643-9613-CB97216B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437445</xdr:colOff>
      <xdr:row>184</xdr:row>
      <xdr:rowOff>14111</xdr:rowOff>
    </xdr:from>
    <xdr:to>
      <xdr:col>42</xdr:col>
      <xdr:colOff>429507</xdr:colOff>
      <xdr:row>207</xdr:row>
      <xdr:rowOff>12523</xdr:rowOff>
    </xdr:to>
    <xdr:graphicFrame macro="">
      <xdr:nvGraphicFramePr>
        <xdr:cNvPr id="25" name="Chart 24">
          <a:extLst>
            <a:ext uri="{FF2B5EF4-FFF2-40B4-BE49-F238E27FC236}">
              <a16:creationId xmlns:a16="http://schemas.microsoft.com/office/drawing/2014/main" id="{14577E6A-AE08-2F43-9792-CFE170C8E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0</xdr:colOff>
      <xdr:row>208</xdr:row>
      <xdr:rowOff>0</xdr:rowOff>
    </xdr:from>
    <xdr:to>
      <xdr:col>25</xdr:col>
      <xdr:colOff>754062</xdr:colOff>
      <xdr:row>230</xdr:row>
      <xdr:rowOff>188912</xdr:rowOff>
    </xdr:to>
    <xdr:graphicFrame macro="">
      <xdr:nvGraphicFramePr>
        <xdr:cNvPr id="26" name="Chart 25">
          <a:extLst>
            <a:ext uri="{FF2B5EF4-FFF2-40B4-BE49-F238E27FC236}">
              <a16:creationId xmlns:a16="http://schemas.microsoft.com/office/drawing/2014/main" id="{1764AEC0-BDB0-084B-81F3-1697F50CC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0</xdr:colOff>
      <xdr:row>208</xdr:row>
      <xdr:rowOff>0</xdr:rowOff>
    </xdr:from>
    <xdr:to>
      <xdr:col>34</xdr:col>
      <xdr:colOff>198437</xdr:colOff>
      <xdr:row>230</xdr:row>
      <xdr:rowOff>195968</xdr:rowOff>
    </xdr:to>
    <xdr:graphicFrame macro="">
      <xdr:nvGraphicFramePr>
        <xdr:cNvPr id="27" name="Chart 26">
          <a:extLst>
            <a:ext uri="{FF2B5EF4-FFF2-40B4-BE49-F238E27FC236}">
              <a16:creationId xmlns:a16="http://schemas.microsoft.com/office/drawing/2014/main" id="{C1883534-0EC3-3848-B907-8F82213C0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465668</xdr:colOff>
      <xdr:row>208</xdr:row>
      <xdr:rowOff>0</xdr:rowOff>
    </xdr:from>
    <xdr:to>
      <xdr:col>42</xdr:col>
      <xdr:colOff>457730</xdr:colOff>
      <xdr:row>230</xdr:row>
      <xdr:rowOff>195968</xdr:rowOff>
    </xdr:to>
    <xdr:graphicFrame macro="">
      <xdr:nvGraphicFramePr>
        <xdr:cNvPr id="28" name="Chart 27">
          <a:extLst>
            <a:ext uri="{FF2B5EF4-FFF2-40B4-BE49-F238E27FC236}">
              <a16:creationId xmlns:a16="http://schemas.microsoft.com/office/drawing/2014/main" id="{65435324-C4ED-C147-8A85-25762E92A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0</xdr:colOff>
      <xdr:row>232</xdr:row>
      <xdr:rowOff>0</xdr:rowOff>
    </xdr:from>
    <xdr:to>
      <xdr:col>25</xdr:col>
      <xdr:colOff>754062</xdr:colOff>
      <xdr:row>254</xdr:row>
      <xdr:rowOff>188912</xdr:rowOff>
    </xdr:to>
    <xdr:graphicFrame macro="">
      <xdr:nvGraphicFramePr>
        <xdr:cNvPr id="29" name="Chart 28">
          <a:extLst>
            <a:ext uri="{FF2B5EF4-FFF2-40B4-BE49-F238E27FC236}">
              <a16:creationId xmlns:a16="http://schemas.microsoft.com/office/drawing/2014/main" id="{B5FA03B1-0544-7B4E-8F25-119AB1080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26</xdr:col>
      <xdr:colOff>0</xdr:colOff>
      <xdr:row>232</xdr:row>
      <xdr:rowOff>0</xdr:rowOff>
    </xdr:from>
    <xdr:to>
      <xdr:col>34</xdr:col>
      <xdr:colOff>198437</xdr:colOff>
      <xdr:row>254</xdr:row>
      <xdr:rowOff>195968</xdr:rowOff>
    </xdr:to>
    <xdr:graphicFrame macro="">
      <xdr:nvGraphicFramePr>
        <xdr:cNvPr id="30" name="Chart 29">
          <a:extLst>
            <a:ext uri="{FF2B5EF4-FFF2-40B4-BE49-F238E27FC236}">
              <a16:creationId xmlns:a16="http://schemas.microsoft.com/office/drawing/2014/main" id="{C9EFD566-A087-D841-905C-3F5C0C68C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465667</xdr:colOff>
      <xdr:row>232</xdr:row>
      <xdr:rowOff>28222</xdr:rowOff>
    </xdr:from>
    <xdr:to>
      <xdr:col>42</xdr:col>
      <xdr:colOff>457729</xdr:colOff>
      <xdr:row>255</xdr:row>
      <xdr:rowOff>26634</xdr:rowOff>
    </xdr:to>
    <xdr:graphicFrame macro="">
      <xdr:nvGraphicFramePr>
        <xdr:cNvPr id="31" name="Chart 30">
          <a:extLst>
            <a:ext uri="{FF2B5EF4-FFF2-40B4-BE49-F238E27FC236}">
              <a16:creationId xmlns:a16="http://schemas.microsoft.com/office/drawing/2014/main" id="{B0EA645A-712E-1749-BDB0-A2CC3D3C3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23813</xdr:colOff>
      <xdr:row>15</xdr:row>
      <xdr:rowOff>33337</xdr:rowOff>
    </xdr:from>
    <xdr:to>
      <xdr:col>34</xdr:col>
      <xdr:colOff>222250</xdr:colOff>
      <xdr:row>38</xdr:row>
      <xdr:rowOff>31749</xdr:rowOff>
    </xdr:to>
    <xdr:graphicFrame macro="">
      <xdr:nvGraphicFramePr>
        <xdr:cNvPr id="14" name="Chart 13">
          <a:extLst>
            <a:ext uri="{FF2B5EF4-FFF2-40B4-BE49-F238E27FC236}">
              <a16:creationId xmlns:a16="http://schemas.microsoft.com/office/drawing/2014/main" id="{39B82EF9-C5DF-0B3F-8E0D-6AB3FB2C4E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365125</xdr:colOff>
      <xdr:row>15</xdr:row>
      <xdr:rowOff>15875</xdr:rowOff>
    </xdr:from>
    <xdr:to>
      <xdr:col>42</xdr:col>
      <xdr:colOff>357187</xdr:colOff>
      <xdr:row>38</xdr:row>
      <xdr:rowOff>14287</xdr:rowOff>
    </xdr:to>
    <xdr:graphicFrame macro="">
      <xdr:nvGraphicFramePr>
        <xdr:cNvPr id="15" name="Chart 14">
          <a:extLst>
            <a:ext uri="{FF2B5EF4-FFF2-40B4-BE49-F238E27FC236}">
              <a16:creationId xmlns:a16="http://schemas.microsoft.com/office/drawing/2014/main" id="{DCBB580A-47E0-EE4F-83C3-FDB4BDB22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47625</xdr:colOff>
      <xdr:row>39</xdr:row>
      <xdr:rowOff>31750</xdr:rowOff>
    </xdr:from>
    <xdr:to>
      <xdr:col>34</xdr:col>
      <xdr:colOff>246062</xdr:colOff>
      <xdr:row>62</xdr:row>
      <xdr:rowOff>30162</xdr:rowOff>
    </xdr:to>
    <xdr:graphicFrame macro="">
      <xdr:nvGraphicFramePr>
        <xdr:cNvPr id="16" name="Chart 15">
          <a:extLst>
            <a:ext uri="{FF2B5EF4-FFF2-40B4-BE49-F238E27FC236}">
              <a16:creationId xmlns:a16="http://schemas.microsoft.com/office/drawing/2014/main" id="{4ABE9A1A-6AE3-7743-AB25-5CADCD62E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428625</xdr:colOff>
      <xdr:row>39</xdr:row>
      <xdr:rowOff>15875</xdr:rowOff>
    </xdr:from>
    <xdr:to>
      <xdr:col>42</xdr:col>
      <xdr:colOff>420687</xdr:colOff>
      <xdr:row>62</xdr:row>
      <xdr:rowOff>14287</xdr:rowOff>
    </xdr:to>
    <xdr:graphicFrame macro="">
      <xdr:nvGraphicFramePr>
        <xdr:cNvPr id="17" name="Chart 16">
          <a:extLst>
            <a:ext uri="{FF2B5EF4-FFF2-40B4-BE49-F238E27FC236}">
              <a16:creationId xmlns:a16="http://schemas.microsoft.com/office/drawing/2014/main" id="{1D801CCA-FEC8-A846-98AE-4C5A28F1E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15</xdr:row>
      <xdr:rowOff>15875</xdr:rowOff>
    </xdr:from>
    <xdr:to>
      <xdr:col>25</xdr:col>
      <xdr:colOff>754062</xdr:colOff>
      <xdr:row>38</xdr:row>
      <xdr:rowOff>14287</xdr:rowOff>
    </xdr:to>
    <xdr:graphicFrame macro="">
      <xdr:nvGraphicFramePr>
        <xdr:cNvPr id="18" name="Chart 17">
          <a:extLst>
            <a:ext uri="{FF2B5EF4-FFF2-40B4-BE49-F238E27FC236}">
              <a16:creationId xmlns:a16="http://schemas.microsoft.com/office/drawing/2014/main" id="{E44FF686-3EEC-BE4E-BE49-87F3C77CF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39</xdr:row>
      <xdr:rowOff>0</xdr:rowOff>
    </xdr:from>
    <xdr:to>
      <xdr:col>25</xdr:col>
      <xdr:colOff>754062</xdr:colOff>
      <xdr:row>61</xdr:row>
      <xdr:rowOff>188912</xdr:rowOff>
    </xdr:to>
    <xdr:graphicFrame macro="">
      <xdr:nvGraphicFramePr>
        <xdr:cNvPr id="19" name="Chart 18">
          <a:extLst>
            <a:ext uri="{FF2B5EF4-FFF2-40B4-BE49-F238E27FC236}">
              <a16:creationId xmlns:a16="http://schemas.microsoft.com/office/drawing/2014/main" id="{85D06306-E8E7-5F48-AE09-899DD38BB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47625</xdr:colOff>
      <xdr:row>63</xdr:row>
      <xdr:rowOff>31750</xdr:rowOff>
    </xdr:from>
    <xdr:to>
      <xdr:col>34</xdr:col>
      <xdr:colOff>246062</xdr:colOff>
      <xdr:row>86</xdr:row>
      <xdr:rowOff>30162</xdr:rowOff>
    </xdr:to>
    <xdr:graphicFrame macro="">
      <xdr:nvGraphicFramePr>
        <xdr:cNvPr id="20" name="Chart 19">
          <a:extLst>
            <a:ext uri="{FF2B5EF4-FFF2-40B4-BE49-F238E27FC236}">
              <a16:creationId xmlns:a16="http://schemas.microsoft.com/office/drawing/2014/main" id="{B05AE61E-C106-FF45-9852-96B6F6AF5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428625</xdr:colOff>
      <xdr:row>63</xdr:row>
      <xdr:rowOff>15875</xdr:rowOff>
    </xdr:from>
    <xdr:to>
      <xdr:col>42</xdr:col>
      <xdr:colOff>420687</xdr:colOff>
      <xdr:row>86</xdr:row>
      <xdr:rowOff>14287</xdr:rowOff>
    </xdr:to>
    <xdr:graphicFrame macro="">
      <xdr:nvGraphicFramePr>
        <xdr:cNvPr id="21" name="Chart 20">
          <a:extLst>
            <a:ext uri="{FF2B5EF4-FFF2-40B4-BE49-F238E27FC236}">
              <a16:creationId xmlns:a16="http://schemas.microsoft.com/office/drawing/2014/main" id="{7EB26DF1-6878-E645-9D1D-1BE1B07BC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63</xdr:row>
      <xdr:rowOff>0</xdr:rowOff>
    </xdr:from>
    <xdr:to>
      <xdr:col>25</xdr:col>
      <xdr:colOff>754062</xdr:colOff>
      <xdr:row>85</xdr:row>
      <xdr:rowOff>188912</xdr:rowOff>
    </xdr:to>
    <xdr:graphicFrame macro="">
      <xdr:nvGraphicFramePr>
        <xdr:cNvPr id="22" name="Chart 21">
          <a:extLst>
            <a:ext uri="{FF2B5EF4-FFF2-40B4-BE49-F238E27FC236}">
              <a16:creationId xmlns:a16="http://schemas.microsoft.com/office/drawing/2014/main" id="{ADFD4AB0-B086-234F-B172-6D7954429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87</xdr:row>
      <xdr:rowOff>0</xdr:rowOff>
    </xdr:from>
    <xdr:to>
      <xdr:col>25</xdr:col>
      <xdr:colOff>754062</xdr:colOff>
      <xdr:row>109</xdr:row>
      <xdr:rowOff>188912</xdr:rowOff>
    </xdr:to>
    <xdr:graphicFrame macro="">
      <xdr:nvGraphicFramePr>
        <xdr:cNvPr id="23" name="Chart 22">
          <a:extLst>
            <a:ext uri="{FF2B5EF4-FFF2-40B4-BE49-F238E27FC236}">
              <a16:creationId xmlns:a16="http://schemas.microsoft.com/office/drawing/2014/main" id="{34946EB3-54A5-B54A-B6EE-BA23DA0D8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42333</xdr:colOff>
      <xdr:row>87</xdr:row>
      <xdr:rowOff>14111</xdr:rowOff>
    </xdr:from>
    <xdr:to>
      <xdr:col>34</xdr:col>
      <xdr:colOff>240770</xdr:colOff>
      <xdr:row>110</xdr:row>
      <xdr:rowOff>12523</xdr:rowOff>
    </xdr:to>
    <xdr:graphicFrame macro="">
      <xdr:nvGraphicFramePr>
        <xdr:cNvPr id="24" name="Chart 23">
          <a:extLst>
            <a:ext uri="{FF2B5EF4-FFF2-40B4-BE49-F238E27FC236}">
              <a16:creationId xmlns:a16="http://schemas.microsoft.com/office/drawing/2014/main" id="{5B785D89-71BA-0248-B97F-36E0E472F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423334</xdr:colOff>
      <xdr:row>87</xdr:row>
      <xdr:rowOff>0</xdr:rowOff>
    </xdr:from>
    <xdr:to>
      <xdr:col>42</xdr:col>
      <xdr:colOff>415396</xdr:colOff>
      <xdr:row>109</xdr:row>
      <xdr:rowOff>195968</xdr:rowOff>
    </xdr:to>
    <xdr:graphicFrame macro="">
      <xdr:nvGraphicFramePr>
        <xdr:cNvPr id="25" name="Chart 24">
          <a:extLst>
            <a:ext uri="{FF2B5EF4-FFF2-40B4-BE49-F238E27FC236}">
              <a16:creationId xmlns:a16="http://schemas.microsoft.com/office/drawing/2014/main" id="{BD759D5B-8B49-E841-8771-6EB7EAD9E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111</xdr:row>
      <xdr:rowOff>0</xdr:rowOff>
    </xdr:from>
    <xdr:to>
      <xdr:col>25</xdr:col>
      <xdr:colOff>754062</xdr:colOff>
      <xdr:row>133</xdr:row>
      <xdr:rowOff>188912</xdr:rowOff>
    </xdr:to>
    <xdr:graphicFrame macro="">
      <xdr:nvGraphicFramePr>
        <xdr:cNvPr id="26" name="Chart 25">
          <a:extLst>
            <a:ext uri="{FF2B5EF4-FFF2-40B4-BE49-F238E27FC236}">
              <a16:creationId xmlns:a16="http://schemas.microsoft.com/office/drawing/2014/main" id="{63E10538-C47D-F544-9D8F-35545DAB0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0</xdr:colOff>
      <xdr:row>111</xdr:row>
      <xdr:rowOff>0</xdr:rowOff>
    </xdr:from>
    <xdr:to>
      <xdr:col>34</xdr:col>
      <xdr:colOff>198437</xdr:colOff>
      <xdr:row>133</xdr:row>
      <xdr:rowOff>195968</xdr:rowOff>
    </xdr:to>
    <xdr:graphicFrame macro="">
      <xdr:nvGraphicFramePr>
        <xdr:cNvPr id="27" name="Chart 26">
          <a:extLst>
            <a:ext uri="{FF2B5EF4-FFF2-40B4-BE49-F238E27FC236}">
              <a16:creationId xmlns:a16="http://schemas.microsoft.com/office/drawing/2014/main" id="{5C3AA23B-4FD6-B34D-893F-D688997BB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381000</xdr:colOff>
      <xdr:row>111</xdr:row>
      <xdr:rowOff>14111</xdr:rowOff>
    </xdr:from>
    <xdr:to>
      <xdr:col>42</xdr:col>
      <xdr:colOff>373062</xdr:colOff>
      <xdr:row>134</xdr:row>
      <xdr:rowOff>12523</xdr:rowOff>
    </xdr:to>
    <xdr:graphicFrame macro="">
      <xdr:nvGraphicFramePr>
        <xdr:cNvPr id="28" name="Chart 27">
          <a:extLst>
            <a:ext uri="{FF2B5EF4-FFF2-40B4-BE49-F238E27FC236}">
              <a16:creationId xmlns:a16="http://schemas.microsoft.com/office/drawing/2014/main" id="{88200DB3-2A21-D74F-A3EB-EA57E1175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135</xdr:row>
      <xdr:rowOff>0</xdr:rowOff>
    </xdr:from>
    <xdr:to>
      <xdr:col>25</xdr:col>
      <xdr:colOff>754062</xdr:colOff>
      <xdr:row>157</xdr:row>
      <xdr:rowOff>188912</xdr:rowOff>
    </xdr:to>
    <xdr:graphicFrame macro="">
      <xdr:nvGraphicFramePr>
        <xdr:cNvPr id="29" name="Chart 28">
          <a:extLst>
            <a:ext uri="{FF2B5EF4-FFF2-40B4-BE49-F238E27FC236}">
              <a16:creationId xmlns:a16="http://schemas.microsoft.com/office/drawing/2014/main" id="{8ECBB5A3-A585-854F-9029-EF4780918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70556</xdr:colOff>
      <xdr:row>135</xdr:row>
      <xdr:rowOff>0</xdr:rowOff>
    </xdr:from>
    <xdr:to>
      <xdr:col>34</xdr:col>
      <xdr:colOff>268993</xdr:colOff>
      <xdr:row>157</xdr:row>
      <xdr:rowOff>195968</xdr:rowOff>
    </xdr:to>
    <xdr:graphicFrame macro="">
      <xdr:nvGraphicFramePr>
        <xdr:cNvPr id="30" name="Chart 29">
          <a:extLst>
            <a:ext uri="{FF2B5EF4-FFF2-40B4-BE49-F238E27FC236}">
              <a16:creationId xmlns:a16="http://schemas.microsoft.com/office/drawing/2014/main" id="{0B46EEE1-21D0-8645-848A-139B92C13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395111</xdr:colOff>
      <xdr:row>135</xdr:row>
      <xdr:rowOff>14111</xdr:rowOff>
    </xdr:from>
    <xdr:to>
      <xdr:col>42</xdr:col>
      <xdr:colOff>387173</xdr:colOff>
      <xdr:row>158</xdr:row>
      <xdr:rowOff>12523</xdr:rowOff>
    </xdr:to>
    <xdr:graphicFrame macro="">
      <xdr:nvGraphicFramePr>
        <xdr:cNvPr id="31" name="Chart 30">
          <a:extLst>
            <a:ext uri="{FF2B5EF4-FFF2-40B4-BE49-F238E27FC236}">
              <a16:creationId xmlns:a16="http://schemas.microsoft.com/office/drawing/2014/main" id="{18C85576-CDF0-F349-A030-9EB2BA6FD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159</xdr:row>
      <xdr:rowOff>0</xdr:rowOff>
    </xdr:from>
    <xdr:to>
      <xdr:col>25</xdr:col>
      <xdr:colOff>754062</xdr:colOff>
      <xdr:row>181</xdr:row>
      <xdr:rowOff>188912</xdr:rowOff>
    </xdr:to>
    <xdr:graphicFrame macro="">
      <xdr:nvGraphicFramePr>
        <xdr:cNvPr id="32" name="Chart 31">
          <a:extLst>
            <a:ext uri="{FF2B5EF4-FFF2-40B4-BE49-F238E27FC236}">
              <a16:creationId xmlns:a16="http://schemas.microsoft.com/office/drawing/2014/main" id="{EB3410EE-1E72-B549-9D3B-072C4C1D1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0</xdr:colOff>
      <xdr:row>159</xdr:row>
      <xdr:rowOff>0</xdr:rowOff>
    </xdr:from>
    <xdr:to>
      <xdr:col>34</xdr:col>
      <xdr:colOff>198437</xdr:colOff>
      <xdr:row>181</xdr:row>
      <xdr:rowOff>195968</xdr:rowOff>
    </xdr:to>
    <xdr:graphicFrame macro="">
      <xdr:nvGraphicFramePr>
        <xdr:cNvPr id="33" name="Chart 32">
          <a:extLst>
            <a:ext uri="{FF2B5EF4-FFF2-40B4-BE49-F238E27FC236}">
              <a16:creationId xmlns:a16="http://schemas.microsoft.com/office/drawing/2014/main" id="{8B796761-AC45-A744-A43E-683DFD591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381001</xdr:colOff>
      <xdr:row>159</xdr:row>
      <xdr:rowOff>0</xdr:rowOff>
    </xdr:from>
    <xdr:to>
      <xdr:col>42</xdr:col>
      <xdr:colOff>373063</xdr:colOff>
      <xdr:row>181</xdr:row>
      <xdr:rowOff>195968</xdr:rowOff>
    </xdr:to>
    <xdr:graphicFrame macro="">
      <xdr:nvGraphicFramePr>
        <xdr:cNvPr id="34" name="Chart 33">
          <a:extLst>
            <a:ext uri="{FF2B5EF4-FFF2-40B4-BE49-F238E27FC236}">
              <a16:creationId xmlns:a16="http://schemas.microsoft.com/office/drawing/2014/main" id="{C029A001-4854-1041-B79A-DD943F0D8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0</xdr:colOff>
      <xdr:row>183</xdr:row>
      <xdr:rowOff>0</xdr:rowOff>
    </xdr:from>
    <xdr:to>
      <xdr:col>25</xdr:col>
      <xdr:colOff>754062</xdr:colOff>
      <xdr:row>205</xdr:row>
      <xdr:rowOff>188912</xdr:rowOff>
    </xdr:to>
    <xdr:graphicFrame macro="">
      <xdr:nvGraphicFramePr>
        <xdr:cNvPr id="35" name="Chart 34">
          <a:extLst>
            <a:ext uri="{FF2B5EF4-FFF2-40B4-BE49-F238E27FC236}">
              <a16:creationId xmlns:a16="http://schemas.microsoft.com/office/drawing/2014/main" id="{C4BDC33E-3392-D74E-9965-21D6FD9A0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183</xdr:row>
      <xdr:rowOff>0</xdr:rowOff>
    </xdr:from>
    <xdr:to>
      <xdr:col>34</xdr:col>
      <xdr:colOff>198437</xdr:colOff>
      <xdr:row>205</xdr:row>
      <xdr:rowOff>195968</xdr:rowOff>
    </xdr:to>
    <xdr:graphicFrame macro="">
      <xdr:nvGraphicFramePr>
        <xdr:cNvPr id="38" name="Chart 37">
          <a:extLst>
            <a:ext uri="{FF2B5EF4-FFF2-40B4-BE49-F238E27FC236}">
              <a16:creationId xmlns:a16="http://schemas.microsoft.com/office/drawing/2014/main" id="{1D2EFB37-F5C3-D549-9217-D7DC9ECFE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437445</xdr:colOff>
      <xdr:row>183</xdr:row>
      <xdr:rowOff>14111</xdr:rowOff>
    </xdr:from>
    <xdr:to>
      <xdr:col>42</xdr:col>
      <xdr:colOff>429507</xdr:colOff>
      <xdr:row>206</xdr:row>
      <xdr:rowOff>12523</xdr:rowOff>
    </xdr:to>
    <xdr:graphicFrame macro="">
      <xdr:nvGraphicFramePr>
        <xdr:cNvPr id="39" name="Chart 38">
          <a:extLst>
            <a:ext uri="{FF2B5EF4-FFF2-40B4-BE49-F238E27FC236}">
              <a16:creationId xmlns:a16="http://schemas.microsoft.com/office/drawing/2014/main" id="{0B5DAB18-97A2-ED47-B5EA-D93D52692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0</xdr:colOff>
      <xdr:row>207</xdr:row>
      <xdr:rowOff>0</xdr:rowOff>
    </xdr:from>
    <xdr:to>
      <xdr:col>25</xdr:col>
      <xdr:colOff>754062</xdr:colOff>
      <xdr:row>229</xdr:row>
      <xdr:rowOff>188912</xdr:rowOff>
    </xdr:to>
    <xdr:graphicFrame macro="">
      <xdr:nvGraphicFramePr>
        <xdr:cNvPr id="40" name="Chart 39">
          <a:extLst>
            <a:ext uri="{FF2B5EF4-FFF2-40B4-BE49-F238E27FC236}">
              <a16:creationId xmlns:a16="http://schemas.microsoft.com/office/drawing/2014/main" id="{A1B1CA51-97FA-4B45-B51E-9CFABD548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0</xdr:colOff>
      <xdr:row>207</xdr:row>
      <xdr:rowOff>0</xdr:rowOff>
    </xdr:from>
    <xdr:to>
      <xdr:col>34</xdr:col>
      <xdr:colOff>198437</xdr:colOff>
      <xdr:row>229</xdr:row>
      <xdr:rowOff>195968</xdr:rowOff>
    </xdr:to>
    <xdr:graphicFrame macro="">
      <xdr:nvGraphicFramePr>
        <xdr:cNvPr id="41" name="Chart 40">
          <a:extLst>
            <a:ext uri="{FF2B5EF4-FFF2-40B4-BE49-F238E27FC236}">
              <a16:creationId xmlns:a16="http://schemas.microsoft.com/office/drawing/2014/main" id="{83716E9D-CC5A-BB4B-A073-2EE844A60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465668</xdr:colOff>
      <xdr:row>207</xdr:row>
      <xdr:rowOff>0</xdr:rowOff>
    </xdr:from>
    <xdr:to>
      <xdr:col>42</xdr:col>
      <xdr:colOff>457730</xdr:colOff>
      <xdr:row>229</xdr:row>
      <xdr:rowOff>195968</xdr:rowOff>
    </xdr:to>
    <xdr:graphicFrame macro="">
      <xdr:nvGraphicFramePr>
        <xdr:cNvPr id="42" name="Chart 41">
          <a:extLst>
            <a:ext uri="{FF2B5EF4-FFF2-40B4-BE49-F238E27FC236}">
              <a16:creationId xmlns:a16="http://schemas.microsoft.com/office/drawing/2014/main" id="{F3C0F334-DCB3-8048-937E-192EB90A5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0</xdr:colOff>
      <xdr:row>231</xdr:row>
      <xdr:rowOff>0</xdr:rowOff>
    </xdr:from>
    <xdr:to>
      <xdr:col>25</xdr:col>
      <xdr:colOff>754062</xdr:colOff>
      <xdr:row>253</xdr:row>
      <xdr:rowOff>188912</xdr:rowOff>
    </xdr:to>
    <xdr:graphicFrame macro="">
      <xdr:nvGraphicFramePr>
        <xdr:cNvPr id="43" name="Chart 42">
          <a:extLst>
            <a:ext uri="{FF2B5EF4-FFF2-40B4-BE49-F238E27FC236}">
              <a16:creationId xmlns:a16="http://schemas.microsoft.com/office/drawing/2014/main" id="{21AD57F4-5BEE-B54B-B868-0BF7D5031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26</xdr:col>
      <xdr:colOff>0</xdr:colOff>
      <xdr:row>231</xdr:row>
      <xdr:rowOff>0</xdr:rowOff>
    </xdr:from>
    <xdr:to>
      <xdr:col>34</xdr:col>
      <xdr:colOff>198437</xdr:colOff>
      <xdr:row>253</xdr:row>
      <xdr:rowOff>195968</xdr:rowOff>
    </xdr:to>
    <xdr:graphicFrame macro="">
      <xdr:nvGraphicFramePr>
        <xdr:cNvPr id="44" name="Chart 43">
          <a:extLst>
            <a:ext uri="{FF2B5EF4-FFF2-40B4-BE49-F238E27FC236}">
              <a16:creationId xmlns:a16="http://schemas.microsoft.com/office/drawing/2014/main" id="{10A40B8E-A38C-0448-B164-2D3A7A25F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465667</xdr:colOff>
      <xdr:row>231</xdr:row>
      <xdr:rowOff>28222</xdr:rowOff>
    </xdr:from>
    <xdr:to>
      <xdr:col>42</xdr:col>
      <xdr:colOff>457729</xdr:colOff>
      <xdr:row>254</xdr:row>
      <xdr:rowOff>26634</xdr:rowOff>
    </xdr:to>
    <xdr:graphicFrame macro="">
      <xdr:nvGraphicFramePr>
        <xdr:cNvPr id="45" name="Chart 44">
          <a:extLst>
            <a:ext uri="{FF2B5EF4-FFF2-40B4-BE49-F238E27FC236}">
              <a16:creationId xmlns:a16="http://schemas.microsoft.com/office/drawing/2014/main" id="{131D22E2-7C4E-B840-AF98-AFA678444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180529</xdr:colOff>
      <xdr:row>7</xdr:row>
      <xdr:rowOff>97820</xdr:rowOff>
    </xdr:from>
    <xdr:to>
      <xdr:col>12</xdr:col>
      <xdr:colOff>997107</xdr:colOff>
      <xdr:row>33</xdr:row>
      <xdr:rowOff>0</xdr:rowOff>
    </xdr:to>
    <xdr:graphicFrame macro="">
      <xdr:nvGraphicFramePr>
        <xdr:cNvPr id="2" name="Chart 1">
          <a:extLst>
            <a:ext uri="{FF2B5EF4-FFF2-40B4-BE49-F238E27FC236}">
              <a16:creationId xmlns:a16="http://schemas.microsoft.com/office/drawing/2014/main" id="{B9CFF4FA-731E-74B7-DF41-8AB84DCFC6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180529</xdr:colOff>
      <xdr:row>42</xdr:row>
      <xdr:rowOff>97820</xdr:rowOff>
    </xdr:from>
    <xdr:to>
      <xdr:col>12</xdr:col>
      <xdr:colOff>997107</xdr:colOff>
      <xdr:row>68</xdr:row>
      <xdr:rowOff>0</xdr:rowOff>
    </xdr:to>
    <xdr:graphicFrame macro="">
      <xdr:nvGraphicFramePr>
        <xdr:cNvPr id="3" name="Chart 2">
          <a:extLst>
            <a:ext uri="{FF2B5EF4-FFF2-40B4-BE49-F238E27FC236}">
              <a16:creationId xmlns:a16="http://schemas.microsoft.com/office/drawing/2014/main" id="{754B71C7-CB83-E84E-BE74-476BC6264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180529</xdr:colOff>
      <xdr:row>77</xdr:row>
      <xdr:rowOff>97820</xdr:rowOff>
    </xdr:from>
    <xdr:to>
      <xdr:col>12</xdr:col>
      <xdr:colOff>997107</xdr:colOff>
      <xdr:row>103</xdr:row>
      <xdr:rowOff>0</xdr:rowOff>
    </xdr:to>
    <xdr:graphicFrame macro="">
      <xdr:nvGraphicFramePr>
        <xdr:cNvPr id="5" name="Chart 4">
          <a:extLst>
            <a:ext uri="{FF2B5EF4-FFF2-40B4-BE49-F238E27FC236}">
              <a16:creationId xmlns:a16="http://schemas.microsoft.com/office/drawing/2014/main" id="{F9E75A22-FA7A-DC4A-B9A7-B8F2D0A78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180529</xdr:colOff>
      <xdr:row>112</xdr:row>
      <xdr:rowOff>97820</xdr:rowOff>
    </xdr:from>
    <xdr:to>
      <xdr:col>12</xdr:col>
      <xdr:colOff>997107</xdr:colOff>
      <xdr:row>138</xdr:row>
      <xdr:rowOff>0</xdr:rowOff>
    </xdr:to>
    <xdr:graphicFrame macro="">
      <xdr:nvGraphicFramePr>
        <xdr:cNvPr id="6" name="Chart 5">
          <a:extLst>
            <a:ext uri="{FF2B5EF4-FFF2-40B4-BE49-F238E27FC236}">
              <a16:creationId xmlns:a16="http://schemas.microsoft.com/office/drawing/2014/main" id="{CA684E04-CF90-3A47-AE6F-27B21C65D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180529</xdr:colOff>
      <xdr:row>147</xdr:row>
      <xdr:rowOff>97820</xdr:rowOff>
    </xdr:from>
    <xdr:to>
      <xdr:col>12</xdr:col>
      <xdr:colOff>997107</xdr:colOff>
      <xdr:row>173</xdr:row>
      <xdr:rowOff>0</xdr:rowOff>
    </xdr:to>
    <xdr:graphicFrame macro="">
      <xdr:nvGraphicFramePr>
        <xdr:cNvPr id="7" name="Chart 6">
          <a:extLst>
            <a:ext uri="{FF2B5EF4-FFF2-40B4-BE49-F238E27FC236}">
              <a16:creationId xmlns:a16="http://schemas.microsoft.com/office/drawing/2014/main" id="{055395AB-F4AB-9D42-956A-46E46EF8C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nzta.govt.nz/planning-and-investment/planning-and-investment-knowledge-base/202124-nltp/2021-24-nltp-activity-classes-and-work-categories/walking-and-cycling-improvements/wc-451-walking-facilities/" TargetMode="External"/><Relationship Id="rId2" Type="http://schemas.openxmlformats.org/officeDocument/2006/relationships/hyperlink" Target="https://www.nzta.govt.nz/planning-and-investment/planning-and-investment-knowledge-base/202124-nltp/2021-24-nltp-activity-classes-and-work-categories/local-road-and-state-highway-improvements/2021-24-nltp-wc-323-new-roads/" TargetMode="External"/><Relationship Id="rId1" Type="http://schemas.openxmlformats.org/officeDocument/2006/relationships/hyperlink" Target="https://www.nzta.govt.nz/planning-and-investment/planning-and-investment-knowledge-base/202124-nltp/2021-24-nltp-activity-classes-and-work-categories/other-work-categories/wc-341-low-cost-low-risk-improvements/" TargetMode="External"/><Relationship Id="rId5" Type="http://schemas.openxmlformats.org/officeDocument/2006/relationships/drawing" Target="../drawings/drawing4.xml"/><Relationship Id="rId4" Type="http://schemas.openxmlformats.org/officeDocument/2006/relationships/hyperlink" Target="https://www.nzta.govt.nz/planning-and-investment/planning-and-investment-knowledge-base/202124-nltp/2021-24-nltp-activity-classes-and-work-categories/local-road-and-state-highway-improvements/2021-24-nltp-wc-325-seal-extens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00FF-FBE1-AB42-92B5-AD8293FE491F}">
  <dimension ref="A1:E11"/>
  <sheetViews>
    <sheetView showGridLines="0" tabSelected="1" zoomScaleNormal="100" workbookViewId="0"/>
  </sheetViews>
  <sheetFormatPr defaultColWidth="10.85546875" defaultRowHeight="23.25" x14ac:dyDescent="0.25"/>
  <cols>
    <col min="1" max="1" width="7.5703125" style="12" customWidth="1"/>
    <col min="2" max="2" width="40" style="11" customWidth="1"/>
    <col min="3" max="3" width="104.85546875" customWidth="1"/>
    <col min="4" max="4" width="39" customWidth="1"/>
  </cols>
  <sheetData>
    <row r="1" spans="1:5" x14ac:dyDescent="0.25">
      <c r="A1" s="10" t="s">
        <v>293</v>
      </c>
      <c r="D1" s="61" t="s">
        <v>288</v>
      </c>
      <c r="E1" s="39"/>
    </row>
    <row r="2" spans="1:5" x14ac:dyDescent="0.25">
      <c r="A2" s="62" t="s">
        <v>238</v>
      </c>
      <c r="B2" s="62" t="s">
        <v>11</v>
      </c>
      <c r="C2" s="62" t="s">
        <v>239</v>
      </c>
      <c r="D2" s="62" t="s">
        <v>240</v>
      </c>
    </row>
    <row r="3" spans="1:5" ht="206.1" customHeight="1" x14ac:dyDescent="0.25">
      <c r="A3" s="59">
        <v>1</v>
      </c>
      <c r="B3" s="13" t="s">
        <v>237</v>
      </c>
      <c r="D3" s="13" t="s">
        <v>241</v>
      </c>
    </row>
    <row r="4" spans="1:5" ht="291.95" customHeight="1" x14ac:dyDescent="0.25">
      <c r="A4" s="59">
        <v>2</v>
      </c>
      <c r="B4" s="13" t="s">
        <v>23</v>
      </c>
      <c r="D4" s="13" t="s">
        <v>242</v>
      </c>
    </row>
    <row r="5" spans="1:5" ht="107.1" customHeight="1" x14ac:dyDescent="0.25">
      <c r="A5" s="59">
        <v>3</v>
      </c>
      <c r="B5" s="13" t="s">
        <v>24</v>
      </c>
      <c r="D5" s="13" t="s">
        <v>243</v>
      </c>
    </row>
    <row r="6" spans="1:5" ht="90" customHeight="1" x14ac:dyDescent="0.25">
      <c r="A6" s="59">
        <v>4</v>
      </c>
      <c r="B6" s="13" t="s">
        <v>25</v>
      </c>
      <c r="D6" s="13"/>
    </row>
    <row r="7" spans="1:5" ht="93" x14ac:dyDescent="0.25">
      <c r="A7" s="59">
        <v>5</v>
      </c>
      <c r="B7" s="13" t="s">
        <v>244</v>
      </c>
      <c r="D7" s="13" t="s">
        <v>245</v>
      </c>
    </row>
    <row r="8" spans="1:5" ht="84" customHeight="1" x14ac:dyDescent="0.25">
      <c r="A8" s="59">
        <v>6</v>
      </c>
      <c r="B8" s="13" t="s">
        <v>246</v>
      </c>
      <c r="D8" s="13" t="s">
        <v>260</v>
      </c>
    </row>
    <row r="9" spans="1:5" ht="261.95" customHeight="1" x14ac:dyDescent="0.25">
      <c r="A9" s="12">
        <v>7</v>
      </c>
      <c r="B9" s="13" t="s">
        <v>289</v>
      </c>
      <c r="D9" s="13" t="s">
        <v>290</v>
      </c>
    </row>
    <row r="10" spans="1:5" ht="255" customHeight="1" x14ac:dyDescent="0.25">
      <c r="A10" s="12">
        <v>8</v>
      </c>
      <c r="B10" s="13" t="s">
        <v>247</v>
      </c>
      <c r="D10" s="13" t="s">
        <v>287</v>
      </c>
    </row>
    <row r="11" spans="1:5" ht="264.95" customHeight="1" x14ac:dyDescent="0.25">
      <c r="A11" s="12">
        <v>9</v>
      </c>
      <c r="B11" s="13" t="s">
        <v>291</v>
      </c>
      <c r="D11" s="13" t="s">
        <v>292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B255C-E182-6A42-A31E-557426326CC4}">
  <dimension ref="A1:AK255"/>
  <sheetViews>
    <sheetView showGridLines="0" zoomScale="90" zoomScaleNormal="90" workbookViewId="0">
      <pane ySplit="14" topLeftCell="A15" activePane="bottomLeft" state="frozen"/>
      <selection pane="bottomLeft" activeCell="E261" sqref="E261"/>
    </sheetView>
  </sheetViews>
  <sheetFormatPr defaultColWidth="10.85546875" defaultRowHeight="15" x14ac:dyDescent="0.25"/>
  <cols>
    <col min="1" max="1" width="18.42578125" customWidth="1"/>
    <col min="2" max="2" width="34.5703125" customWidth="1"/>
    <col min="3" max="3" width="21.5703125" customWidth="1"/>
    <col min="4" max="4" width="51.85546875" customWidth="1"/>
    <col min="5" max="5" width="20.42578125" customWidth="1"/>
    <col min="6" max="6" width="29.42578125" customWidth="1"/>
    <col min="7" max="9" width="10.5703125" customWidth="1"/>
    <col min="10" max="12" width="11.140625" bestFit="1" customWidth="1"/>
    <col min="13" max="13" width="11.42578125" bestFit="1" customWidth="1"/>
    <col min="14" max="15" width="11.140625" customWidth="1"/>
    <col min="16" max="17" width="13" customWidth="1"/>
    <col min="18" max="21" width="11.140625" customWidth="1"/>
    <col min="22" max="22" width="10.85546875" style="2"/>
    <col min="23" max="24" width="10.85546875" style="17"/>
    <col min="25" max="32" width="10.42578125" style="17" customWidth="1"/>
    <col min="33" max="33" width="10.5703125" style="17" customWidth="1"/>
    <col min="34" max="37" width="10.85546875" style="17"/>
  </cols>
  <sheetData>
    <row r="1" spans="1:37" ht="24" customHeight="1" thickBot="1" x14ac:dyDescent="0.3">
      <c r="A1" s="1" t="s">
        <v>196</v>
      </c>
      <c r="I1" s="1"/>
    </row>
    <row r="2" spans="1:37" ht="23.1" customHeight="1" thickBot="1" x14ac:dyDescent="0.3">
      <c r="A2" s="27" t="s">
        <v>130</v>
      </c>
      <c r="B2" s="27" t="s">
        <v>1</v>
      </c>
      <c r="C2" s="27" t="s">
        <v>47</v>
      </c>
      <c r="D2" s="27" t="s">
        <v>0</v>
      </c>
      <c r="E2" s="27" t="s">
        <v>66</v>
      </c>
      <c r="F2" s="27" t="s">
        <v>65</v>
      </c>
      <c r="X2" s="18"/>
      <c r="Y2" s="18"/>
    </row>
    <row r="3" spans="1:37" ht="23.1" customHeight="1" thickBot="1" x14ac:dyDescent="0.35">
      <c r="A3" s="3" t="s">
        <v>211</v>
      </c>
      <c r="B3" s="3" t="s">
        <v>203</v>
      </c>
      <c r="C3" s="31" t="s">
        <v>48</v>
      </c>
      <c r="D3" s="31" t="s">
        <v>220</v>
      </c>
      <c r="E3" s="49" t="s">
        <v>197</v>
      </c>
      <c r="F3" s="31" t="s">
        <v>209</v>
      </c>
      <c r="H3" t="s">
        <v>75</v>
      </c>
      <c r="X3" s="19"/>
      <c r="Y3" s="19"/>
    </row>
    <row r="4" spans="1:37" ht="23.1" customHeight="1" thickBot="1" x14ac:dyDescent="0.35">
      <c r="A4" s="4" t="s">
        <v>210</v>
      </c>
      <c r="B4" s="4" t="s">
        <v>199</v>
      </c>
      <c r="C4" s="32" t="s">
        <v>55</v>
      </c>
      <c r="D4" s="32" t="s">
        <v>163</v>
      </c>
      <c r="E4" s="50" t="s">
        <v>222</v>
      </c>
      <c r="F4" s="32" t="s">
        <v>209</v>
      </c>
      <c r="V4" s="15"/>
      <c r="X4" s="19"/>
      <c r="Y4" s="19"/>
    </row>
    <row r="5" spans="1:37" ht="23.1" customHeight="1" thickBot="1" x14ac:dyDescent="0.35">
      <c r="A5" s="3" t="s">
        <v>212</v>
      </c>
      <c r="B5" s="3" t="s">
        <v>198</v>
      </c>
      <c r="C5" s="31" t="s">
        <v>49</v>
      </c>
      <c r="D5" s="31" t="s">
        <v>147</v>
      </c>
      <c r="E5" s="49" t="s">
        <v>207</v>
      </c>
      <c r="F5" s="31" t="s">
        <v>209</v>
      </c>
      <c r="V5" s="15"/>
      <c r="X5" s="19"/>
      <c r="Y5" s="19"/>
    </row>
    <row r="6" spans="1:37" ht="30" customHeight="1" thickBot="1" x14ac:dyDescent="0.35">
      <c r="A6" s="4" t="s">
        <v>213</v>
      </c>
      <c r="B6" s="4" t="s">
        <v>202</v>
      </c>
      <c r="C6" s="32" t="s">
        <v>53</v>
      </c>
      <c r="D6" s="32" t="s">
        <v>160</v>
      </c>
      <c r="E6" s="50" t="s">
        <v>208</v>
      </c>
      <c r="F6" s="32" t="s">
        <v>209</v>
      </c>
      <c r="V6" s="15"/>
      <c r="X6" s="19"/>
      <c r="Y6" s="19"/>
    </row>
    <row r="7" spans="1:37" ht="23.1" customHeight="1" thickBot="1" x14ac:dyDescent="0.35">
      <c r="A7" s="3" t="s">
        <v>214</v>
      </c>
      <c r="B7" s="3" t="s">
        <v>201</v>
      </c>
      <c r="C7" s="31" t="s">
        <v>57</v>
      </c>
      <c r="D7" s="31" t="s">
        <v>221</v>
      </c>
      <c r="E7" s="49" t="s">
        <v>223</v>
      </c>
      <c r="F7" s="31" t="s">
        <v>209</v>
      </c>
      <c r="V7" s="15"/>
      <c r="X7" s="19"/>
      <c r="Y7" s="19"/>
    </row>
    <row r="8" spans="1:37" ht="23.1" customHeight="1" thickBot="1" x14ac:dyDescent="0.35">
      <c r="A8" s="4" t="s">
        <v>215</v>
      </c>
      <c r="B8" s="4" t="s">
        <v>228</v>
      </c>
      <c r="C8" s="32" t="s">
        <v>50</v>
      </c>
      <c r="D8" s="32" t="s">
        <v>230</v>
      </c>
      <c r="E8" s="50" t="s">
        <v>227</v>
      </c>
      <c r="F8" s="32" t="s">
        <v>229</v>
      </c>
      <c r="V8" s="15"/>
      <c r="X8" s="19"/>
      <c r="Y8" s="19"/>
    </row>
    <row r="9" spans="1:37" ht="23.1" customHeight="1" thickBot="1" x14ac:dyDescent="0.35">
      <c r="A9" s="3" t="s">
        <v>216</v>
      </c>
      <c r="B9" s="3" t="s">
        <v>224</v>
      </c>
      <c r="C9" s="31" t="s">
        <v>0</v>
      </c>
      <c r="D9" s="31" t="s">
        <v>195</v>
      </c>
      <c r="E9" s="49" t="s">
        <v>225</v>
      </c>
      <c r="F9" s="31" t="s">
        <v>209</v>
      </c>
      <c r="V9" s="15"/>
      <c r="X9" s="19"/>
      <c r="Y9" s="19"/>
    </row>
    <row r="10" spans="1:37" ht="23.1" customHeight="1" thickBot="1" x14ac:dyDescent="0.35">
      <c r="A10" s="4" t="s">
        <v>217</v>
      </c>
      <c r="B10" s="4" t="s">
        <v>200</v>
      </c>
      <c r="C10" s="32" t="s">
        <v>49</v>
      </c>
      <c r="D10" s="32" t="s">
        <v>166</v>
      </c>
      <c r="E10" s="50" t="s">
        <v>206</v>
      </c>
      <c r="F10" s="32" t="s">
        <v>209</v>
      </c>
      <c r="V10" s="15"/>
      <c r="X10" s="19"/>
      <c r="Y10" s="19"/>
    </row>
    <row r="11" spans="1:37" ht="30" customHeight="1" thickBot="1" x14ac:dyDescent="0.35">
      <c r="A11" s="3" t="s">
        <v>218</v>
      </c>
      <c r="B11" s="3" t="s">
        <v>204</v>
      </c>
      <c r="C11" s="31" t="s">
        <v>53</v>
      </c>
      <c r="D11" s="31" t="s">
        <v>194</v>
      </c>
      <c r="E11" s="49" t="s">
        <v>205</v>
      </c>
      <c r="F11" s="31" t="s">
        <v>209</v>
      </c>
      <c r="V11" s="15"/>
      <c r="X11" s="19"/>
      <c r="Y11" s="19"/>
    </row>
    <row r="12" spans="1:37" ht="23.1" customHeight="1" thickBot="1" x14ac:dyDescent="0.35">
      <c r="A12" s="4" t="s">
        <v>219</v>
      </c>
      <c r="B12" s="4" t="s">
        <v>279</v>
      </c>
      <c r="C12" s="32" t="s">
        <v>55</v>
      </c>
      <c r="D12" s="32" t="s">
        <v>174</v>
      </c>
      <c r="E12" s="50" t="s">
        <v>226</v>
      </c>
      <c r="F12" s="32" t="s">
        <v>209</v>
      </c>
      <c r="V12" s="15"/>
      <c r="X12" s="19"/>
      <c r="Y12" s="19"/>
    </row>
    <row r="13" spans="1:37" s="7" customFormat="1" ht="20.100000000000001" customHeight="1" x14ac:dyDescent="0.3">
      <c r="A13" s="5"/>
      <c r="B13" s="6"/>
      <c r="C13"/>
      <c r="D13"/>
      <c r="E13"/>
      <c r="F13"/>
      <c r="G13"/>
      <c r="H13" s="45" t="s">
        <v>67</v>
      </c>
      <c r="I13" s="45"/>
      <c r="V13" s="16"/>
      <c r="W13" s="19"/>
      <c r="X13" s="19"/>
      <c r="Y13" s="19"/>
      <c r="Z13" s="19"/>
      <c r="AA13" s="19"/>
      <c r="AB13" s="19"/>
      <c r="AC13" s="19"/>
      <c r="AD13" s="19"/>
      <c r="AE13" s="19"/>
      <c r="AF13" s="19"/>
      <c r="AG13" s="19"/>
      <c r="AH13" s="19"/>
      <c r="AI13" s="19"/>
      <c r="AJ13" s="19"/>
      <c r="AK13" s="19"/>
    </row>
    <row r="14" spans="1:37" ht="18.75" x14ac:dyDescent="0.3">
      <c r="I14" s="7"/>
      <c r="J14" s="7"/>
      <c r="K14" s="7"/>
      <c r="L14" s="7"/>
      <c r="M14" s="7"/>
      <c r="N14" s="7"/>
      <c r="O14" s="7"/>
      <c r="P14" s="7"/>
      <c r="Q14" s="7"/>
      <c r="R14" s="7"/>
      <c r="S14" s="7"/>
      <c r="T14" s="7"/>
      <c r="U14" s="7"/>
      <c r="V14" s="15"/>
    </row>
    <row r="15" spans="1:37" s="17" customFormat="1" ht="15.75" thickBot="1" x14ac:dyDescent="0.3">
      <c r="A15"/>
      <c r="B15"/>
      <c r="C15"/>
      <c r="D15"/>
      <c r="E15"/>
      <c r="F15"/>
      <c r="G15"/>
      <c r="H15"/>
      <c r="I15"/>
      <c r="J15"/>
      <c r="K15"/>
      <c r="L15"/>
      <c r="M15"/>
      <c r="N15"/>
      <c r="O15"/>
      <c r="P15"/>
      <c r="Q15"/>
      <c r="R15"/>
      <c r="S15"/>
      <c r="T15"/>
      <c r="U15"/>
      <c r="V15" s="15"/>
    </row>
    <row r="16" spans="1:37" s="17" customFormat="1" ht="18" x14ac:dyDescent="0.25">
      <c r="A16" s="27" t="s">
        <v>130</v>
      </c>
      <c r="B16" s="27" t="s">
        <v>1</v>
      </c>
      <c r="C16" s="27" t="s">
        <v>14</v>
      </c>
      <c r="D16" s="27" t="s">
        <v>61</v>
      </c>
      <c r="E16" s="27" t="s">
        <v>62</v>
      </c>
      <c r="F16" s="27" t="s">
        <v>15</v>
      </c>
      <c r="G16" s="27">
        <v>2024</v>
      </c>
      <c r="H16" s="27">
        <v>2025</v>
      </c>
      <c r="I16" s="27">
        <v>2026</v>
      </c>
      <c r="J16" s="27">
        <v>2027</v>
      </c>
      <c r="K16" s="27">
        <v>2028</v>
      </c>
      <c r="L16" s="27">
        <v>2029</v>
      </c>
      <c r="M16" s="27">
        <v>2030</v>
      </c>
      <c r="N16" s="27">
        <v>2031</v>
      </c>
      <c r="O16" s="27">
        <v>2032</v>
      </c>
      <c r="P16" s="27">
        <v>2033</v>
      </c>
      <c r="Q16" s="27" t="s">
        <v>13</v>
      </c>
      <c r="R16"/>
      <c r="S16"/>
      <c r="T16"/>
      <c r="U16"/>
      <c r="V16" s="15"/>
    </row>
    <row r="17" spans="1:22" s="17" customFormat="1" ht="18.75" x14ac:dyDescent="0.3">
      <c r="A17" s="54" t="str">
        <f>A3</f>
        <v>Op01</v>
      </c>
      <c r="B17" s="54" t="str">
        <f>B3</f>
        <v>Sealed Pavement Maintenance</v>
      </c>
      <c r="C17" s="52"/>
      <c r="D17" s="52"/>
      <c r="E17" t="s">
        <v>16</v>
      </c>
      <c r="F17" t="str">
        <f>"$ per" &amp; " " &amp; F19</f>
        <v xml:space="preserve">$ per </v>
      </c>
      <c r="G17" s="38">
        <v>40000</v>
      </c>
      <c r="H17" s="38">
        <v>41000</v>
      </c>
      <c r="I17" s="38">
        <v>42000</v>
      </c>
      <c r="J17" s="38">
        <v>43000</v>
      </c>
      <c r="K17" s="38">
        <v>44000</v>
      </c>
      <c r="L17" s="38">
        <v>45000</v>
      </c>
      <c r="M17" s="38">
        <v>46000</v>
      </c>
      <c r="N17" s="38">
        <v>47000</v>
      </c>
      <c r="O17" s="38">
        <v>48000</v>
      </c>
      <c r="P17" s="38">
        <v>49000</v>
      </c>
      <c r="Q17"/>
      <c r="R17"/>
      <c r="S17"/>
      <c r="T17"/>
      <c r="U17"/>
      <c r="V17" s="15"/>
    </row>
    <row r="18" spans="1:22" s="17" customFormat="1" ht="15.75" x14ac:dyDescent="0.25">
      <c r="A18" s="52"/>
      <c r="B18" s="52"/>
      <c r="C18" s="52"/>
      <c r="D18" s="52"/>
      <c r="E18" t="s">
        <v>3</v>
      </c>
      <c r="F18" t="str">
        <f>"tonnes/"&amp;F19</f>
        <v>tonnes/</v>
      </c>
      <c r="G18" s="45">
        <v>400</v>
      </c>
      <c r="H18" s="45">
        <v>400</v>
      </c>
      <c r="I18" s="45">
        <v>400</v>
      </c>
      <c r="J18" s="45">
        <v>400</v>
      </c>
      <c r="K18" s="45">
        <v>400</v>
      </c>
      <c r="L18" s="45">
        <v>400</v>
      </c>
      <c r="M18" s="45">
        <v>400</v>
      </c>
      <c r="N18" s="45">
        <v>400</v>
      </c>
      <c r="O18" s="45">
        <v>400</v>
      </c>
      <c r="P18" s="45">
        <v>400</v>
      </c>
      <c r="Q18"/>
      <c r="R18"/>
      <c r="S18"/>
      <c r="T18"/>
      <c r="U18"/>
      <c r="V18" s="15"/>
    </row>
    <row r="19" spans="1:22" s="17" customFormat="1" ht="15" customHeight="1" x14ac:dyDescent="0.25">
      <c r="A19" s="53" t="str">
        <f>A3</f>
        <v>Op01</v>
      </c>
      <c r="B19" s="53" t="str">
        <f>B3</f>
        <v>Sealed Pavement Maintenance</v>
      </c>
      <c r="C19" s="53" t="s">
        <v>8</v>
      </c>
      <c r="D19" s="63" t="s">
        <v>261</v>
      </c>
      <c r="E19" s="30" t="s">
        <v>6</v>
      </c>
      <c r="F19" s="34"/>
      <c r="G19" s="41">
        <v>3</v>
      </c>
      <c r="H19" s="41">
        <v>3</v>
      </c>
      <c r="I19" s="41">
        <v>3</v>
      </c>
      <c r="J19" s="41">
        <v>3</v>
      </c>
      <c r="K19" s="41">
        <v>3</v>
      </c>
      <c r="L19" s="41">
        <v>3</v>
      </c>
      <c r="M19" s="41">
        <v>3</v>
      </c>
      <c r="N19" s="41">
        <v>3</v>
      </c>
      <c r="O19" s="41">
        <v>3</v>
      </c>
      <c r="P19" s="41">
        <v>3</v>
      </c>
      <c r="Q19" s="35">
        <f>IFERROR(AVERAGE(G19:P19),0)</f>
        <v>3</v>
      </c>
      <c r="R19"/>
      <c r="S19"/>
      <c r="T19"/>
      <c r="U19"/>
      <c r="V19" s="15"/>
    </row>
    <row r="20" spans="1:22" s="17" customFormat="1" ht="15.95" customHeight="1" x14ac:dyDescent="0.25">
      <c r="A20" s="53"/>
      <c r="B20" s="53"/>
      <c r="C20" s="53"/>
      <c r="D20" s="63"/>
      <c r="E20" s="30" t="s">
        <v>5</v>
      </c>
      <c r="F20" s="34" t="s">
        <v>17</v>
      </c>
      <c r="G20" s="36">
        <v>85</v>
      </c>
      <c r="H20" s="36">
        <v>86</v>
      </c>
      <c r="I20" s="36">
        <v>87</v>
      </c>
      <c r="J20" s="36">
        <v>88</v>
      </c>
      <c r="K20" s="36">
        <v>89</v>
      </c>
      <c r="L20" s="36">
        <v>90</v>
      </c>
      <c r="M20" s="36">
        <v>91</v>
      </c>
      <c r="N20" s="36">
        <v>92</v>
      </c>
      <c r="O20" s="36">
        <v>93</v>
      </c>
      <c r="P20" s="36">
        <v>94</v>
      </c>
      <c r="Q20" s="43">
        <f t="shared" ref="Q20:Q39" si="0">IFERROR(AVERAGE(G20:P20),0)</f>
        <v>89.5</v>
      </c>
      <c r="R20"/>
      <c r="S20"/>
      <c r="T20"/>
      <c r="U20"/>
      <c r="V20" s="15"/>
    </row>
    <row r="21" spans="1:22" s="17" customFormat="1" ht="15.95" customHeight="1" x14ac:dyDescent="0.25">
      <c r="A21" s="53"/>
      <c r="B21" s="53"/>
      <c r="C21" s="53"/>
      <c r="D21" s="63"/>
      <c r="E21" s="30" t="s">
        <v>7</v>
      </c>
      <c r="F21" s="37" t="s">
        <v>63</v>
      </c>
      <c r="G21" s="36">
        <v>2</v>
      </c>
      <c r="H21" s="36">
        <v>2</v>
      </c>
      <c r="I21" s="36">
        <v>2</v>
      </c>
      <c r="J21" s="36">
        <v>2</v>
      </c>
      <c r="K21" s="36">
        <v>2</v>
      </c>
      <c r="L21" s="36">
        <v>3</v>
      </c>
      <c r="M21" s="36">
        <v>3</v>
      </c>
      <c r="N21" s="36">
        <v>3</v>
      </c>
      <c r="O21" s="36">
        <v>3</v>
      </c>
      <c r="P21" s="36">
        <v>3</v>
      </c>
      <c r="Q21" s="35">
        <f t="shared" si="0"/>
        <v>2.5</v>
      </c>
      <c r="R21"/>
      <c r="S21"/>
      <c r="T21"/>
      <c r="U21"/>
      <c r="V21" s="15"/>
    </row>
    <row r="22" spans="1:22" s="17" customFormat="1" ht="15.95" customHeight="1" x14ac:dyDescent="0.25">
      <c r="A22" s="53"/>
      <c r="B22" s="53"/>
      <c r="C22" s="53"/>
      <c r="D22" s="63"/>
      <c r="E22" s="30" t="s">
        <v>27</v>
      </c>
      <c r="F22" s="30" t="s">
        <v>64</v>
      </c>
      <c r="G22" s="14">
        <v>100000</v>
      </c>
      <c r="H22" s="14">
        <v>100000</v>
      </c>
      <c r="I22" s="14">
        <v>100000</v>
      </c>
      <c r="J22" s="14">
        <v>100000</v>
      </c>
      <c r="K22" s="14">
        <v>100000</v>
      </c>
      <c r="L22" s="14">
        <v>100000</v>
      </c>
      <c r="M22" s="14">
        <v>100000</v>
      </c>
      <c r="N22" s="14">
        <v>100000</v>
      </c>
      <c r="O22" s="14">
        <v>100000</v>
      </c>
      <c r="P22" s="14">
        <v>100000</v>
      </c>
      <c r="Q22" s="8">
        <f t="shared" si="0"/>
        <v>100000</v>
      </c>
      <c r="R22"/>
      <c r="S22"/>
      <c r="T22"/>
      <c r="U22"/>
      <c r="V22" s="15"/>
    </row>
    <row r="23" spans="1:22" s="17" customFormat="1" ht="15.95" customHeight="1" x14ac:dyDescent="0.25">
      <c r="A23" s="53"/>
      <c r="B23" s="53"/>
      <c r="C23" s="53"/>
      <c r="D23" s="63"/>
      <c r="E23" s="30" t="s">
        <v>4</v>
      </c>
      <c r="F23" s="30" t="s">
        <v>64</v>
      </c>
      <c r="G23" s="33">
        <f>G19*G17</f>
        <v>120000</v>
      </c>
      <c r="H23" s="33">
        <f t="shared" ref="H23:P23" si="1">H19*H17</f>
        <v>123000</v>
      </c>
      <c r="I23" s="33">
        <f t="shared" si="1"/>
        <v>126000</v>
      </c>
      <c r="J23" s="33">
        <f t="shared" si="1"/>
        <v>129000</v>
      </c>
      <c r="K23" s="33">
        <f t="shared" si="1"/>
        <v>132000</v>
      </c>
      <c r="L23" s="33">
        <f t="shared" si="1"/>
        <v>135000</v>
      </c>
      <c r="M23" s="33">
        <f t="shared" si="1"/>
        <v>138000</v>
      </c>
      <c r="N23" s="33">
        <f t="shared" si="1"/>
        <v>141000</v>
      </c>
      <c r="O23" s="33">
        <f t="shared" si="1"/>
        <v>144000</v>
      </c>
      <c r="P23" s="33">
        <f t="shared" si="1"/>
        <v>147000</v>
      </c>
      <c r="Q23" s="42">
        <f t="shared" si="0"/>
        <v>133500</v>
      </c>
      <c r="R23"/>
      <c r="S23"/>
      <c r="T23"/>
      <c r="U23"/>
      <c r="V23" s="15"/>
    </row>
    <row r="24" spans="1:22" s="17" customFormat="1" ht="15.95" customHeight="1" x14ac:dyDescent="0.25">
      <c r="A24" s="53"/>
      <c r="B24" s="53"/>
      <c r="C24" s="53"/>
      <c r="D24" s="63"/>
      <c r="E24" s="30" t="s">
        <v>18</v>
      </c>
      <c r="F24" s="30" t="s">
        <v>64</v>
      </c>
      <c r="G24" s="33">
        <f>G21*G22</f>
        <v>200000</v>
      </c>
      <c r="H24" s="33">
        <f t="shared" ref="H24:P24" si="2">H21*H22</f>
        <v>200000</v>
      </c>
      <c r="I24" s="33">
        <f t="shared" si="2"/>
        <v>200000</v>
      </c>
      <c r="J24" s="33">
        <f t="shared" si="2"/>
        <v>200000</v>
      </c>
      <c r="K24" s="33">
        <f t="shared" si="2"/>
        <v>200000</v>
      </c>
      <c r="L24" s="33">
        <f t="shared" si="2"/>
        <v>300000</v>
      </c>
      <c r="M24" s="33">
        <f t="shared" si="2"/>
        <v>300000</v>
      </c>
      <c r="N24" s="33">
        <f t="shared" si="2"/>
        <v>300000</v>
      </c>
      <c r="O24" s="33">
        <f t="shared" si="2"/>
        <v>300000</v>
      </c>
      <c r="P24" s="33">
        <f t="shared" si="2"/>
        <v>300000</v>
      </c>
      <c r="Q24" s="42">
        <f t="shared" si="0"/>
        <v>250000</v>
      </c>
      <c r="R24"/>
      <c r="S24"/>
      <c r="T24"/>
      <c r="U24"/>
      <c r="V24" s="15"/>
    </row>
    <row r="25" spans="1:22" s="17" customFormat="1" ht="15.95" customHeight="1" x14ac:dyDescent="0.25">
      <c r="A25" s="53"/>
      <c r="B25" s="53"/>
      <c r="C25" s="53"/>
      <c r="D25" s="63"/>
      <c r="E25" s="30" t="s">
        <v>19</v>
      </c>
      <c r="F25" s="30" t="s">
        <v>20</v>
      </c>
      <c r="G25" s="44">
        <f>G18*G19</f>
        <v>1200</v>
      </c>
      <c r="H25" s="44">
        <f t="shared" ref="H25:P25" si="3">H18*H19</f>
        <v>1200</v>
      </c>
      <c r="I25" s="44">
        <f t="shared" si="3"/>
        <v>1200</v>
      </c>
      <c r="J25" s="44">
        <f t="shared" si="3"/>
        <v>1200</v>
      </c>
      <c r="K25" s="44">
        <f t="shared" si="3"/>
        <v>1200</v>
      </c>
      <c r="L25" s="44">
        <f t="shared" si="3"/>
        <v>1200</v>
      </c>
      <c r="M25" s="44">
        <f t="shared" si="3"/>
        <v>1200</v>
      </c>
      <c r="N25" s="44">
        <f t="shared" si="3"/>
        <v>1200</v>
      </c>
      <c r="O25" s="44">
        <f t="shared" si="3"/>
        <v>1200</v>
      </c>
      <c r="P25" s="44">
        <f t="shared" si="3"/>
        <v>1200</v>
      </c>
      <c r="Q25" s="48">
        <f t="shared" si="0"/>
        <v>1200</v>
      </c>
      <c r="R25"/>
      <c r="S25"/>
      <c r="T25"/>
      <c r="U25"/>
      <c r="V25" s="15"/>
    </row>
    <row r="26" spans="1:22" s="17" customFormat="1" ht="15" customHeight="1" x14ac:dyDescent="0.25">
      <c r="A26" s="52" t="str">
        <f>A19</f>
        <v>Op01</v>
      </c>
      <c r="B26" s="52" t="str">
        <f>B19</f>
        <v>Sealed Pavement Maintenance</v>
      </c>
      <c r="C26" s="52" t="s">
        <v>9</v>
      </c>
      <c r="D26" s="63" t="s">
        <v>263</v>
      </c>
      <c r="E26" t="s">
        <v>6</v>
      </c>
      <c r="F26">
        <f>F19</f>
        <v>0</v>
      </c>
      <c r="G26" s="39">
        <v>2.2000000000000002</v>
      </c>
      <c r="H26" s="39">
        <v>2.2000000000000002</v>
      </c>
      <c r="I26" s="39">
        <v>2.2000000000000002</v>
      </c>
      <c r="J26" s="39">
        <v>2.2000000000000002</v>
      </c>
      <c r="K26" s="39">
        <v>2.2000000000000002</v>
      </c>
      <c r="L26" s="39">
        <v>2.2000000000000002</v>
      </c>
      <c r="M26" s="39">
        <v>2.2000000000000002</v>
      </c>
      <c r="N26" s="39">
        <v>2.2000000000000002</v>
      </c>
      <c r="O26" s="39">
        <v>2.2000000000000002</v>
      </c>
      <c r="P26" s="39">
        <v>2.2000000000000002</v>
      </c>
      <c r="Q26" s="35">
        <f t="shared" si="0"/>
        <v>2.1999999999999997</v>
      </c>
      <c r="R26"/>
      <c r="S26"/>
      <c r="T26"/>
      <c r="U26"/>
      <c r="V26" s="15"/>
    </row>
    <row r="27" spans="1:22" s="17" customFormat="1" ht="15.95" customHeight="1" x14ac:dyDescent="0.25">
      <c r="A27" s="52"/>
      <c r="B27" s="52"/>
      <c r="C27" s="52"/>
      <c r="D27" s="63"/>
      <c r="E27" t="s">
        <v>5</v>
      </c>
      <c r="F27" t="str">
        <f>F20</f>
        <v>%</v>
      </c>
      <c r="G27" s="39">
        <v>85</v>
      </c>
      <c r="H27" s="39">
        <v>85</v>
      </c>
      <c r="I27" s="39">
        <v>85</v>
      </c>
      <c r="J27" s="39">
        <v>85</v>
      </c>
      <c r="K27" s="39">
        <v>85</v>
      </c>
      <c r="L27" s="39">
        <v>85</v>
      </c>
      <c r="M27" s="39">
        <v>85</v>
      </c>
      <c r="N27" s="39">
        <v>85</v>
      </c>
      <c r="O27" s="39">
        <v>85</v>
      </c>
      <c r="P27" s="39">
        <v>85</v>
      </c>
      <c r="Q27" s="43">
        <f t="shared" si="0"/>
        <v>85</v>
      </c>
      <c r="R27"/>
      <c r="S27"/>
      <c r="T27"/>
      <c r="U27"/>
      <c r="V27" s="15"/>
    </row>
    <row r="28" spans="1:22" s="17" customFormat="1" ht="15.95" customHeight="1" x14ac:dyDescent="0.25">
      <c r="A28" s="52"/>
      <c r="B28" s="52"/>
      <c r="C28" s="52"/>
      <c r="D28" s="63"/>
      <c r="E28" t="s">
        <v>7</v>
      </c>
      <c r="F28" t="str">
        <f>F21</f>
        <v>1,2,3,4,5</v>
      </c>
      <c r="G28" s="39">
        <v>2</v>
      </c>
      <c r="H28" s="39">
        <v>2</v>
      </c>
      <c r="I28" s="39">
        <v>3</v>
      </c>
      <c r="J28" s="39">
        <v>3</v>
      </c>
      <c r="K28" s="39">
        <v>3</v>
      </c>
      <c r="L28" s="39">
        <v>3</v>
      </c>
      <c r="M28" s="39">
        <v>4</v>
      </c>
      <c r="N28" s="39">
        <v>4</v>
      </c>
      <c r="O28" s="39">
        <v>4</v>
      </c>
      <c r="P28" s="39">
        <v>4</v>
      </c>
      <c r="Q28" s="35">
        <f t="shared" si="0"/>
        <v>3.2</v>
      </c>
      <c r="R28"/>
      <c r="S28"/>
      <c r="T28"/>
      <c r="U28"/>
      <c r="V28" s="15"/>
    </row>
    <row r="29" spans="1:22" s="17" customFormat="1" ht="15.95" customHeight="1" x14ac:dyDescent="0.25">
      <c r="A29" s="52"/>
      <c r="B29" s="52"/>
      <c r="C29" s="52"/>
      <c r="D29" s="63"/>
      <c r="E29" t="s">
        <v>27</v>
      </c>
      <c r="F29" t="str">
        <f>F22</f>
        <v>$</v>
      </c>
      <c r="G29" s="38">
        <v>200000</v>
      </c>
      <c r="H29" s="38">
        <v>200000</v>
      </c>
      <c r="I29" s="38">
        <v>200000</v>
      </c>
      <c r="J29" s="38">
        <v>200000</v>
      </c>
      <c r="K29" s="38">
        <v>200000</v>
      </c>
      <c r="L29" s="38">
        <v>200000</v>
      </c>
      <c r="M29" s="38">
        <v>200000</v>
      </c>
      <c r="N29" s="38">
        <v>200000</v>
      </c>
      <c r="O29" s="38">
        <v>200000</v>
      </c>
      <c r="P29" s="38">
        <v>200000</v>
      </c>
      <c r="Q29" s="8">
        <f t="shared" si="0"/>
        <v>200000</v>
      </c>
      <c r="R29"/>
      <c r="S29"/>
      <c r="T29"/>
      <c r="U29"/>
      <c r="V29" s="15"/>
    </row>
    <row r="30" spans="1:22" s="17" customFormat="1" ht="15.95" customHeight="1" x14ac:dyDescent="0.25">
      <c r="A30" s="52"/>
      <c r="B30" s="52"/>
      <c r="C30" s="52"/>
      <c r="D30" s="63"/>
      <c r="E30" t="s">
        <v>4</v>
      </c>
      <c r="F30" t="s">
        <v>64</v>
      </c>
      <c r="G30" s="40">
        <f>G26*G17</f>
        <v>88000</v>
      </c>
      <c r="H30" s="40">
        <f t="shared" ref="H30:P30" si="4">H26*H17</f>
        <v>90200.000000000015</v>
      </c>
      <c r="I30" s="40">
        <f t="shared" si="4"/>
        <v>92400.000000000015</v>
      </c>
      <c r="J30" s="40">
        <f t="shared" si="4"/>
        <v>94600.000000000015</v>
      </c>
      <c r="K30" s="40">
        <f t="shared" si="4"/>
        <v>96800.000000000015</v>
      </c>
      <c r="L30" s="40">
        <f t="shared" si="4"/>
        <v>99000.000000000015</v>
      </c>
      <c r="M30" s="40">
        <f t="shared" si="4"/>
        <v>101200.00000000001</v>
      </c>
      <c r="N30" s="40">
        <f t="shared" si="4"/>
        <v>103400.00000000001</v>
      </c>
      <c r="O30" s="40">
        <f t="shared" si="4"/>
        <v>105600.00000000001</v>
      </c>
      <c r="P30" s="40">
        <f t="shared" si="4"/>
        <v>107800.00000000001</v>
      </c>
      <c r="Q30" s="42">
        <f t="shared" si="0"/>
        <v>97900</v>
      </c>
      <c r="R30"/>
      <c r="S30"/>
      <c r="T30"/>
      <c r="U30"/>
      <c r="V30" s="15"/>
    </row>
    <row r="31" spans="1:22" s="17" customFormat="1" ht="15.95" customHeight="1" x14ac:dyDescent="0.25">
      <c r="A31" s="52"/>
      <c r="B31" s="52"/>
      <c r="C31" s="52"/>
      <c r="D31" s="63"/>
      <c r="E31" t="s">
        <v>18</v>
      </c>
      <c r="F31" t="s">
        <v>64</v>
      </c>
      <c r="G31" s="40">
        <f>G28*G29</f>
        <v>400000</v>
      </c>
      <c r="H31" s="40">
        <f t="shared" ref="H31:P31" si="5">H28*H29</f>
        <v>400000</v>
      </c>
      <c r="I31" s="40">
        <f t="shared" si="5"/>
        <v>600000</v>
      </c>
      <c r="J31" s="40">
        <f t="shared" si="5"/>
        <v>600000</v>
      </c>
      <c r="K31" s="40">
        <f t="shared" si="5"/>
        <v>600000</v>
      </c>
      <c r="L31" s="40">
        <f t="shared" si="5"/>
        <v>600000</v>
      </c>
      <c r="M31" s="40">
        <f t="shared" si="5"/>
        <v>800000</v>
      </c>
      <c r="N31" s="40">
        <f t="shared" si="5"/>
        <v>800000</v>
      </c>
      <c r="O31" s="40">
        <f t="shared" si="5"/>
        <v>800000</v>
      </c>
      <c r="P31" s="40">
        <f t="shared" si="5"/>
        <v>800000</v>
      </c>
      <c r="Q31" s="42">
        <f t="shared" si="0"/>
        <v>640000</v>
      </c>
      <c r="R31"/>
      <c r="S31"/>
      <c r="T31"/>
      <c r="U31"/>
      <c r="V31" s="15"/>
    </row>
    <row r="32" spans="1:22" s="17" customFormat="1" ht="15.95" customHeight="1" x14ac:dyDescent="0.25">
      <c r="A32" s="52"/>
      <c r="B32" s="52"/>
      <c r="C32" s="52"/>
      <c r="D32" s="63"/>
      <c r="E32" t="s">
        <v>19</v>
      </c>
      <c r="F32" t="s">
        <v>20</v>
      </c>
      <c r="G32" s="47">
        <f>G26*G18</f>
        <v>880.00000000000011</v>
      </c>
      <c r="H32" s="47">
        <f t="shared" ref="H32:P32" si="6">H26*H18</f>
        <v>880.00000000000011</v>
      </c>
      <c r="I32" s="47">
        <f t="shared" si="6"/>
        <v>880.00000000000011</v>
      </c>
      <c r="J32" s="47">
        <f t="shared" si="6"/>
        <v>880.00000000000011</v>
      </c>
      <c r="K32" s="47">
        <f t="shared" si="6"/>
        <v>880.00000000000011</v>
      </c>
      <c r="L32" s="47">
        <f t="shared" si="6"/>
        <v>880.00000000000011</v>
      </c>
      <c r="M32" s="47">
        <f t="shared" si="6"/>
        <v>880.00000000000011</v>
      </c>
      <c r="N32" s="47">
        <f t="shared" si="6"/>
        <v>880.00000000000011</v>
      </c>
      <c r="O32" s="47">
        <f t="shared" si="6"/>
        <v>880.00000000000011</v>
      </c>
      <c r="P32" s="47">
        <f t="shared" si="6"/>
        <v>880.00000000000011</v>
      </c>
      <c r="Q32" s="48">
        <f t="shared" si="0"/>
        <v>880.00000000000023</v>
      </c>
      <c r="R32"/>
      <c r="S32"/>
      <c r="T32"/>
      <c r="U32"/>
      <c r="V32" s="15"/>
    </row>
    <row r="33" spans="1:22" s="17" customFormat="1" ht="15" customHeight="1" x14ac:dyDescent="0.25">
      <c r="A33" s="53" t="str">
        <f>A26</f>
        <v>Op01</v>
      </c>
      <c r="B33" s="53" t="str">
        <f>B19</f>
        <v>Sealed Pavement Maintenance</v>
      </c>
      <c r="C33" s="53" t="s">
        <v>10</v>
      </c>
      <c r="D33" s="63" t="s">
        <v>262</v>
      </c>
      <c r="E33" s="30" t="s">
        <v>6</v>
      </c>
      <c r="F33" s="30">
        <f>F19</f>
        <v>0</v>
      </c>
      <c r="G33" s="41">
        <v>1.5</v>
      </c>
      <c r="H33" s="41">
        <v>1.5</v>
      </c>
      <c r="I33" s="41">
        <v>1.5</v>
      </c>
      <c r="J33" s="41">
        <v>1.5</v>
      </c>
      <c r="K33" s="41">
        <v>1.5</v>
      </c>
      <c r="L33" s="41">
        <v>1.5</v>
      </c>
      <c r="M33" s="41">
        <v>1.5</v>
      </c>
      <c r="N33" s="41">
        <v>1.5</v>
      </c>
      <c r="O33" s="41">
        <v>1.5</v>
      </c>
      <c r="P33" s="41">
        <v>1.5</v>
      </c>
      <c r="Q33" s="35">
        <f t="shared" si="0"/>
        <v>1.5</v>
      </c>
      <c r="R33"/>
      <c r="S33"/>
      <c r="T33"/>
      <c r="U33"/>
      <c r="V33" s="15"/>
    </row>
    <row r="34" spans="1:22" s="17" customFormat="1" ht="15.95" customHeight="1" x14ac:dyDescent="0.25">
      <c r="A34" s="53"/>
      <c r="B34" s="53"/>
      <c r="C34" s="53"/>
      <c r="D34" s="63"/>
      <c r="E34" s="30" t="s">
        <v>5</v>
      </c>
      <c r="F34" s="30" t="str">
        <f>F20</f>
        <v>%</v>
      </c>
      <c r="G34" s="36">
        <v>85</v>
      </c>
      <c r="H34" s="36">
        <v>84</v>
      </c>
      <c r="I34" s="36">
        <v>83</v>
      </c>
      <c r="J34" s="36">
        <v>82</v>
      </c>
      <c r="K34" s="36">
        <v>81</v>
      </c>
      <c r="L34" s="36">
        <v>80</v>
      </c>
      <c r="M34" s="36">
        <v>79</v>
      </c>
      <c r="N34" s="36">
        <v>78</v>
      </c>
      <c r="O34" s="36">
        <v>77</v>
      </c>
      <c r="P34" s="36">
        <v>76</v>
      </c>
      <c r="Q34" s="43">
        <f t="shared" si="0"/>
        <v>80.5</v>
      </c>
      <c r="V34" s="15"/>
    </row>
    <row r="35" spans="1:22" s="17" customFormat="1" ht="15.95" customHeight="1" x14ac:dyDescent="0.25">
      <c r="A35" s="53"/>
      <c r="B35" s="53"/>
      <c r="C35" s="53"/>
      <c r="D35" s="63"/>
      <c r="E35" s="30" t="s">
        <v>7</v>
      </c>
      <c r="F35" s="30" t="str">
        <f>F21</f>
        <v>1,2,3,4,5</v>
      </c>
      <c r="G35" s="36">
        <v>2</v>
      </c>
      <c r="H35" s="36">
        <v>3</v>
      </c>
      <c r="I35" s="36">
        <v>3</v>
      </c>
      <c r="J35" s="36">
        <v>3</v>
      </c>
      <c r="K35" s="36">
        <v>4</v>
      </c>
      <c r="L35" s="36">
        <v>4</v>
      </c>
      <c r="M35" s="36">
        <v>4</v>
      </c>
      <c r="N35" s="36">
        <v>5</v>
      </c>
      <c r="O35" s="36">
        <v>5</v>
      </c>
      <c r="P35" s="36">
        <v>5</v>
      </c>
      <c r="Q35" s="35">
        <f t="shared" si="0"/>
        <v>3.8</v>
      </c>
      <c r="V35" s="15"/>
    </row>
    <row r="36" spans="1:22" s="17" customFormat="1" ht="15.95" customHeight="1" x14ac:dyDescent="0.25">
      <c r="A36" s="53"/>
      <c r="B36" s="53"/>
      <c r="C36" s="53"/>
      <c r="D36" s="63"/>
      <c r="E36" s="30" t="s">
        <v>27</v>
      </c>
      <c r="F36" s="30" t="str">
        <f>F22</f>
        <v>$</v>
      </c>
      <c r="G36" s="14">
        <v>300000</v>
      </c>
      <c r="H36" s="14">
        <v>300000</v>
      </c>
      <c r="I36" s="14">
        <v>300000</v>
      </c>
      <c r="J36" s="14">
        <v>300000</v>
      </c>
      <c r="K36" s="14">
        <v>300000</v>
      </c>
      <c r="L36" s="14">
        <v>300000</v>
      </c>
      <c r="M36" s="14">
        <v>300000</v>
      </c>
      <c r="N36" s="14">
        <v>300000</v>
      </c>
      <c r="O36" s="14">
        <v>300000</v>
      </c>
      <c r="P36" s="14">
        <v>300000</v>
      </c>
      <c r="Q36" s="8">
        <f t="shared" si="0"/>
        <v>300000</v>
      </c>
      <c r="V36" s="15"/>
    </row>
    <row r="37" spans="1:22" s="17" customFormat="1" ht="15.95" customHeight="1" x14ac:dyDescent="0.25">
      <c r="A37" s="53"/>
      <c r="B37" s="53"/>
      <c r="C37" s="53"/>
      <c r="D37" s="63"/>
      <c r="E37" s="30" t="s">
        <v>4</v>
      </c>
      <c r="F37" s="30" t="s">
        <v>64</v>
      </c>
      <c r="G37" s="33">
        <f>G33*G17</f>
        <v>60000</v>
      </c>
      <c r="H37" s="33">
        <f t="shared" ref="H37:O37" si="7">H33*H17</f>
        <v>61500</v>
      </c>
      <c r="I37" s="33">
        <f t="shared" si="7"/>
        <v>63000</v>
      </c>
      <c r="J37" s="33">
        <f t="shared" si="7"/>
        <v>64500</v>
      </c>
      <c r="K37" s="33">
        <f t="shared" si="7"/>
        <v>66000</v>
      </c>
      <c r="L37" s="33">
        <f t="shared" si="7"/>
        <v>67500</v>
      </c>
      <c r="M37" s="33">
        <f t="shared" si="7"/>
        <v>69000</v>
      </c>
      <c r="N37" s="33">
        <f t="shared" si="7"/>
        <v>70500</v>
      </c>
      <c r="O37" s="33">
        <f t="shared" si="7"/>
        <v>72000</v>
      </c>
      <c r="P37" s="33">
        <f>P33*P17</f>
        <v>73500</v>
      </c>
      <c r="Q37" s="42">
        <f t="shared" si="0"/>
        <v>66750</v>
      </c>
      <c r="V37" s="15"/>
    </row>
    <row r="38" spans="1:22" s="17" customFormat="1" ht="15.95" customHeight="1" x14ac:dyDescent="0.25">
      <c r="A38" s="53"/>
      <c r="B38" s="53"/>
      <c r="C38" s="53"/>
      <c r="D38" s="63"/>
      <c r="E38" s="30" t="s">
        <v>18</v>
      </c>
      <c r="F38" s="30" t="s">
        <v>64</v>
      </c>
      <c r="G38" s="33">
        <f>G35*G36</f>
        <v>600000</v>
      </c>
      <c r="H38" s="33">
        <f t="shared" ref="H38:P38" si="8">H35*H36</f>
        <v>900000</v>
      </c>
      <c r="I38" s="33">
        <f t="shared" si="8"/>
        <v>900000</v>
      </c>
      <c r="J38" s="33">
        <f t="shared" si="8"/>
        <v>900000</v>
      </c>
      <c r="K38" s="33">
        <f t="shared" si="8"/>
        <v>1200000</v>
      </c>
      <c r="L38" s="33">
        <f t="shared" si="8"/>
        <v>1200000</v>
      </c>
      <c r="M38" s="33">
        <f t="shared" si="8"/>
        <v>1200000</v>
      </c>
      <c r="N38" s="33">
        <f t="shared" si="8"/>
        <v>1500000</v>
      </c>
      <c r="O38" s="33">
        <f t="shared" si="8"/>
        <v>1500000</v>
      </c>
      <c r="P38" s="33">
        <f t="shared" si="8"/>
        <v>1500000</v>
      </c>
      <c r="Q38" s="42">
        <f t="shared" si="0"/>
        <v>1140000</v>
      </c>
      <c r="V38" s="15"/>
    </row>
    <row r="39" spans="1:22" s="17" customFormat="1" ht="17.100000000000001" customHeight="1" thickBot="1" x14ac:dyDescent="0.3">
      <c r="A39" s="53"/>
      <c r="B39" s="53"/>
      <c r="C39" s="53"/>
      <c r="D39" s="63"/>
      <c r="E39" s="30" t="s">
        <v>19</v>
      </c>
      <c r="F39" s="30" t="s">
        <v>20</v>
      </c>
      <c r="G39" s="46">
        <f>G18*G33</f>
        <v>600</v>
      </c>
      <c r="H39" s="46">
        <f t="shared" ref="H39:P39" si="9">H18*H33</f>
        <v>600</v>
      </c>
      <c r="I39" s="46">
        <f t="shared" si="9"/>
        <v>600</v>
      </c>
      <c r="J39" s="46">
        <f t="shared" si="9"/>
        <v>600</v>
      </c>
      <c r="K39" s="46">
        <f t="shared" si="9"/>
        <v>600</v>
      </c>
      <c r="L39" s="46">
        <f t="shared" si="9"/>
        <v>600</v>
      </c>
      <c r="M39" s="46">
        <f t="shared" si="9"/>
        <v>600</v>
      </c>
      <c r="N39" s="46">
        <f t="shared" si="9"/>
        <v>600</v>
      </c>
      <c r="O39" s="46">
        <f t="shared" si="9"/>
        <v>600</v>
      </c>
      <c r="P39" s="46">
        <f t="shared" si="9"/>
        <v>600</v>
      </c>
      <c r="Q39" s="48">
        <f t="shared" si="0"/>
        <v>600</v>
      </c>
      <c r="V39" s="15"/>
    </row>
    <row r="40" spans="1:22" s="17" customFormat="1" ht="18" x14ac:dyDescent="0.25">
      <c r="A40" s="27" t="str">
        <f>A16</f>
        <v>LoS ref</v>
      </c>
      <c r="B40" s="27" t="str">
        <f t="shared" ref="B40:Q40" si="10">B16</f>
        <v>Level of Service</v>
      </c>
      <c r="C40" s="27" t="str">
        <f t="shared" si="10"/>
        <v>Option</v>
      </c>
      <c r="D40" s="27" t="str">
        <f t="shared" si="10"/>
        <v>Benefits/Consequences</v>
      </c>
      <c r="E40" s="27" t="str">
        <f t="shared" si="10"/>
        <v>Factor</v>
      </c>
      <c r="F40" s="27" t="str">
        <f t="shared" si="10"/>
        <v>Unit</v>
      </c>
      <c r="G40" s="27">
        <f t="shared" si="10"/>
        <v>2024</v>
      </c>
      <c r="H40" s="27">
        <f t="shared" si="10"/>
        <v>2025</v>
      </c>
      <c r="I40" s="27">
        <f t="shared" si="10"/>
        <v>2026</v>
      </c>
      <c r="J40" s="27">
        <f t="shared" si="10"/>
        <v>2027</v>
      </c>
      <c r="K40" s="27">
        <f t="shared" si="10"/>
        <v>2028</v>
      </c>
      <c r="L40" s="27">
        <f t="shared" si="10"/>
        <v>2029</v>
      </c>
      <c r="M40" s="27">
        <f t="shared" si="10"/>
        <v>2030</v>
      </c>
      <c r="N40" s="27">
        <f t="shared" si="10"/>
        <v>2031</v>
      </c>
      <c r="O40" s="27">
        <f t="shared" si="10"/>
        <v>2032</v>
      </c>
      <c r="P40" s="27">
        <f t="shared" si="10"/>
        <v>2033</v>
      </c>
      <c r="Q40" s="27" t="str">
        <f t="shared" si="10"/>
        <v>Avg</v>
      </c>
      <c r="V40" s="15"/>
    </row>
    <row r="41" spans="1:22" s="17" customFormat="1" ht="18.75" x14ac:dyDescent="0.3">
      <c r="A41" s="54" t="str">
        <f>A4</f>
        <v>Op02</v>
      </c>
      <c r="B41" s="54" t="str">
        <f>B4</f>
        <v>Unsealed Pavement Maintenance</v>
      </c>
      <c r="C41"/>
      <c r="D41"/>
      <c r="E41" t="s">
        <v>16</v>
      </c>
      <c r="F41" t="str">
        <f>"$ per" &amp; " " &amp; F43</f>
        <v xml:space="preserve">$ per </v>
      </c>
      <c r="G41" s="38">
        <v>400000</v>
      </c>
      <c r="H41" s="38">
        <v>410000</v>
      </c>
      <c r="I41" s="38">
        <v>420000</v>
      </c>
      <c r="J41" s="38">
        <v>430000</v>
      </c>
      <c r="K41" s="38">
        <v>440000</v>
      </c>
      <c r="L41" s="38">
        <v>450000</v>
      </c>
      <c r="M41" s="38">
        <v>460000</v>
      </c>
      <c r="N41" s="38">
        <v>470000</v>
      </c>
      <c r="O41" s="38">
        <v>480000</v>
      </c>
      <c r="P41" s="38">
        <v>490000</v>
      </c>
      <c r="Q41"/>
      <c r="R41"/>
      <c r="S41"/>
      <c r="T41"/>
      <c r="U41"/>
      <c r="V41"/>
    </row>
    <row r="42" spans="1:22" s="17" customFormat="1" x14ac:dyDescent="0.25">
      <c r="A42"/>
      <c r="B42"/>
      <c r="C42"/>
      <c r="D42"/>
      <c r="E42" t="s">
        <v>3</v>
      </c>
      <c r="F42" t="str">
        <f>"tonnes/"&amp;F43</f>
        <v>tonnes/</v>
      </c>
      <c r="G42" s="45">
        <v>400</v>
      </c>
      <c r="H42" s="45">
        <v>400</v>
      </c>
      <c r="I42" s="45">
        <v>400</v>
      </c>
      <c r="J42" s="45">
        <v>400</v>
      </c>
      <c r="K42" s="45">
        <v>400</v>
      </c>
      <c r="L42" s="45">
        <v>400</v>
      </c>
      <c r="M42" s="45">
        <v>400</v>
      </c>
      <c r="N42" s="45">
        <v>400</v>
      </c>
      <c r="O42" s="45">
        <v>400</v>
      </c>
      <c r="P42" s="45">
        <v>400</v>
      </c>
      <c r="Q42"/>
      <c r="R42"/>
      <c r="S42"/>
      <c r="T42"/>
      <c r="U42"/>
      <c r="V42"/>
    </row>
    <row r="43" spans="1:22" s="17" customFormat="1" ht="15" customHeight="1" x14ac:dyDescent="0.25">
      <c r="A43" s="30" t="str">
        <f>A41</f>
        <v>Op02</v>
      </c>
      <c r="B43" s="30" t="str">
        <f>B41</f>
        <v>Unsealed Pavement Maintenance</v>
      </c>
      <c r="C43" s="30" t="s">
        <v>8</v>
      </c>
      <c r="D43" s="63" t="s">
        <v>264</v>
      </c>
      <c r="E43" s="30" t="s">
        <v>6</v>
      </c>
      <c r="F43" s="34"/>
      <c r="G43" s="41">
        <v>3</v>
      </c>
      <c r="H43" s="41">
        <v>3</v>
      </c>
      <c r="I43" s="41">
        <v>3</v>
      </c>
      <c r="J43" s="41">
        <v>3</v>
      </c>
      <c r="K43" s="41">
        <v>3</v>
      </c>
      <c r="L43" s="41">
        <v>3</v>
      </c>
      <c r="M43" s="41">
        <v>3</v>
      </c>
      <c r="N43" s="41">
        <v>3</v>
      </c>
      <c r="O43" s="41">
        <v>3</v>
      </c>
      <c r="P43" s="41">
        <v>3</v>
      </c>
      <c r="Q43" s="35">
        <f>IFERROR(AVERAGE(G43:P43),0)</f>
        <v>3</v>
      </c>
      <c r="R43"/>
      <c r="S43"/>
      <c r="T43"/>
      <c r="U43"/>
      <c r="V43"/>
    </row>
    <row r="44" spans="1:22" s="17" customFormat="1" ht="15" customHeight="1" x14ac:dyDescent="0.25">
      <c r="A44" s="30"/>
      <c r="B44" s="30"/>
      <c r="C44" s="30"/>
      <c r="D44" s="63"/>
      <c r="E44" s="30" t="s">
        <v>5</v>
      </c>
      <c r="F44" s="34" t="s">
        <v>17</v>
      </c>
      <c r="G44" s="36">
        <v>85</v>
      </c>
      <c r="H44" s="36">
        <v>86</v>
      </c>
      <c r="I44" s="36">
        <v>87</v>
      </c>
      <c r="J44" s="36">
        <v>88</v>
      </c>
      <c r="K44" s="36">
        <v>89</v>
      </c>
      <c r="L44" s="36">
        <v>90</v>
      </c>
      <c r="M44" s="36">
        <v>91</v>
      </c>
      <c r="N44" s="36">
        <v>92</v>
      </c>
      <c r="O44" s="36">
        <v>93</v>
      </c>
      <c r="P44" s="36">
        <v>94</v>
      </c>
      <c r="Q44" s="43">
        <f t="shared" ref="Q44:Q63" si="11">IFERROR(AVERAGE(G44:P44),0)</f>
        <v>89.5</v>
      </c>
      <c r="R44"/>
      <c r="S44"/>
      <c r="T44"/>
      <c r="U44"/>
      <c r="V44"/>
    </row>
    <row r="45" spans="1:22" s="17" customFormat="1" ht="15" customHeight="1" x14ac:dyDescent="0.25">
      <c r="A45" s="30"/>
      <c r="B45" s="30"/>
      <c r="C45" s="30"/>
      <c r="D45" s="63"/>
      <c r="E45" s="30" t="s">
        <v>7</v>
      </c>
      <c r="F45" s="37" t="s">
        <v>63</v>
      </c>
      <c r="G45" s="36">
        <v>2</v>
      </c>
      <c r="H45" s="36">
        <v>2</v>
      </c>
      <c r="I45" s="36">
        <v>2</v>
      </c>
      <c r="J45" s="36">
        <v>2</v>
      </c>
      <c r="K45" s="36">
        <v>2</v>
      </c>
      <c r="L45" s="36">
        <v>3</v>
      </c>
      <c r="M45" s="36">
        <v>3</v>
      </c>
      <c r="N45" s="36">
        <v>3</v>
      </c>
      <c r="O45" s="36">
        <v>3</v>
      </c>
      <c r="P45" s="36">
        <v>3</v>
      </c>
      <c r="Q45" s="35">
        <f t="shared" si="11"/>
        <v>2.5</v>
      </c>
      <c r="R45"/>
      <c r="S45"/>
      <c r="T45"/>
      <c r="U45"/>
      <c r="V45"/>
    </row>
    <row r="46" spans="1:22" s="17" customFormat="1" ht="15" customHeight="1" x14ac:dyDescent="0.25">
      <c r="A46" s="30"/>
      <c r="B46" s="30"/>
      <c r="C46" s="30"/>
      <c r="D46" s="63"/>
      <c r="E46" s="30" t="s">
        <v>27</v>
      </c>
      <c r="F46" s="30" t="s">
        <v>64</v>
      </c>
      <c r="G46" s="14">
        <v>100000</v>
      </c>
      <c r="H46" s="14">
        <v>100000</v>
      </c>
      <c r="I46" s="14">
        <v>100000</v>
      </c>
      <c r="J46" s="14">
        <v>100000</v>
      </c>
      <c r="K46" s="14">
        <v>100000</v>
      </c>
      <c r="L46" s="14">
        <v>100000</v>
      </c>
      <c r="M46" s="14">
        <v>100000</v>
      </c>
      <c r="N46" s="14">
        <v>100000</v>
      </c>
      <c r="O46" s="14">
        <v>100000</v>
      </c>
      <c r="P46" s="14">
        <v>100000</v>
      </c>
      <c r="Q46" s="8">
        <f t="shared" si="11"/>
        <v>100000</v>
      </c>
      <c r="R46"/>
      <c r="S46"/>
      <c r="T46"/>
      <c r="U46"/>
      <c r="V46"/>
    </row>
    <row r="47" spans="1:22" s="17" customFormat="1" ht="15" customHeight="1" x14ac:dyDescent="0.25">
      <c r="A47" s="30"/>
      <c r="B47" s="30"/>
      <c r="C47" s="30"/>
      <c r="D47" s="63"/>
      <c r="E47" s="30" t="s">
        <v>4</v>
      </c>
      <c r="F47" s="30" t="s">
        <v>64</v>
      </c>
      <c r="G47" s="33">
        <f>G43*G41</f>
        <v>1200000</v>
      </c>
      <c r="H47" s="33">
        <f t="shared" ref="H47:P47" si="12">H43*H41</f>
        <v>1230000</v>
      </c>
      <c r="I47" s="33">
        <f t="shared" si="12"/>
        <v>1260000</v>
      </c>
      <c r="J47" s="33">
        <f t="shared" si="12"/>
        <v>1290000</v>
      </c>
      <c r="K47" s="33">
        <f t="shared" si="12"/>
        <v>1320000</v>
      </c>
      <c r="L47" s="33">
        <f t="shared" si="12"/>
        <v>1350000</v>
      </c>
      <c r="M47" s="33">
        <f t="shared" si="12"/>
        <v>1380000</v>
      </c>
      <c r="N47" s="33">
        <f t="shared" si="12"/>
        <v>1410000</v>
      </c>
      <c r="O47" s="33">
        <f t="shared" si="12"/>
        <v>1440000</v>
      </c>
      <c r="P47" s="33">
        <f t="shared" si="12"/>
        <v>1470000</v>
      </c>
      <c r="Q47" s="42">
        <f t="shared" si="11"/>
        <v>1335000</v>
      </c>
      <c r="R47"/>
      <c r="S47"/>
      <c r="T47"/>
      <c r="U47"/>
      <c r="V47"/>
    </row>
    <row r="48" spans="1:22" s="17" customFormat="1" ht="15" customHeight="1" x14ac:dyDescent="0.25">
      <c r="A48" s="30"/>
      <c r="B48" s="30"/>
      <c r="C48" s="30"/>
      <c r="D48" s="63"/>
      <c r="E48" s="30" t="s">
        <v>18</v>
      </c>
      <c r="F48" s="30" t="s">
        <v>64</v>
      </c>
      <c r="G48" s="33">
        <f>G45*G46</f>
        <v>200000</v>
      </c>
      <c r="H48" s="33">
        <f t="shared" ref="H48:P48" si="13">H45*H46</f>
        <v>200000</v>
      </c>
      <c r="I48" s="33">
        <f t="shared" si="13"/>
        <v>200000</v>
      </c>
      <c r="J48" s="33">
        <f t="shared" si="13"/>
        <v>200000</v>
      </c>
      <c r="K48" s="33">
        <f t="shared" si="13"/>
        <v>200000</v>
      </c>
      <c r="L48" s="33">
        <f t="shared" si="13"/>
        <v>300000</v>
      </c>
      <c r="M48" s="33">
        <f t="shared" si="13"/>
        <v>300000</v>
      </c>
      <c r="N48" s="33">
        <f t="shared" si="13"/>
        <v>300000</v>
      </c>
      <c r="O48" s="33">
        <f t="shared" si="13"/>
        <v>300000</v>
      </c>
      <c r="P48" s="33">
        <f t="shared" si="13"/>
        <v>300000</v>
      </c>
      <c r="Q48" s="42">
        <f t="shared" si="11"/>
        <v>250000</v>
      </c>
      <c r="R48"/>
      <c r="S48"/>
      <c r="T48"/>
      <c r="U48"/>
      <c r="V48"/>
    </row>
    <row r="49" spans="1:22" s="17" customFormat="1" ht="15" customHeight="1" x14ac:dyDescent="0.25">
      <c r="A49" s="30"/>
      <c r="B49" s="30"/>
      <c r="C49" s="30"/>
      <c r="D49" s="63"/>
      <c r="E49" s="30" t="s">
        <v>19</v>
      </c>
      <c r="F49" s="30" t="s">
        <v>20</v>
      </c>
      <c r="G49" s="44">
        <f>G42*G43</f>
        <v>1200</v>
      </c>
      <c r="H49" s="44">
        <f t="shared" ref="H49:P49" si="14">H42*H43</f>
        <v>1200</v>
      </c>
      <c r="I49" s="44">
        <f t="shared" si="14"/>
        <v>1200</v>
      </c>
      <c r="J49" s="44">
        <f t="shared" si="14"/>
        <v>1200</v>
      </c>
      <c r="K49" s="44">
        <f t="shared" si="14"/>
        <v>1200</v>
      </c>
      <c r="L49" s="44">
        <f t="shared" si="14"/>
        <v>1200</v>
      </c>
      <c r="M49" s="44">
        <f t="shared" si="14"/>
        <v>1200</v>
      </c>
      <c r="N49" s="44">
        <f t="shared" si="14"/>
        <v>1200</v>
      </c>
      <c r="O49" s="44">
        <f t="shared" si="14"/>
        <v>1200</v>
      </c>
      <c r="P49" s="44">
        <f t="shared" si="14"/>
        <v>1200</v>
      </c>
      <c r="Q49" s="48">
        <f t="shared" si="11"/>
        <v>1200</v>
      </c>
      <c r="R49"/>
      <c r="S49"/>
      <c r="T49"/>
      <c r="U49"/>
      <c r="V49"/>
    </row>
    <row r="50" spans="1:22" s="17" customFormat="1" ht="15" customHeight="1" x14ac:dyDescent="0.25">
      <c r="A50" t="str">
        <f>A43</f>
        <v>Op02</v>
      </c>
      <c r="B50" t="str">
        <f>B43</f>
        <v>Unsealed Pavement Maintenance</v>
      </c>
      <c r="C50" t="s">
        <v>9</v>
      </c>
      <c r="D50" s="63" t="s">
        <v>265</v>
      </c>
      <c r="E50" t="s">
        <v>6</v>
      </c>
      <c r="F50">
        <f>F43</f>
        <v>0</v>
      </c>
      <c r="G50" s="39">
        <v>2.2000000000000002</v>
      </c>
      <c r="H50" s="39">
        <v>2.2000000000000002</v>
      </c>
      <c r="I50" s="39">
        <v>2.2000000000000002</v>
      </c>
      <c r="J50" s="39">
        <v>2.2000000000000002</v>
      </c>
      <c r="K50" s="39">
        <v>2.2000000000000002</v>
      </c>
      <c r="L50" s="39">
        <v>2.2000000000000002</v>
      </c>
      <c r="M50" s="39">
        <v>2.2000000000000002</v>
      </c>
      <c r="N50" s="39">
        <v>2.2000000000000002</v>
      </c>
      <c r="O50" s="39">
        <v>2.2000000000000002</v>
      </c>
      <c r="P50" s="39">
        <v>2.2000000000000002</v>
      </c>
      <c r="Q50" s="35">
        <f t="shared" si="11"/>
        <v>2.1999999999999997</v>
      </c>
      <c r="R50"/>
      <c r="S50"/>
      <c r="T50"/>
      <c r="U50"/>
      <c r="V50"/>
    </row>
    <row r="51" spans="1:22" s="17" customFormat="1" ht="15" customHeight="1" x14ac:dyDescent="0.25">
      <c r="A51"/>
      <c r="B51"/>
      <c r="C51"/>
      <c r="D51" s="63"/>
      <c r="E51" t="s">
        <v>5</v>
      </c>
      <c r="F51" t="str">
        <f>F44</f>
        <v>%</v>
      </c>
      <c r="G51" s="39">
        <v>85</v>
      </c>
      <c r="H51" s="39">
        <v>85</v>
      </c>
      <c r="I51" s="39">
        <v>85</v>
      </c>
      <c r="J51" s="39">
        <v>85</v>
      </c>
      <c r="K51" s="39">
        <v>85</v>
      </c>
      <c r="L51" s="39">
        <v>85</v>
      </c>
      <c r="M51" s="39">
        <v>85</v>
      </c>
      <c r="N51" s="39">
        <v>85</v>
      </c>
      <c r="O51" s="39">
        <v>85</v>
      </c>
      <c r="P51" s="39">
        <v>85</v>
      </c>
      <c r="Q51" s="43">
        <f t="shared" si="11"/>
        <v>85</v>
      </c>
      <c r="R51"/>
      <c r="S51"/>
      <c r="T51"/>
      <c r="U51"/>
      <c r="V51"/>
    </row>
    <row r="52" spans="1:22" s="17" customFormat="1" ht="15" customHeight="1" x14ac:dyDescent="0.25">
      <c r="A52"/>
      <c r="B52"/>
      <c r="C52"/>
      <c r="D52" s="63"/>
      <c r="E52" t="s">
        <v>7</v>
      </c>
      <c r="F52" t="str">
        <f>F45</f>
        <v>1,2,3,4,5</v>
      </c>
      <c r="G52" s="39">
        <v>2</v>
      </c>
      <c r="H52" s="39">
        <v>2</v>
      </c>
      <c r="I52" s="39">
        <v>3</v>
      </c>
      <c r="J52" s="39">
        <v>3</v>
      </c>
      <c r="K52" s="39">
        <v>3</v>
      </c>
      <c r="L52" s="39">
        <v>3</v>
      </c>
      <c r="M52" s="39">
        <v>4</v>
      </c>
      <c r="N52" s="39">
        <v>4</v>
      </c>
      <c r="O52" s="39">
        <v>4</v>
      </c>
      <c r="P52" s="39">
        <v>4</v>
      </c>
      <c r="Q52" s="35">
        <f t="shared" si="11"/>
        <v>3.2</v>
      </c>
      <c r="R52"/>
      <c r="S52"/>
      <c r="T52"/>
      <c r="U52"/>
      <c r="V52"/>
    </row>
    <row r="53" spans="1:22" s="17" customFormat="1" ht="15" customHeight="1" x14ac:dyDescent="0.25">
      <c r="A53"/>
      <c r="B53"/>
      <c r="C53"/>
      <c r="D53" s="63"/>
      <c r="E53" t="s">
        <v>27</v>
      </c>
      <c r="F53" t="str">
        <f>F46</f>
        <v>$</v>
      </c>
      <c r="G53" s="38">
        <v>200000</v>
      </c>
      <c r="H53" s="38">
        <v>200000</v>
      </c>
      <c r="I53" s="38">
        <v>200000</v>
      </c>
      <c r="J53" s="38">
        <v>200000</v>
      </c>
      <c r="K53" s="38">
        <v>200000</v>
      </c>
      <c r="L53" s="38">
        <v>200000</v>
      </c>
      <c r="M53" s="38">
        <v>200000</v>
      </c>
      <c r="N53" s="38">
        <v>200000</v>
      </c>
      <c r="O53" s="38">
        <v>200000</v>
      </c>
      <c r="P53" s="38">
        <v>200000</v>
      </c>
      <c r="Q53" s="8">
        <f t="shared" si="11"/>
        <v>200000</v>
      </c>
      <c r="R53"/>
      <c r="S53"/>
      <c r="T53"/>
      <c r="U53"/>
      <c r="V53"/>
    </row>
    <row r="54" spans="1:22" s="17" customFormat="1" ht="15" customHeight="1" x14ac:dyDescent="0.25">
      <c r="A54"/>
      <c r="B54"/>
      <c r="C54"/>
      <c r="D54" s="63"/>
      <c r="E54" t="s">
        <v>4</v>
      </c>
      <c r="F54" t="s">
        <v>64</v>
      </c>
      <c r="G54" s="40">
        <f>G50*G41</f>
        <v>880000.00000000012</v>
      </c>
      <c r="H54" s="40">
        <f t="shared" ref="H54:P54" si="15">H50*H41</f>
        <v>902000.00000000012</v>
      </c>
      <c r="I54" s="40">
        <f t="shared" si="15"/>
        <v>924000.00000000012</v>
      </c>
      <c r="J54" s="40">
        <f t="shared" si="15"/>
        <v>946000.00000000012</v>
      </c>
      <c r="K54" s="40">
        <f t="shared" si="15"/>
        <v>968000.00000000012</v>
      </c>
      <c r="L54" s="40">
        <f t="shared" si="15"/>
        <v>990000.00000000012</v>
      </c>
      <c r="M54" s="40">
        <f t="shared" si="15"/>
        <v>1012000.0000000001</v>
      </c>
      <c r="N54" s="40">
        <f t="shared" si="15"/>
        <v>1034000.0000000001</v>
      </c>
      <c r="O54" s="40">
        <f t="shared" si="15"/>
        <v>1056000</v>
      </c>
      <c r="P54" s="40">
        <f t="shared" si="15"/>
        <v>1078000</v>
      </c>
      <c r="Q54" s="42">
        <f t="shared" si="11"/>
        <v>979000</v>
      </c>
      <c r="R54"/>
      <c r="S54"/>
      <c r="T54"/>
      <c r="U54"/>
      <c r="V54"/>
    </row>
    <row r="55" spans="1:22" s="17" customFormat="1" ht="15" customHeight="1" x14ac:dyDescent="0.25">
      <c r="A55"/>
      <c r="B55"/>
      <c r="C55"/>
      <c r="D55" s="63"/>
      <c r="E55" t="s">
        <v>18</v>
      </c>
      <c r="F55" t="s">
        <v>64</v>
      </c>
      <c r="G55" s="40">
        <f>G52*G53</f>
        <v>400000</v>
      </c>
      <c r="H55" s="40">
        <f t="shared" ref="H55:P55" si="16">H52*H53</f>
        <v>400000</v>
      </c>
      <c r="I55" s="40">
        <f t="shared" si="16"/>
        <v>600000</v>
      </c>
      <c r="J55" s="40">
        <f t="shared" si="16"/>
        <v>600000</v>
      </c>
      <c r="K55" s="40">
        <f t="shared" si="16"/>
        <v>600000</v>
      </c>
      <c r="L55" s="40">
        <f t="shared" si="16"/>
        <v>600000</v>
      </c>
      <c r="M55" s="40">
        <f t="shared" si="16"/>
        <v>800000</v>
      </c>
      <c r="N55" s="40">
        <f t="shared" si="16"/>
        <v>800000</v>
      </c>
      <c r="O55" s="40">
        <f t="shared" si="16"/>
        <v>800000</v>
      </c>
      <c r="P55" s="40">
        <f t="shared" si="16"/>
        <v>800000</v>
      </c>
      <c r="Q55" s="42">
        <f t="shared" si="11"/>
        <v>640000</v>
      </c>
      <c r="R55"/>
      <c r="S55"/>
      <c r="T55"/>
      <c r="U55"/>
      <c r="V55"/>
    </row>
    <row r="56" spans="1:22" s="17" customFormat="1" ht="15" customHeight="1" x14ac:dyDescent="0.25">
      <c r="A56"/>
      <c r="B56"/>
      <c r="C56"/>
      <c r="D56" s="63"/>
      <c r="E56" t="s">
        <v>19</v>
      </c>
      <c r="F56" t="s">
        <v>20</v>
      </c>
      <c r="G56" s="47">
        <f>G50*G42</f>
        <v>880.00000000000011</v>
      </c>
      <c r="H56" s="47">
        <f t="shared" ref="H56:P56" si="17">H50*H42</f>
        <v>880.00000000000011</v>
      </c>
      <c r="I56" s="47">
        <f t="shared" si="17"/>
        <v>880.00000000000011</v>
      </c>
      <c r="J56" s="47">
        <f t="shared" si="17"/>
        <v>880.00000000000011</v>
      </c>
      <c r="K56" s="47">
        <f t="shared" si="17"/>
        <v>880.00000000000011</v>
      </c>
      <c r="L56" s="47">
        <f t="shared" si="17"/>
        <v>880.00000000000011</v>
      </c>
      <c r="M56" s="47">
        <f t="shared" si="17"/>
        <v>880.00000000000011</v>
      </c>
      <c r="N56" s="47">
        <f t="shared" si="17"/>
        <v>880.00000000000011</v>
      </c>
      <c r="O56" s="47">
        <f t="shared" si="17"/>
        <v>880.00000000000011</v>
      </c>
      <c r="P56" s="47">
        <f t="shared" si="17"/>
        <v>880.00000000000011</v>
      </c>
      <c r="Q56" s="48">
        <f t="shared" si="11"/>
        <v>880.00000000000023</v>
      </c>
      <c r="R56"/>
      <c r="S56"/>
      <c r="T56"/>
      <c r="U56"/>
      <c r="V56"/>
    </row>
    <row r="57" spans="1:22" s="17" customFormat="1" ht="15" customHeight="1" x14ac:dyDescent="0.25">
      <c r="A57" s="30" t="str">
        <f>A50</f>
        <v>Op02</v>
      </c>
      <c r="B57" s="30" t="str">
        <f>B43</f>
        <v>Unsealed Pavement Maintenance</v>
      </c>
      <c r="C57" s="30" t="s">
        <v>10</v>
      </c>
      <c r="D57" s="63" t="s">
        <v>266</v>
      </c>
      <c r="E57" s="30" t="s">
        <v>6</v>
      </c>
      <c r="F57" s="30">
        <f>F43</f>
        <v>0</v>
      </c>
      <c r="G57" s="41">
        <v>1.5</v>
      </c>
      <c r="H57" s="41">
        <v>1.5</v>
      </c>
      <c r="I57" s="41">
        <v>1.5</v>
      </c>
      <c r="J57" s="41">
        <v>1.5</v>
      </c>
      <c r="K57" s="41">
        <v>1.5</v>
      </c>
      <c r="L57" s="41">
        <v>1.5</v>
      </c>
      <c r="M57" s="41">
        <v>1.5</v>
      </c>
      <c r="N57" s="41">
        <v>1.5</v>
      </c>
      <c r="O57" s="41">
        <v>1.5</v>
      </c>
      <c r="P57" s="41">
        <v>1.5</v>
      </c>
      <c r="Q57" s="35">
        <f t="shared" si="11"/>
        <v>1.5</v>
      </c>
      <c r="R57"/>
      <c r="S57"/>
      <c r="T57"/>
      <c r="U57"/>
      <c r="V57"/>
    </row>
    <row r="58" spans="1:22" s="17" customFormat="1" ht="15" customHeight="1" x14ac:dyDescent="0.25">
      <c r="A58" s="30"/>
      <c r="B58" s="30"/>
      <c r="C58" s="30"/>
      <c r="D58" s="63"/>
      <c r="E58" s="30" t="s">
        <v>5</v>
      </c>
      <c r="F58" s="30" t="str">
        <f>F44</f>
        <v>%</v>
      </c>
      <c r="G58" s="36">
        <v>85</v>
      </c>
      <c r="H58" s="36">
        <v>84</v>
      </c>
      <c r="I58" s="36">
        <v>83</v>
      </c>
      <c r="J58" s="36">
        <v>82</v>
      </c>
      <c r="K58" s="36">
        <v>81</v>
      </c>
      <c r="L58" s="36">
        <v>80</v>
      </c>
      <c r="M58" s="36">
        <v>79</v>
      </c>
      <c r="N58" s="36">
        <v>78</v>
      </c>
      <c r="O58" s="36">
        <v>77</v>
      </c>
      <c r="P58" s="36">
        <v>76</v>
      </c>
      <c r="Q58" s="43">
        <f t="shared" si="11"/>
        <v>80.5</v>
      </c>
      <c r="R58"/>
      <c r="S58"/>
      <c r="T58"/>
      <c r="U58"/>
      <c r="V58"/>
    </row>
    <row r="59" spans="1:22" s="17" customFormat="1" ht="15" customHeight="1" x14ac:dyDescent="0.25">
      <c r="A59" s="30"/>
      <c r="B59" s="30"/>
      <c r="C59" s="30"/>
      <c r="D59" s="63"/>
      <c r="E59" s="30" t="s">
        <v>7</v>
      </c>
      <c r="F59" s="30" t="str">
        <f>F45</f>
        <v>1,2,3,4,5</v>
      </c>
      <c r="G59" s="36">
        <v>2</v>
      </c>
      <c r="H59" s="36">
        <v>3</v>
      </c>
      <c r="I59" s="36">
        <v>3</v>
      </c>
      <c r="J59" s="36">
        <v>3</v>
      </c>
      <c r="K59" s="36">
        <v>4</v>
      </c>
      <c r="L59" s="36">
        <v>4</v>
      </c>
      <c r="M59" s="36">
        <v>4</v>
      </c>
      <c r="N59" s="36">
        <v>5</v>
      </c>
      <c r="O59" s="36">
        <v>5</v>
      </c>
      <c r="P59" s="36">
        <v>5</v>
      </c>
      <c r="Q59" s="35">
        <f t="shared" si="11"/>
        <v>3.8</v>
      </c>
      <c r="R59"/>
      <c r="S59"/>
      <c r="T59"/>
      <c r="U59"/>
      <c r="V59"/>
    </row>
    <row r="60" spans="1:22" s="17" customFormat="1" ht="15" customHeight="1" x14ac:dyDescent="0.25">
      <c r="A60" s="30"/>
      <c r="B60" s="30"/>
      <c r="C60" s="30"/>
      <c r="D60" s="63"/>
      <c r="E60" s="30" t="s">
        <v>27</v>
      </c>
      <c r="F60" s="30" t="str">
        <f>F46</f>
        <v>$</v>
      </c>
      <c r="G60" s="14">
        <v>300000</v>
      </c>
      <c r="H60" s="14">
        <v>300000</v>
      </c>
      <c r="I60" s="14">
        <v>300000</v>
      </c>
      <c r="J60" s="14">
        <v>300000</v>
      </c>
      <c r="K60" s="14">
        <v>300000</v>
      </c>
      <c r="L60" s="14">
        <v>300000</v>
      </c>
      <c r="M60" s="14">
        <v>300000</v>
      </c>
      <c r="N60" s="14">
        <v>300000</v>
      </c>
      <c r="O60" s="14">
        <v>300000</v>
      </c>
      <c r="P60" s="14">
        <v>300000</v>
      </c>
      <c r="Q60" s="8">
        <f t="shared" si="11"/>
        <v>300000</v>
      </c>
      <c r="R60"/>
      <c r="S60"/>
      <c r="T60"/>
      <c r="U60"/>
      <c r="V60"/>
    </row>
    <row r="61" spans="1:22" s="17" customFormat="1" ht="15" customHeight="1" x14ac:dyDescent="0.25">
      <c r="A61" s="30"/>
      <c r="B61" s="30"/>
      <c r="C61" s="30"/>
      <c r="D61" s="63"/>
      <c r="E61" s="30" t="s">
        <v>4</v>
      </c>
      <c r="F61" s="30" t="s">
        <v>64</v>
      </c>
      <c r="G61" s="33">
        <f>G57*G41</f>
        <v>600000</v>
      </c>
      <c r="H61" s="33">
        <f t="shared" ref="H61:O61" si="18">H57*H41</f>
        <v>615000</v>
      </c>
      <c r="I61" s="33">
        <f t="shared" si="18"/>
        <v>630000</v>
      </c>
      <c r="J61" s="33">
        <f t="shared" si="18"/>
        <v>645000</v>
      </c>
      <c r="K61" s="33">
        <f t="shared" si="18"/>
        <v>660000</v>
      </c>
      <c r="L61" s="33">
        <f t="shared" si="18"/>
        <v>675000</v>
      </c>
      <c r="M61" s="33">
        <f t="shared" si="18"/>
        <v>690000</v>
      </c>
      <c r="N61" s="33">
        <f t="shared" si="18"/>
        <v>705000</v>
      </c>
      <c r="O61" s="33">
        <f t="shared" si="18"/>
        <v>720000</v>
      </c>
      <c r="P61" s="33">
        <f>P57*P41</f>
        <v>735000</v>
      </c>
      <c r="Q61" s="42">
        <f t="shared" si="11"/>
        <v>667500</v>
      </c>
      <c r="R61"/>
      <c r="S61"/>
      <c r="T61"/>
      <c r="U61"/>
      <c r="V61"/>
    </row>
    <row r="62" spans="1:22" s="17" customFormat="1" ht="15" customHeight="1" x14ac:dyDescent="0.25">
      <c r="A62" s="30"/>
      <c r="B62" s="30"/>
      <c r="C62" s="30"/>
      <c r="D62" s="63"/>
      <c r="E62" s="30" t="s">
        <v>18</v>
      </c>
      <c r="F62" s="30" t="s">
        <v>64</v>
      </c>
      <c r="G62" s="33">
        <f>G59*G60</f>
        <v>600000</v>
      </c>
      <c r="H62" s="33">
        <f t="shared" ref="H62:P62" si="19">H59*H60</f>
        <v>900000</v>
      </c>
      <c r="I62" s="33">
        <f t="shared" si="19"/>
        <v>900000</v>
      </c>
      <c r="J62" s="33">
        <f t="shared" si="19"/>
        <v>900000</v>
      </c>
      <c r="K62" s="33">
        <f t="shared" si="19"/>
        <v>1200000</v>
      </c>
      <c r="L62" s="33">
        <f t="shared" si="19"/>
        <v>1200000</v>
      </c>
      <c r="M62" s="33">
        <f t="shared" si="19"/>
        <v>1200000</v>
      </c>
      <c r="N62" s="33">
        <f t="shared" si="19"/>
        <v>1500000</v>
      </c>
      <c r="O62" s="33">
        <f t="shared" si="19"/>
        <v>1500000</v>
      </c>
      <c r="P62" s="33">
        <f t="shared" si="19"/>
        <v>1500000</v>
      </c>
      <c r="Q62" s="42">
        <f t="shared" si="11"/>
        <v>1140000</v>
      </c>
      <c r="R62"/>
      <c r="S62"/>
      <c r="T62"/>
      <c r="U62"/>
      <c r="V62"/>
    </row>
    <row r="63" spans="1:22" s="17" customFormat="1" ht="15.95" customHeight="1" thickBot="1" x14ac:dyDescent="0.3">
      <c r="A63" s="30"/>
      <c r="B63" s="30"/>
      <c r="C63" s="30"/>
      <c r="D63" s="63"/>
      <c r="E63" s="30" t="s">
        <v>19</v>
      </c>
      <c r="F63" s="30" t="s">
        <v>20</v>
      </c>
      <c r="G63" s="46">
        <f>G42*G57</f>
        <v>600</v>
      </c>
      <c r="H63" s="46">
        <f t="shared" ref="H63:P63" si="20">H42*H57</f>
        <v>600</v>
      </c>
      <c r="I63" s="46">
        <f t="shared" si="20"/>
        <v>600</v>
      </c>
      <c r="J63" s="46">
        <f t="shared" si="20"/>
        <v>600</v>
      </c>
      <c r="K63" s="46">
        <f t="shared" si="20"/>
        <v>600</v>
      </c>
      <c r="L63" s="46">
        <f t="shared" si="20"/>
        <v>600</v>
      </c>
      <c r="M63" s="46">
        <f t="shared" si="20"/>
        <v>600</v>
      </c>
      <c r="N63" s="46">
        <f t="shared" si="20"/>
        <v>600</v>
      </c>
      <c r="O63" s="46">
        <f t="shared" si="20"/>
        <v>600</v>
      </c>
      <c r="P63" s="46">
        <f t="shared" si="20"/>
        <v>600</v>
      </c>
      <c r="Q63" s="48">
        <f t="shared" si="11"/>
        <v>600</v>
      </c>
      <c r="R63"/>
      <c r="S63"/>
      <c r="T63"/>
      <c r="U63"/>
      <c r="V63"/>
    </row>
    <row r="64" spans="1:22" s="17" customFormat="1" ht="18" x14ac:dyDescent="0.25">
      <c r="A64" s="27" t="str">
        <f>A40</f>
        <v>LoS ref</v>
      </c>
      <c r="B64" s="27" t="str">
        <f t="shared" ref="B64:Q64" si="21">B40</f>
        <v>Level of Service</v>
      </c>
      <c r="C64" s="27" t="str">
        <f t="shared" si="21"/>
        <v>Option</v>
      </c>
      <c r="D64" s="27" t="str">
        <f t="shared" si="21"/>
        <v>Benefits/Consequences</v>
      </c>
      <c r="E64" s="27" t="str">
        <f t="shared" si="21"/>
        <v>Factor</v>
      </c>
      <c r="F64" s="27" t="str">
        <f t="shared" si="21"/>
        <v>Unit</v>
      </c>
      <c r="G64" s="27">
        <f t="shared" si="21"/>
        <v>2024</v>
      </c>
      <c r="H64" s="27">
        <f t="shared" si="21"/>
        <v>2025</v>
      </c>
      <c r="I64" s="27">
        <f t="shared" si="21"/>
        <v>2026</v>
      </c>
      <c r="J64" s="27">
        <f t="shared" si="21"/>
        <v>2027</v>
      </c>
      <c r="K64" s="27">
        <f t="shared" si="21"/>
        <v>2028</v>
      </c>
      <c r="L64" s="27">
        <f t="shared" si="21"/>
        <v>2029</v>
      </c>
      <c r="M64" s="27">
        <f t="shared" si="21"/>
        <v>2030</v>
      </c>
      <c r="N64" s="27">
        <f t="shared" si="21"/>
        <v>2031</v>
      </c>
      <c r="O64" s="27">
        <f t="shared" si="21"/>
        <v>2032</v>
      </c>
      <c r="P64" s="27">
        <f t="shared" si="21"/>
        <v>2033</v>
      </c>
      <c r="Q64" s="27" t="str">
        <f t="shared" si="21"/>
        <v>Avg</v>
      </c>
      <c r="R64"/>
      <c r="S64"/>
      <c r="T64"/>
      <c r="U64"/>
      <c r="V64"/>
    </row>
    <row r="65" spans="1:33" s="17" customFormat="1" ht="18.75" x14ac:dyDescent="0.3">
      <c r="A65" s="54" t="str">
        <f>A5</f>
        <v>Op03</v>
      </c>
      <c r="B65" s="54" t="str">
        <f>B5</f>
        <v>Footpath Maintenance</v>
      </c>
      <c r="C65"/>
      <c r="D65"/>
      <c r="E65" t="s">
        <v>16</v>
      </c>
      <c r="F65" t="str">
        <f>"$ per" &amp; " " &amp; F67</f>
        <v xml:space="preserve">$ per </v>
      </c>
      <c r="G65" s="38">
        <v>40000</v>
      </c>
      <c r="H65" s="38">
        <v>41000</v>
      </c>
      <c r="I65" s="38">
        <v>42000</v>
      </c>
      <c r="J65" s="38">
        <v>43000</v>
      </c>
      <c r="K65" s="38">
        <v>44000</v>
      </c>
      <c r="L65" s="38">
        <v>45000</v>
      </c>
      <c r="M65" s="38">
        <v>46000</v>
      </c>
      <c r="N65" s="38">
        <v>47000</v>
      </c>
      <c r="O65" s="38">
        <v>48000</v>
      </c>
      <c r="P65" s="38">
        <v>49000</v>
      </c>
      <c r="Q65"/>
      <c r="R65"/>
      <c r="S65"/>
      <c r="T65"/>
      <c r="U65"/>
      <c r="V65"/>
    </row>
    <row r="66" spans="1:33" s="17" customFormat="1" x14ac:dyDescent="0.25">
      <c r="A66"/>
      <c r="B66"/>
      <c r="C66"/>
      <c r="D66"/>
      <c r="E66" t="s">
        <v>3</v>
      </c>
      <c r="F66" t="str">
        <f>"tonnes/"&amp;F67</f>
        <v>tonnes/</v>
      </c>
      <c r="G66" s="45">
        <v>400</v>
      </c>
      <c r="H66" s="45">
        <v>400</v>
      </c>
      <c r="I66" s="45">
        <v>400</v>
      </c>
      <c r="J66" s="45">
        <v>400</v>
      </c>
      <c r="K66" s="45">
        <v>400</v>
      </c>
      <c r="L66" s="45">
        <v>400</v>
      </c>
      <c r="M66" s="45">
        <v>400</v>
      </c>
      <c r="N66" s="45">
        <v>400</v>
      </c>
      <c r="O66" s="45">
        <v>400</v>
      </c>
      <c r="P66" s="45">
        <v>400</v>
      </c>
      <c r="Q66"/>
      <c r="R66"/>
      <c r="S66"/>
      <c r="T66"/>
      <c r="U66"/>
      <c r="V66"/>
    </row>
    <row r="67" spans="1:33" s="17" customFormat="1" ht="15" customHeight="1" x14ac:dyDescent="0.25">
      <c r="A67" s="30" t="str">
        <f>A65</f>
        <v>Op03</v>
      </c>
      <c r="B67" s="30" t="str">
        <f>B65</f>
        <v>Footpath Maintenance</v>
      </c>
      <c r="C67" s="30" t="s">
        <v>8</v>
      </c>
      <c r="D67" s="63" t="s">
        <v>267</v>
      </c>
      <c r="E67" s="30" t="s">
        <v>6</v>
      </c>
      <c r="F67" s="34"/>
      <c r="G67" s="41">
        <v>3</v>
      </c>
      <c r="H67" s="41">
        <v>3</v>
      </c>
      <c r="I67" s="41">
        <v>3</v>
      </c>
      <c r="J67" s="41">
        <v>3</v>
      </c>
      <c r="K67" s="41">
        <v>3</v>
      </c>
      <c r="L67" s="41">
        <v>3</v>
      </c>
      <c r="M67" s="41">
        <v>3</v>
      </c>
      <c r="N67" s="41">
        <v>3</v>
      </c>
      <c r="O67" s="41">
        <v>3</v>
      </c>
      <c r="P67" s="41">
        <v>3</v>
      </c>
      <c r="Q67" s="35">
        <f>IFERROR(AVERAGE(G67:P67),0)</f>
        <v>3</v>
      </c>
      <c r="R67"/>
      <c r="S67"/>
      <c r="T67"/>
      <c r="U67"/>
      <c r="V67"/>
    </row>
    <row r="68" spans="1:33" s="17" customFormat="1" ht="15" customHeight="1" x14ac:dyDescent="0.25">
      <c r="A68" s="30"/>
      <c r="B68" s="30"/>
      <c r="C68" s="30"/>
      <c r="D68" s="63"/>
      <c r="E68" s="30" t="s">
        <v>5</v>
      </c>
      <c r="F68" s="34" t="s">
        <v>17</v>
      </c>
      <c r="G68" s="36">
        <v>85</v>
      </c>
      <c r="H68" s="36">
        <v>86</v>
      </c>
      <c r="I68" s="36">
        <v>87</v>
      </c>
      <c r="J68" s="36">
        <v>88</v>
      </c>
      <c r="K68" s="36">
        <v>89</v>
      </c>
      <c r="L68" s="36">
        <v>90</v>
      </c>
      <c r="M68" s="36">
        <v>91</v>
      </c>
      <c r="N68" s="36">
        <v>92</v>
      </c>
      <c r="O68" s="36">
        <v>93</v>
      </c>
      <c r="P68" s="36">
        <v>94</v>
      </c>
      <c r="Q68" s="43">
        <f t="shared" ref="Q68:Q87" si="22">IFERROR(AVERAGE(G68:P68),0)</f>
        <v>89.5</v>
      </c>
      <c r="R68"/>
      <c r="S68"/>
      <c r="T68"/>
      <c r="U68"/>
      <c r="V68"/>
    </row>
    <row r="69" spans="1:33" s="17" customFormat="1" ht="15" customHeight="1" x14ac:dyDescent="0.25">
      <c r="A69" s="30"/>
      <c r="B69" s="30"/>
      <c r="C69" s="30"/>
      <c r="D69" s="63"/>
      <c r="E69" s="30" t="s">
        <v>7</v>
      </c>
      <c r="F69" s="37" t="s">
        <v>63</v>
      </c>
      <c r="G69" s="36">
        <v>2</v>
      </c>
      <c r="H69" s="36">
        <v>2</v>
      </c>
      <c r="I69" s="36">
        <v>2</v>
      </c>
      <c r="J69" s="36">
        <v>2</v>
      </c>
      <c r="K69" s="36">
        <v>2</v>
      </c>
      <c r="L69" s="36">
        <v>3</v>
      </c>
      <c r="M69" s="36">
        <v>3</v>
      </c>
      <c r="N69" s="36">
        <v>3</v>
      </c>
      <c r="O69" s="36">
        <v>3</v>
      </c>
      <c r="P69" s="36">
        <v>3</v>
      </c>
      <c r="Q69" s="35">
        <f t="shared" si="22"/>
        <v>2.5</v>
      </c>
      <c r="R69"/>
      <c r="S69"/>
      <c r="T69"/>
      <c r="U69"/>
      <c r="V69"/>
    </row>
    <row r="70" spans="1:33" s="17" customFormat="1" ht="15" customHeight="1" x14ac:dyDescent="0.25">
      <c r="A70" s="30"/>
      <c r="B70" s="30"/>
      <c r="C70" s="30"/>
      <c r="D70" s="63"/>
      <c r="E70" s="30" t="s">
        <v>27</v>
      </c>
      <c r="F70" s="30" t="s">
        <v>64</v>
      </c>
      <c r="G70" s="14">
        <v>100000</v>
      </c>
      <c r="H70" s="14">
        <v>100000</v>
      </c>
      <c r="I70" s="14">
        <v>100000</v>
      </c>
      <c r="J70" s="14">
        <v>100000</v>
      </c>
      <c r="K70" s="14">
        <v>100000</v>
      </c>
      <c r="L70" s="14">
        <v>100000</v>
      </c>
      <c r="M70" s="14">
        <v>100000</v>
      </c>
      <c r="N70" s="14">
        <v>100000</v>
      </c>
      <c r="O70" s="14">
        <v>100000</v>
      </c>
      <c r="P70" s="14">
        <v>100000</v>
      </c>
      <c r="Q70" s="8">
        <f t="shared" si="22"/>
        <v>100000</v>
      </c>
      <c r="R70"/>
      <c r="S70"/>
      <c r="T70"/>
      <c r="U70"/>
      <c r="V70"/>
      <c r="W70" s="18"/>
    </row>
    <row r="71" spans="1:33" s="17" customFormat="1" ht="15" customHeight="1" x14ac:dyDescent="0.25">
      <c r="A71" s="30"/>
      <c r="B71" s="30"/>
      <c r="C71" s="30"/>
      <c r="D71" s="63"/>
      <c r="E71" s="30" t="s">
        <v>4</v>
      </c>
      <c r="F71" s="30" t="s">
        <v>64</v>
      </c>
      <c r="G71" s="33">
        <f>G67*G65</f>
        <v>120000</v>
      </c>
      <c r="H71" s="33">
        <f t="shared" ref="H71:P71" si="23">H67*H65</f>
        <v>123000</v>
      </c>
      <c r="I71" s="33">
        <f t="shared" si="23"/>
        <v>126000</v>
      </c>
      <c r="J71" s="33">
        <f t="shared" si="23"/>
        <v>129000</v>
      </c>
      <c r="K71" s="33">
        <f t="shared" si="23"/>
        <v>132000</v>
      </c>
      <c r="L71" s="33">
        <f t="shared" si="23"/>
        <v>135000</v>
      </c>
      <c r="M71" s="33">
        <f t="shared" si="23"/>
        <v>138000</v>
      </c>
      <c r="N71" s="33">
        <f t="shared" si="23"/>
        <v>141000</v>
      </c>
      <c r="O71" s="33">
        <f t="shared" si="23"/>
        <v>144000</v>
      </c>
      <c r="P71" s="33">
        <f t="shared" si="23"/>
        <v>147000</v>
      </c>
      <c r="Q71" s="42">
        <f t="shared" si="22"/>
        <v>133500</v>
      </c>
      <c r="R71"/>
      <c r="S71"/>
      <c r="T71"/>
      <c r="U71"/>
      <c r="V71"/>
    </row>
    <row r="72" spans="1:33" s="17" customFormat="1" ht="15" customHeight="1" x14ac:dyDescent="0.25">
      <c r="A72" s="30"/>
      <c r="B72" s="30"/>
      <c r="C72" s="30"/>
      <c r="D72" s="63"/>
      <c r="E72" s="30" t="s">
        <v>18</v>
      </c>
      <c r="F72" s="30" t="s">
        <v>64</v>
      </c>
      <c r="G72" s="33">
        <f>G69*G70</f>
        <v>200000</v>
      </c>
      <c r="H72" s="33">
        <f t="shared" ref="H72:P72" si="24">H69*H70</f>
        <v>200000</v>
      </c>
      <c r="I72" s="33">
        <f t="shared" si="24"/>
        <v>200000</v>
      </c>
      <c r="J72" s="33">
        <f t="shared" si="24"/>
        <v>200000</v>
      </c>
      <c r="K72" s="33">
        <f t="shared" si="24"/>
        <v>200000</v>
      </c>
      <c r="L72" s="33">
        <f t="shared" si="24"/>
        <v>300000</v>
      </c>
      <c r="M72" s="33">
        <f t="shared" si="24"/>
        <v>300000</v>
      </c>
      <c r="N72" s="33">
        <f t="shared" si="24"/>
        <v>300000</v>
      </c>
      <c r="O72" s="33">
        <f t="shared" si="24"/>
        <v>300000</v>
      </c>
      <c r="P72" s="33">
        <f t="shared" si="24"/>
        <v>300000</v>
      </c>
      <c r="Q72" s="42">
        <f t="shared" si="22"/>
        <v>250000</v>
      </c>
      <c r="R72"/>
      <c r="S72"/>
      <c r="T72"/>
      <c r="U72"/>
      <c r="V72"/>
      <c r="X72" s="21"/>
      <c r="Y72" s="21"/>
      <c r="Z72" s="21"/>
      <c r="AA72" s="21"/>
      <c r="AB72" s="21"/>
      <c r="AC72" s="21"/>
      <c r="AD72" s="21"/>
      <c r="AE72" s="21"/>
      <c r="AF72" s="21"/>
      <c r="AG72" s="21"/>
    </row>
    <row r="73" spans="1:33" s="17" customFormat="1" ht="15" customHeight="1" x14ac:dyDescent="0.25">
      <c r="A73" s="30"/>
      <c r="B73" s="30"/>
      <c r="C73" s="30"/>
      <c r="D73" s="63"/>
      <c r="E73" s="30" t="s">
        <v>19</v>
      </c>
      <c r="F73" s="30" t="s">
        <v>20</v>
      </c>
      <c r="G73" s="44">
        <f>G66*G67</f>
        <v>1200</v>
      </c>
      <c r="H73" s="44">
        <f t="shared" ref="H73:P73" si="25">H66*H67</f>
        <v>1200</v>
      </c>
      <c r="I73" s="44">
        <f t="shared" si="25"/>
        <v>1200</v>
      </c>
      <c r="J73" s="44">
        <f t="shared" si="25"/>
        <v>1200</v>
      </c>
      <c r="K73" s="44">
        <f t="shared" si="25"/>
        <v>1200</v>
      </c>
      <c r="L73" s="44">
        <f t="shared" si="25"/>
        <v>1200</v>
      </c>
      <c r="M73" s="44">
        <f t="shared" si="25"/>
        <v>1200</v>
      </c>
      <c r="N73" s="44">
        <f t="shared" si="25"/>
        <v>1200</v>
      </c>
      <c r="O73" s="44">
        <f t="shared" si="25"/>
        <v>1200</v>
      </c>
      <c r="P73" s="44">
        <f t="shared" si="25"/>
        <v>1200</v>
      </c>
      <c r="Q73" s="48">
        <f t="shared" si="22"/>
        <v>1200</v>
      </c>
      <c r="R73"/>
      <c r="S73"/>
      <c r="T73"/>
      <c r="U73"/>
      <c r="V73"/>
      <c r="X73" s="21"/>
      <c r="Y73" s="21"/>
      <c r="Z73" s="21"/>
      <c r="AA73" s="21"/>
      <c r="AB73" s="21"/>
      <c r="AC73" s="21"/>
      <c r="AD73" s="21"/>
      <c r="AE73" s="21"/>
      <c r="AF73" s="21"/>
      <c r="AG73" s="21"/>
    </row>
    <row r="74" spans="1:33" s="17" customFormat="1" ht="15" customHeight="1" x14ac:dyDescent="0.25">
      <c r="A74" t="str">
        <f>A67</f>
        <v>Op03</v>
      </c>
      <c r="B74" t="str">
        <f>B67</f>
        <v>Footpath Maintenance</v>
      </c>
      <c r="C74" t="s">
        <v>9</v>
      </c>
      <c r="D74" s="63" t="s">
        <v>268</v>
      </c>
      <c r="E74" t="s">
        <v>6</v>
      </c>
      <c r="F74">
        <f>F67</f>
        <v>0</v>
      </c>
      <c r="G74" s="39">
        <v>2.2000000000000002</v>
      </c>
      <c r="H74" s="39">
        <v>2.2000000000000002</v>
      </c>
      <c r="I74" s="39">
        <v>2.2000000000000002</v>
      </c>
      <c r="J74" s="39">
        <v>2.2000000000000002</v>
      </c>
      <c r="K74" s="39">
        <v>2.2000000000000002</v>
      </c>
      <c r="L74" s="39">
        <v>2.2000000000000002</v>
      </c>
      <c r="M74" s="39">
        <v>2.2000000000000002</v>
      </c>
      <c r="N74" s="39">
        <v>2.2000000000000002</v>
      </c>
      <c r="O74" s="39">
        <v>2.2000000000000002</v>
      </c>
      <c r="P74" s="39">
        <v>2.2000000000000002</v>
      </c>
      <c r="Q74" s="35">
        <f t="shared" si="22"/>
        <v>2.1999999999999997</v>
      </c>
      <c r="R74"/>
      <c r="S74"/>
      <c r="T74"/>
      <c r="U74"/>
      <c r="V74"/>
      <c r="X74" s="21"/>
      <c r="Y74" s="21"/>
      <c r="Z74" s="21"/>
      <c r="AA74" s="21"/>
      <c r="AB74" s="21"/>
      <c r="AC74" s="21"/>
      <c r="AD74" s="21"/>
      <c r="AE74" s="21"/>
      <c r="AF74" s="21"/>
      <c r="AG74" s="21"/>
    </row>
    <row r="75" spans="1:33" s="17" customFormat="1" ht="15" customHeight="1" x14ac:dyDescent="0.25">
      <c r="A75"/>
      <c r="B75"/>
      <c r="C75"/>
      <c r="D75" s="63"/>
      <c r="E75" t="s">
        <v>5</v>
      </c>
      <c r="F75" t="str">
        <f>F68</f>
        <v>%</v>
      </c>
      <c r="G75" s="39">
        <v>85</v>
      </c>
      <c r="H75" s="39">
        <v>85</v>
      </c>
      <c r="I75" s="39">
        <v>85</v>
      </c>
      <c r="J75" s="39">
        <v>85</v>
      </c>
      <c r="K75" s="39">
        <v>85</v>
      </c>
      <c r="L75" s="39">
        <v>85</v>
      </c>
      <c r="M75" s="39">
        <v>85</v>
      </c>
      <c r="N75" s="39">
        <v>85</v>
      </c>
      <c r="O75" s="39">
        <v>85</v>
      </c>
      <c r="P75" s="39">
        <v>85</v>
      </c>
      <c r="Q75" s="43">
        <f t="shared" si="22"/>
        <v>85</v>
      </c>
      <c r="R75"/>
      <c r="S75"/>
      <c r="T75"/>
      <c r="U75"/>
      <c r="V75"/>
    </row>
    <row r="76" spans="1:33" s="17" customFormat="1" ht="15" customHeight="1" x14ac:dyDescent="0.25">
      <c r="A76"/>
      <c r="B76"/>
      <c r="C76"/>
      <c r="D76" s="63"/>
      <c r="E76" t="s">
        <v>7</v>
      </c>
      <c r="F76" t="str">
        <f>F69</f>
        <v>1,2,3,4,5</v>
      </c>
      <c r="G76" s="39">
        <v>2</v>
      </c>
      <c r="H76" s="39">
        <v>2</v>
      </c>
      <c r="I76" s="39">
        <v>3</v>
      </c>
      <c r="J76" s="39">
        <v>3</v>
      </c>
      <c r="K76" s="39">
        <v>3</v>
      </c>
      <c r="L76" s="39">
        <v>3</v>
      </c>
      <c r="M76" s="39">
        <v>4</v>
      </c>
      <c r="N76" s="39">
        <v>4</v>
      </c>
      <c r="O76" s="39">
        <v>4</v>
      </c>
      <c r="P76" s="39">
        <v>4</v>
      </c>
      <c r="Q76" s="35">
        <f t="shared" si="22"/>
        <v>3.2</v>
      </c>
      <c r="R76"/>
      <c r="S76"/>
      <c r="T76"/>
      <c r="U76"/>
      <c r="V76"/>
      <c r="W76" s="18"/>
    </row>
    <row r="77" spans="1:33" s="17" customFormat="1" ht="15" customHeight="1" x14ac:dyDescent="0.25">
      <c r="A77"/>
      <c r="B77"/>
      <c r="C77"/>
      <c r="D77" s="63"/>
      <c r="E77" t="s">
        <v>27</v>
      </c>
      <c r="F77" t="str">
        <f>F70</f>
        <v>$</v>
      </c>
      <c r="G77" s="38">
        <v>200000</v>
      </c>
      <c r="H77" s="38">
        <v>200000</v>
      </c>
      <c r="I77" s="38">
        <v>200000</v>
      </c>
      <c r="J77" s="38">
        <v>200000</v>
      </c>
      <c r="K77" s="38">
        <v>200000</v>
      </c>
      <c r="L77" s="38">
        <v>200000</v>
      </c>
      <c r="M77" s="38">
        <v>200000</v>
      </c>
      <c r="N77" s="38">
        <v>200000</v>
      </c>
      <c r="O77" s="38">
        <v>200000</v>
      </c>
      <c r="P77" s="38">
        <v>200000</v>
      </c>
      <c r="Q77" s="8">
        <f t="shared" si="22"/>
        <v>200000</v>
      </c>
      <c r="R77"/>
      <c r="S77"/>
      <c r="T77"/>
      <c r="U77"/>
      <c r="V77"/>
    </row>
    <row r="78" spans="1:33" s="17" customFormat="1" ht="15" customHeight="1" x14ac:dyDescent="0.25">
      <c r="A78"/>
      <c r="B78"/>
      <c r="C78"/>
      <c r="D78" s="63"/>
      <c r="E78" t="s">
        <v>4</v>
      </c>
      <c r="F78" t="s">
        <v>64</v>
      </c>
      <c r="G78" s="40">
        <f>G74*G65</f>
        <v>88000</v>
      </c>
      <c r="H78" s="40">
        <f t="shared" ref="H78:P78" si="26">H74*H65</f>
        <v>90200.000000000015</v>
      </c>
      <c r="I78" s="40">
        <f t="shared" si="26"/>
        <v>92400.000000000015</v>
      </c>
      <c r="J78" s="40">
        <f t="shared" si="26"/>
        <v>94600.000000000015</v>
      </c>
      <c r="K78" s="40">
        <f t="shared" si="26"/>
        <v>96800.000000000015</v>
      </c>
      <c r="L78" s="40">
        <f t="shared" si="26"/>
        <v>99000.000000000015</v>
      </c>
      <c r="M78" s="40">
        <f t="shared" si="26"/>
        <v>101200.00000000001</v>
      </c>
      <c r="N78" s="40">
        <f t="shared" si="26"/>
        <v>103400.00000000001</v>
      </c>
      <c r="O78" s="40">
        <f t="shared" si="26"/>
        <v>105600.00000000001</v>
      </c>
      <c r="P78" s="40">
        <f t="shared" si="26"/>
        <v>107800.00000000001</v>
      </c>
      <c r="Q78" s="42">
        <f t="shared" si="22"/>
        <v>97900</v>
      </c>
      <c r="R78"/>
      <c r="S78"/>
      <c r="T78"/>
      <c r="U78"/>
      <c r="V78"/>
      <c r="X78" s="21"/>
      <c r="Y78" s="21"/>
      <c r="Z78" s="21"/>
      <c r="AA78" s="21"/>
      <c r="AB78" s="21"/>
      <c r="AC78" s="21"/>
      <c r="AD78" s="21"/>
      <c r="AE78" s="21"/>
      <c r="AF78" s="21"/>
      <c r="AG78" s="21"/>
    </row>
    <row r="79" spans="1:33" s="17" customFormat="1" ht="15" customHeight="1" x14ac:dyDescent="0.25">
      <c r="A79"/>
      <c r="B79"/>
      <c r="C79"/>
      <c r="D79" s="63"/>
      <c r="E79" t="s">
        <v>18</v>
      </c>
      <c r="F79" t="s">
        <v>64</v>
      </c>
      <c r="G79" s="40">
        <f>G76*G77</f>
        <v>400000</v>
      </c>
      <c r="H79" s="40">
        <f t="shared" ref="H79:P79" si="27">H76*H77</f>
        <v>400000</v>
      </c>
      <c r="I79" s="40">
        <f t="shared" si="27"/>
        <v>600000</v>
      </c>
      <c r="J79" s="40">
        <f t="shared" si="27"/>
        <v>600000</v>
      </c>
      <c r="K79" s="40">
        <f t="shared" si="27"/>
        <v>600000</v>
      </c>
      <c r="L79" s="40">
        <f t="shared" si="27"/>
        <v>600000</v>
      </c>
      <c r="M79" s="40">
        <f t="shared" si="27"/>
        <v>800000</v>
      </c>
      <c r="N79" s="40">
        <f t="shared" si="27"/>
        <v>800000</v>
      </c>
      <c r="O79" s="40">
        <f t="shared" si="27"/>
        <v>800000</v>
      </c>
      <c r="P79" s="40">
        <f t="shared" si="27"/>
        <v>800000</v>
      </c>
      <c r="Q79" s="42">
        <f t="shared" si="22"/>
        <v>640000</v>
      </c>
      <c r="R79"/>
      <c r="S79"/>
      <c r="T79"/>
      <c r="U79"/>
      <c r="V79"/>
      <c r="X79" s="21"/>
      <c r="Y79" s="21"/>
      <c r="Z79" s="21"/>
      <c r="AA79" s="21"/>
      <c r="AB79" s="21"/>
      <c r="AC79" s="21"/>
      <c r="AD79" s="21"/>
      <c r="AE79" s="21"/>
      <c r="AF79" s="21"/>
      <c r="AG79" s="21"/>
    </row>
    <row r="80" spans="1:33" s="17" customFormat="1" ht="15" customHeight="1" x14ac:dyDescent="0.25">
      <c r="A80"/>
      <c r="B80"/>
      <c r="C80"/>
      <c r="D80" s="63"/>
      <c r="E80" t="s">
        <v>19</v>
      </c>
      <c r="F80" t="s">
        <v>20</v>
      </c>
      <c r="G80" s="47">
        <f>G74*G66</f>
        <v>880.00000000000011</v>
      </c>
      <c r="H80" s="47">
        <f t="shared" ref="H80:P80" si="28">H74*H66</f>
        <v>880.00000000000011</v>
      </c>
      <c r="I80" s="47">
        <f t="shared" si="28"/>
        <v>880.00000000000011</v>
      </c>
      <c r="J80" s="47">
        <f t="shared" si="28"/>
        <v>880.00000000000011</v>
      </c>
      <c r="K80" s="47">
        <f t="shared" si="28"/>
        <v>880.00000000000011</v>
      </c>
      <c r="L80" s="47">
        <f t="shared" si="28"/>
        <v>880.00000000000011</v>
      </c>
      <c r="M80" s="47">
        <f t="shared" si="28"/>
        <v>880.00000000000011</v>
      </c>
      <c r="N80" s="47">
        <f t="shared" si="28"/>
        <v>880.00000000000011</v>
      </c>
      <c r="O80" s="47">
        <f t="shared" si="28"/>
        <v>880.00000000000011</v>
      </c>
      <c r="P80" s="47">
        <f t="shared" si="28"/>
        <v>880.00000000000011</v>
      </c>
      <c r="Q80" s="48">
        <f t="shared" si="22"/>
        <v>880.00000000000023</v>
      </c>
      <c r="R80"/>
      <c r="S80"/>
      <c r="T80"/>
      <c r="U80"/>
      <c r="V80"/>
      <c r="X80" s="21"/>
      <c r="Y80" s="21"/>
      <c r="Z80" s="21"/>
      <c r="AA80" s="21"/>
      <c r="AB80" s="21"/>
      <c r="AC80" s="21"/>
      <c r="AD80" s="21"/>
      <c r="AE80" s="21"/>
      <c r="AF80" s="21"/>
      <c r="AG80" s="21"/>
    </row>
    <row r="81" spans="1:33" s="17" customFormat="1" ht="15" customHeight="1" x14ac:dyDescent="0.25">
      <c r="A81" s="30" t="str">
        <f>A74</f>
        <v>Op03</v>
      </c>
      <c r="B81" s="30" t="str">
        <f>B67</f>
        <v>Footpath Maintenance</v>
      </c>
      <c r="C81" s="30" t="s">
        <v>10</v>
      </c>
      <c r="D81" s="63" t="s">
        <v>269</v>
      </c>
      <c r="E81" s="30" t="s">
        <v>6</v>
      </c>
      <c r="F81" s="30">
        <f>F67</f>
        <v>0</v>
      </c>
      <c r="G81" s="41">
        <v>1.5</v>
      </c>
      <c r="H81" s="41">
        <v>1.5</v>
      </c>
      <c r="I81" s="41">
        <v>1.5</v>
      </c>
      <c r="J81" s="41">
        <v>1.5</v>
      </c>
      <c r="K81" s="41">
        <v>1.5</v>
      </c>
      <c r="L81" s="41">
        <v>1.5</v>
      </c>
      <c r="M81" s="41">
        <v>1.5</v>
      </c>
      <c r="N81" s="41">
        <v>1.5</v>
      </c>
      <c r="O81" s="41">
        <v>1.5</v>
      </c>
      <c r="P81" s="41">
        <v>1.5</v>
      </c>
      <c r="Q81" s="35">
        <f t="shared" si="22"/>
        <v>1.5</v>
      </c>
      <c r="R81"/>
      <c r="S81"/>
      <c r="T81"/>
      <c r="U81"/>
      <c r="V81"/>
      <c r="X81" s="21"/>
      <c r="Y81" s="21"/>
      <c r="Z81" s="21"/>
      <c r="AA81" s="21"/>
      <c r="AB81" s="21"/>
      <c r="AC81" s="21"/>
      <c r="AD81" s="21"/>
      <c r="AE81" s="21"/>
      <c r="AF81" s="21"/>
      <c r="AG81" s="21"/>
    </row>
    <row r="82" spans="1:33" s="17" customFormat="1" ht="15" customHeight="1" x14ac:dyDescent="0.25">
      <c r="A82" s="30"/>
      <c r="B82" s="30"/>
      <c r="C82" s="30"/>
      <c r="D82" s="63"/>
      <c r="E82" s="30" t="s">
        <v>5</v>
      </c>
      <c r="F82" s="30" t="str">
        <f>F68</f>
        <v>%</v>
      </c>
      <c r="G82" s="36">
        <v>85</v>
      </c>
      <c r="H82" s="36">
        <v>84</v>
      </c>
      <c r="I82" s="36">
        <v>83</v>
      </c>
      <c r="J82" s="36">
        <v>82</v>
      </c>
      <c r="K82" s="36">
        <v>81</v>
      </c>
      <c r="L82" s="36">
        <v>80</v>
      </c>
      <c r="M82" s="36">
        <v>79</v>
      </c>
      <c r="N82" s="36">
        <v>78</v>
      </c>
      <c r="O82" s="36">
        <v>77</v>
      </c>
      <c r="P82" s="36">
        <v>76</v>
      </c>
      <c r="Q82" s="43">
        <f t="shared" si="22"/>
        <v>80.5</v>
      </c>
      <c r="R82"/>
      <c r="S82"/>
      <c r="T82"/>
      <c r="U82"/>
      <c r="V82"/>
    </row>
    <row r="83" spans="1:33" s="17" customFormat="1" ht="15" customHeight="1" x14ac:dyDescent="0.25">
      <c r="A83" s="30"/>
      <c r="B83" s="30"/>
      <c r="C83" s="30"/>
      <c r="D83" s="63"/>
      <c r="E83" s="30" t="s">
        <v>7</v>
      </c>
      <c r="F83" s="30" t="str">
        <f>F69</f>
        <v>1,2,3,4,5</v>
      </c>
      <c r="G83" s="36">
        <v>2</v>
      </c>
      <c r="H83" s="36">
        <v>3</v>
      </c>
      <c r="I83" s="36">
        <v>3</v>
      </c>
      <c r="J83" s="36">
        <v>3</v>
      </c>
      <c r="K83" s="36">
        <v>4</v>
      </c>
      <c r="L83" s="36">
        <v>4</v>
      </c>
      <c r="M83" s="36">
        <v>4</v>
      </c>
      <c r="N83" s="36">
        <v>5</v>
      </c>
      <c r="O83" s="36">
        <v>5</v>
      </c>
      <c r="P83" s="36">
        <v>5</v>
      </c>
      <c r="Q83" s="35">
        <f t="shared" si="22"/>
        <v>3.8</v>
      </c>
      <c r="R83"/>
      <c r="S83"/>
      <c r="T83"/>
      <c r="U83"/>
      <c r="V83"/>
    </row>
    <row r="84" spans="1:33" s="17" customFormat="1" ht="15" customHeight="1" x14ac:dyDescent="0.25">
      <c r="A84" s="30"/>
      <c r="B84" s="30"/>
      <c r="C84" s="30"/>
      <c r="D84" s="63"/>
      <c r="E84" s="30" t="s">
        <v>27</v>
      </c>
      <c r="F84" s="30" t="str">
        <f>F70</f>
        <v>$</v>
      </c>
      <c r="G84" s="14">
        <v>300000</v>
      </c>
      <c r="H84" s="14">
        <v>300000</v>
      </c>
      <c r="I84" s="14">
        <v>300000</v>
      </c>
      <c r="J84" s="14">
        <v>300000</v>
      </c>
      <c r="K84" s="14">
        <v>300000</v>
      </c>
      <c r="L84" s="14">
        <v>300000</v>
      </c>
      <c r="M84" s="14">
        <v>300000</v>
      </c>
      <c r="N84" s="14">
        <v>300000</v>
      </c>
      <c r="O84" s="14">
        <v>300000</v>
      </c>
      <c r="P84" s="14">
        <v>300000</v>
      </c>
      <c r="Q84" s="8">
        <f t="shared" si="22"/>
        <v>300000</v>
      </c>
      <c r="R84"/>
      <c r="S84"/>
      <c r="T84"/>
      <c r="U84"/>
      <c r="V84"/>
    </row>
    <row r="85" spans="1:33" s="17" customFormat="1" ht="15" customHeight="1" x14ac:dyDescent="0.25">
      <c r="A85" s="30"/>
      <c r="B85" s="30"/>
      <c r="C85" s="30"/>
      <c r="D85" s="63"/>
      <c r="E85" s="30" t="s">
        <v>4</v>
      </c>
      <c r="F85" s="30" t="s">
        <v>64</v>
      </c>
      <c r="G85" s="33">
        <f>G81*G65</f>
        <v>60000</v>
      </c>
      <c r="H85" s="33">
        <f t="shared" ref="H85:O85" si="29">H81*H65</f>
        <v>61500</v>
      </c>
      <c r="I85" s="33">
        <f t="shared" si="29"/>
        <v>63000</v>
      </c>
      <c r="J85" s="33">
        <f t="shared" si="29"/>
        <v>64500</v>
      </c>
      <c r="K85" s="33">
        <f t="shared" si="29"/>
        <v>66000</v>
      </c>
      <c r="L85" s="33">
        <f t="shared" si="29"/>
        <v>67500</v>
      </c>
      <c r="M85" s="33">
        <f t="shared" si="29"/>
        <v>69000</v>
      </c>
      <c r="N85" s="33">
        <f t="shared" si="29"/>
        <v>70500</v>
      </c>
      <c r="O85" s="33">
        <f t="shared" si="29"/>
        <v>72000</v>
      </c>
      <c r="P85" s="33">
        <f>P81*P65</f>
        <v>73500</v>
      </c>
      <c r="Q85" s="42">
        <f t="shared" si="22"/>
        <v>66750</v>
      </c>
      <c r="R85"/>
      <c r="S85"/>
      <c r="T85"/>
      <c r="U85"/>
      <c r="V85"/>
    </row>
    <row r="86" spans="1:33" s="17" customFormat="1" ht="15" customHeight="1" x14ac:dyDescent="0.25">
      <c r="A86" s="30"/>
      <c r="B86" s="30"/>
      <c r="C86" s="30"/>
      <c r="D86" s="63"/>
      <c r="E86" s="30" t="s">
        <v>18</v>
      </c>
      <c r="F86" s="30" t="s">
        <v>64</v>
      </c>
      <c r="G86" s="33">
        <f>G83*G84</f>
        <v>600000</v>
      </c>
      <c r="H86" s="33">
        <f t="shared" ref="H86:P86" si="30">H83*H84</f>
        <v>900000</v>
      </c>
      <c r="I86" s="33">
        <f t="shared" si="30"/>
        <v>900000</v>
      </c>
      <c r="J86" s="33">
        <f t="shared" si="30"/>
        <v>900000</v>
      </c>
      <c r="K86" s="33">
        <f t="shared" si="30"/>
        <v>1200000</v>
      </c>
      <c r="L86" s="33">
        <f t="shared" si="30"/>
        <v>1200000</v>
      </c>
      <c r="M86" s="33">
        <f t="shared" si="30"/>
        <v>1200000</v>
      </c>
      <c r="N86" s="33">
        <f t="shared" si="30"/>
        <v>1500000</v>
      </c>
      <c r="O86" s="33">
        <f t="shared" si="30"/>
        <v>1500000</v>
      </c>
      <c r="P86" s="33">
        <f t="shared" si="30"/>
        <v>1500000</v>
      </c>
      <c r="Q86" s="42">
        <f t="shared" si="22"/>
        <v>1140000</v>
      </c>
      <c r="R86"/>
      <c r="S86"/>
      <c r="T86"/>
      <c r="U86"/>
      <c r="V86"/>
      <c r="W86" s="18"/>
    </row>
    <row r="87" spans="1:33" s="17" customFormat="1" ht="15.95" customHeight="1" thickBot="1" x14ac:dyDescent="0.3">
      <c r="A87" s="30"/>
      <c r="B87" s="30"/>
      <c r="C87" s="30"/>
      <c r="D87" s="63"/>
      <c r="E87" s="30" t="s">
        <v>19</v>
      </c>
      <c r="F87" s="30" t="s">
        <v>20</v>
      </c>
      <c r="G87" s="46">
        <f>G66*G81</f>
        <v>600</v>
      </c>
      <c r="H87" s="46">
        <f t="shared" ref="H87:P87" si="31">H66*H81</f>
        <v>600</v>
      </c>
      <c r="I87" s="46">
        <f t="shared" si="31"/>
        <v>600</v>
      </c>
      <c r="J87" s="46">
        <f t="shared" si="31"/>
        <v>600</v>
      </c>
      <c r="K87" s="46">
        <f t="shared" si="31"/>
        <v>600</v>
      </c>
      <c r="L87" s="46">
        <f t="shared" si="31"/>
        <v>600</v>
      </c>
      <c r="M87" s="46">
        <f t="shared" si="31"/>
        <v>600</v>
      </c>
      <c r="N87" s="46">
        <f t="shared" si="31"/>
        <v>600</v>
      </c>
      <c r="O87" s="46">
        <f t="shared" si="31"/>
        <v>600</v>
      </c>
      <c r="P87" s="46">
        <f t="shared" si="31"/>
        <v>600</v>
      </c>
      <c r="Q87" s="48">
        <f t="shared" si="22"/>
        <v>600</v>
      </c>
      <c r="R87"/>
      <c r="S87"/>
      <c r="T87"/>
      <c r="U87"/>
      <c r="V87"/>
    </row>
    <row r="88" spans="1:33" s="17" customFormat="1" ht="18" x14ac:dyDescent="0.25">
      <c r="A88" s="27" t="str">
        <f>A64</f>
        <v>LoS ref</v>
      </c>
      <c r="B88" s="27" t="str">
        <f t="shared" ref="B88:Q88" si="32">B64</f>
        <v>Level of Service</v>
      </c>
      <c r="C88" s="27" t="str">
        <f t="shared" si="32"/>
        <v>Option</v>
      </c>
      <c r="D88" s="27" t="str">
        <f t="shared" si="32"/>
        <v>Benefits/Consequences</v>
      </c>
      <c r="E88" s="27" t="str">
        <f t="shared" si="32"/>
        <v>Factor</v>
      </c>
      <c r="F88" s="27" t="str">
        <f t="shared" si="32"/>
        <v>Unit</v>
      </c>
      <c r="G88" s="27">
        <f t="shared" si="32"/>
        <v>2024</v>
      </c>
      <c r="H88" s="27">
        <f t="shared" si="32"/>
        <v>2025</v>
      </c>
      <c r="I88" s="27">
        <f t="shared" si="32"/>
        <v>2026</v>
      </c>
      <c r="J88" s="27">
        <f t="shared" si="32"/>
        <v>2027</v>
      </c>
      <c r="K88" s="27">
        <f t="shared" si="32"/>
        <v>2028</v>
      </c>
      <c r="L88" s="27">
        <f t="shared" si="32"/>
        <v>2029</v>
      </c>
      <c r="M88" s="27">
        <f t="shared" si="32"/>
        <v>2030</v>
      </c>
      <c r="N88" s="27">
        <f t="shared" si="32"/>
        <v>2031</v>
      </c>
      <c r="O88" s="27">
        <f t="shared" si="32"/>
        <v>2032</v>
      </c>
      <c r="P88" s="27">
        <f t="shared" si="32"/>
        <v>2033</v>
      </c>
      <c r="Q88" s="27" t="str">
        <f t="shared" si="32"/>
        <v>Avg</v>
      </c>
      <c r="R88"/>
      <c r="S88"/>
      <c r="T88"/>
      <c r="U88"/>
      <c r="V88"/>
      <c r="X88" s="22"/>
      <c r="Y88" s="22"/>
      <c r="Z88" s="22"/>
      <c r="AA88" s="22"/>
      <c r="AB88" s="22"/>
      <c r="AC88" s="22"/>
      <c r="AD88" s="22"/>
      <c r="AE88" s="22"/>
      <c r="AF88" s="22"/>
      <c r="AG88" s="22"/>
    </row>
    <row r="89" spans="1:33" s="17" customFormat="1" ht="18.75" x14ac:dyDescent="0.3">
      <c r="A89" s="54" t="str">
        <f>A6</f>
        <v>Op04</v>
      </c>
      <c r="B89" s="54" t="str">
        <f>B6</f>
        <v>Routine Drainage Maintenance</v>
      </c>
      <c r="C89"/>
      <c r="D89"/>
      <c r="E89" t="s">
        <v>16</v>
      </c>
      <c r="F89" t="str">
        <f>"$ per" &amp; " " &amp; F91</f>
        <v xml:space="preserve">$ per </v>
      </c>
      <c r="G89" s="38">
        <v>40000</v>
      </c>
      <c r="H89" s="38">
        <v>41000</v>
      </c>
      <c r="I89" s="38">
        <v>42000</v>
      </c>
      <c r="J89" s="38">
        <v>43000</v>
      </c>
      <c r="K89" s="38">
        <v>44000</v>
      </c>
      <c r="L89" s="38">
        <v>45000</v>
      </c>
      <c r="M89" s="38">
        <v>46000</v>
      </c>
      <c r="N89" s="38">
        <v>47000</v>
      </c>
      <c r="O89" s="38">
        <v>48000</v>
      </c>
      <c r="P89" s="38">
        <v>49000</v>
      </c>
      <c r="Q89"/>
      <c r="R89"/>
      <c r="S89"/>
      <c r="T89"/>
      <c r="U89"/>
      <c r="V89"/>
      <c r="X89" s="22"/>
      <c r="Y89" s="22"/>
      <c r="Z89" s="22"/>
      <c r="AA89" s="22"/>
      <c r="AB89" s="22"/>
      <c r="AC89" s="22"/>
      <c r="AD89" s="22"/>
      <c r="AE89" s="22"/>
      <c r="AF89" s="22"/>
      <c r="AG89" s="22"/>
    </row>
    <row r="90" spans="1:33" s="17" customFormat="1" x14ac:dyDescent="0.25">
      <c r="A90"/>
      <c r="B90"/>
      <c r="C90"/>
      <c r="D90"/>
      <c r="E90" t="s">
        <v>3</v>
      </c>
      <c r="F90" t="str">
        <f>"tonnes/"&amp;F91</f>
        <v>tonnes/</v>
      </c>
      <c r="G90" s="45">
        <v>400</v>
      </c>
      <c r="H90" s="45">
        <v>400</v>
      </c>
      <c r="I90" s="45">
        <v>400</v>
      </c>
      <c r="J90" s="45">
        <v>400</v>
      </c>
      <c r="K90" s="45">
        <v>400</v>
      </c>
      <c r="L90" s="45">
        <v>400</v>
      </c>
      <c r="M90" s="45">
        <v>400</v>
      </c>
      <c r="N90" s="45">
        <v>400</v>
      </c>
      <c r="O90" s="45">
        <v>400</v>
      </c>
      <c r="P90" s="45">
        <v>400</v>
      </c>
      <c r="Q90"/>
      <c r="R90"/>
      <c r="S90"/>
      <c r="T90"/>
      <c r="U90"/>
      <c r="V90"/>
    </row>
    <row r="91" spans="1:33" s="17" customFormat="1" ht="15" customHeight="1" x14ac:dyDescent="0.25">
      <c r="A91" s="30" t="str">
        <f>A89</f>
        <v>Op04</v>
      </c>
      <c r="B91" s="30" t="str">
        <f>B89</f>
        <v>Routine Drainage Maintenance</v>
      </c>
      <c r="C91" s="30" t="s">
        <v>8</v>
      </c>
      <c r="D91" s="63" t="s">
        <v>270</v>
      </c>
      <c r="E91" s="30" t="s">
        <v>6</v>
      </c>
      <c r="F91" s="34"/>
      <c r="G91" s="41">
        <v>3</v>
      </c>
      <c r="H91" s="41">
        <v>3</v>
      </c>
      <c r="I91" s="41">
        <v>3</v>
      </c>
      <c r="J91" s="41">
        <v>3</v>
      </c>
      <c r="K91" s="41">
        <v>3</v>
      </c>
      <c r="L91" s="41">
        <v>3</v>
      </c>
      <c r="M91" s="41">
        <v>3</v>
      </c>
      <c r="N91" s="41">
        <v>3</v>
      </c>
      <c r="O91" s="41">
        <v>3</v>
      </c>
      <c r="P91" s="41">
        <v>3</v>
      </c>
      <c r="Q91" s="35">
        <f>IFERROR(AVERAGE(G91:P91),0)</f>
        <v>3</v>
      </c>
      <c r="R91"/>
      <c r="S91"/>
      <c r="T91"/>
      <c r="U91"/>
      <c r="V91"/>
      <c r="W91" s="18"/>
    </row>
    <row r="92" spans="1:33" s="17" customFormat="1" ht="15" customHeight="1" x14ac:dyDescent="0.25">
      <c r="A92" s="30"/>
      <c r="B92" s="30"/>
      <c r="C92" s="30"/>
      <c r="D92" s="63"/>
      <c r="E92" s="30" t="s">
        <v>5</v>
      </c>
      <c r="F92" s="34" t="s">
        <v>17</v>
      </c>
      <c r="G92" s="36">
        <v>85</v>
      </c>
      <c r="H92" s="36">
        <v>86</v>
      </c>
      <c r="I92" s="36">
        <v>87</v>
      </c>
      <c r="J92" s="36">
        <v>88</v>
      </c>
      <c r="K92" s="36">
        <v>89</v>
      </c>
      <c r="L92" s="36">
        <v>90</v>
      </c>
      <c r="M92" s="36">
        <v>91</v>
      </c>
      <c r="N92" s="36">
        <v>92</v>
      </c>
      <c r="O92" s="36">
        <v>93</v>
      </c>
      <c r="P92" s="36">
        <v>94</v>
      </c>
      <c r="Q92" s="43">
        <f t="shared" ref="Q92:Q111" si="33">IFERROR(AVERAGE(G92:P92),0)</f>
        <v>89.5</v>
      </c>
      <c r="R92"/>
      <c r="S92"/>
      <c r="T92"/>
      <c r="U92"/>
      <c r="V92"/>
    </row>
    <row r="93" spans="1:33" s="17" customFormat="1" ht="15" customHeight="1" x14ac:dyDescent="0.25">
      <c r="A93" s="30"/>
      <c r="B93" s="30"/>
      <c r="C93" s="30"/>
      <c r="D93" s="63"/>
      <c r="E93" s="30" t="s">
        <v>7</v>
      </c>
      <c r="F93" s="37" t="s">
        <v>63</v>
      </c>
      <c r="G93" s="36">
        <v>2</v>
      </c>
      <c r="H93" s="36">
        <v>2</v>
      </c>
      <c r="I93" s="36">
        <v>2</v>
      </c>
      <c r="J93" s="36">
        <v>2</v>
      </c>
      <c r="K93" s="36">
        <v>2</v>
      </c>
      <c r="L93" s="36">
        <v>3</v>
      </c>
      <c r="M93" s="36">
        <v>3</v>
      </c>
      <c r="N93" s="36">
        <v>3</v>
      </c>
      <c r="O93" s="36">
        <v>3</v>
      </c>
      <c r="P93" s="36">
        <v>3</v>
      </c>
      <c r="Q93" s="35">
        <f t="shared" si="33"/>
        <v>2.5</v>
      </c>
      <c r="R93"/>
      <c r="S93"/>
      <c r="T93"/>
      <c r="U93"/>
      <c r="V93"/>
    </row>
    <row r="94" spans="1:33" s="17" customFormat="1" ht="15" customHeight="1" x14ac:dyDescent="0.25">
      <c r="A94" s="30"/>
      <c r="B94" s="30"/>
      <c r="C94" s="30"/>
      <c r="D94" s="63"/>
      <c r="E94" s="30" t="s">
        <v>27</v>
      </c>
      <c r="F94" s="30" t="s">
        <v>64</v>
      </c>
      <c r="G94" s="14">
        <v>100000</v>
      </c>
      <c r="H94" s="14">
        <v>100000</v>
      </c>
      <c r="I94" s="14">
        <v>100000</v>
      </c>
      <c r="J94" s="14">
        <v>100000</v>
      </c>
      <c r="K94" s="14">
        <v>100000</v>
      </c>
      <c r="L94" s="14">
        <v>100000</v>
      </c>
      <c r="M94" s="14">
        <v>100000</v>
      </c>
      <c r="N94" s="14">
        <v>100000</v>
      </c>
      <c r="O94" s="14">
        <v>100000</v>
      </c>
      <c r="P94" s="14">
        <v>100000</v>
      </c>
      <c r="Q94" s="8">
        <f t="shared" si="33"/>
        <v>100000</v>
      </c>
      <c r="R94"/>
      <c r="S94"/>
      <c r="T94"/>
      <c r="U94"/>
      <c r="V94"/>
    </row>
    <row r="95" spans="1:33" s="17" customFormat="1" ht="15" customHeight="1" x14ac:dyDescent="0.25">
      <c r="A95" s="30"/>
      <c r="B95" s="30"/>
      <c r="C95" s="30"/>
      <c r="D95" s="63"/>
      <c r="E95" s="30" t="s">
        <v>4</v>
      </c>
      <c r="F95" s="30" t="s">
        <v>64</v>
      </c>
      <c r="G95" s="33">
        <f>G91*G89</f>
        <v>120000</v>
      </c>
      <c r="H95" s="33">
        <f t="shared" ref="H95:P95" si="34">H91*H89</f>
        <v>123000</v>
      </c>
      <c r="I95" s="33">
        <f t="shared" si="34"/>
        <v>126000</v>
      </c>
      <c r="J95" s="33">
        <f t="shared" si="34"/>
        <v>129000</v>
      </c>
      <c r="K95" s="33">
        <f t="shared" si="34"/>
        <v>132000</v>
      </c>
      <c r="L95" s="33">
        <f t="shared" si="34"/>
        <v>135000</v>
      </c>
      <c r="M95" s="33">
        <f t="shared" si="34"/>
        <v>138000</v>
      </c>
      <c r="N95" s="33">
        <f t="shared" si="34"/>
        <v>141000</v>
      </c>
      <c r="O95" s="33">
        <f t="shared" si="34"/>
        <v>144000</v>
      </c>
      <c r="P95" s="33">
        <f t="shared" si="34"/>
        <v>147000</v>
      </c>
      <c r="Q95" s="42">
        <f t="shared" si="33"/>
        <v>133500</v>
      </c>
      <c r="R95"/>
      <c r="S95"/>
      <c r="T95"/>
      <c r="U95"/>
      <c r="V95"/>
    </row>
    <row r="96" spans="1:33" s="17" customFormat="1" ht="15" customHeight="1" x14ac:dyDescent="0.25">
      <c r="A96" s="30"/>
      <c r="B96" s="30"/>
      <c r="C96" s="30"/>
      <c r="D96" s="63"/>
      <c r="E96" s="30" t="s">
        <v>18</v>
      </c>
      <c r="F96" s="30" t="s">
        <v>64</v>
      </c>
      <c r="G96" s="33">
        <f>G93*G94</f>
        <v>200000</v>
      </c>
      <c r="H96" s="33">
        <f t="shared" ref="H96:P96" si="35">H93*H94</f>
        <v>200000</v>
      </c>
      <c r="I96" s="33">
        <f t="shared" si="35"/>
        <v>200000</v>
      </c>
      <c r="J96" s="33">
        <f t="shared" si="35"/>
        <v>200000</v>
      </c>
      <c r="K96" s="33">
        <f t="shared" si="35"/>
        <v>200000</v>
      </c>
      <c r="L96" s="33">
        <f t="shared" si="35"/>
        <v>300000</v>
      </c>
      <c r="M96" s="33">
        <f t="shared" si="35"/>
        <v>300000</v>
      </c>
      <c r="N96" s="33">
        <f t="shared" si="35"/>
        <v>300000</v>
      </c>
      <c r="O96" s="33">
        <f t="shared" si="35"/>
        <v>300000</v>
      </c>
      <c r="P96" s="33">
        <f t="shared" si="35"/>
        <v>300000</v>
      </c>
      <c r="Q96" s="42">
        <f t="shared" si="33"/>
        <v>250000</v>
      </c>
      <c r="R96"/>
      <c r="S96"/>
      <c r="T96"/>
      <c r="U96"/>
      <c r="V96"/>
    </row>
    <row r="97" spans="1:33" s="17" customFormat="1" ht="15" customHeight="1" x14ac:dyDescent="0.25">
      <c r="A97" s="30"/>
      <c r="B97" s="30"/>
      <c r="C97" s="30"/>
      <c r="D97" s="63"/>
      <c r="E97" s="30" t="s">
        <v>19</v>
      </c>
      <c r="F97" s="30" t="s">
        <v>20</v>
      </c>
      <c r="G97" s="44">
        <f>G90*G91</f>
        <v>1200</v>
      </c>
      <c r="H97" s="44">
        <f t="shared" ref="H97:P97" si="36">H90*H91</f>
        <v>1200</v>
      </c>
      <c r="I97" s="44">
        <f t="shared" si="36"/>
        <v>1200</v>
      </c>
      <c r="J97" s="44">
        <f t="shared" si="36"/>
        <v>1200</v>
      </c>
      <c r="K97" s="44">
        <f t="shared" si="36"/>
        <v>1200</v>
      </c>
      <c r="L97" s="44">
        <f t="shared" si="36"/>
        <v>1200</v>
      </c>
      <c r="M97" s="44">
        <f t="shared" si="36"/>
        <v>1200</v>
      </c>
      <c r="N97" s="44">
        <f t="shared" si="36"/>
        <v>1200</v>
      </c>
      <c r="O97" s="44">
        <f t="shared" si="36"/>
        <v>1200</v>
      </c>
      <c r="P97" s="44">
        <f t="shared" si="36"/>
        <v>1200</v>
      </c>
      <c r="Q97" s="48">
        <f t="shared" si="33"/>
        <v>1200</v>
      </c>
      <c r="R97"/>
      <c r="S97"/>
      <c r="T97"/>
      <c r="U97"/>
      <c r="V97"/>
    </row>
    <row r="98" spans="1:33" s="17" customFormat="1" ht="15" customHeight="1" x14ac:dyDescent="0.25">
      <c r="A98" t="str">
        <f>A91</f>
        <v>Op04</v>
      </c>
      <c r="B98" t="str">
        <f>B91</f>
        <v>Routine Drainage Maintenance</v>
      </c>
      <c r="C98" t="s">
        <v>9</v>
      </c>
      <c r="D98" s="63" t="s">
        <v>271</v>
      </c>
      <c r="E98" t="s">
        <v>6</v>
      </c>
      <c r="F98">
        <f>F91</f>
        <v>0</v>
      </c>
      <c r="G98" s="39">
        <v>2.2000000000000002</v>
      </c>
      <c r="H98" s="39">
        <v>2.2000000000000002</v>
      </c>
      <c r="I98" s="39">
        <v>2.2000000000000002</v>
      </c>
      <c r="J98" s="39">
        <v>2.2000000000000002</v>
      </c>
      <c r="K98" s="39">
        <v>2.2000000000000002</v>
      </c>
      <c r="L98" s="39">
        <v>2.2000000000000002</v>
      </c>
      <c r="M98" s="39">
        <v>2.2000000000000002</v>
      </c>
      <c r="N98" s="39">
        <v>2.2000000000000002</v>
      </c>
      <c r="O98" s="39">
        <v>2.2000000000000002</v>
      </c>
      <c r="P98" s="39">
        <v>2.2000000000000002</v>
      </c>
      <c r="Q98" s="35">
        <f t="shared" si="33"/>
        <v>2.1999999999999997</v>
      </c>
      <c r="R98"/>
      <c r="S98"/>
      <c r="T98"/>
      <c r="U98"/>
      <c r="V98"/>
      <c r="W98" s="18"/>
    </row>
    <row r="99" spans="1:33" s="17" customFormat="1" ht="15" customHeight="1" x14ac:dyDescent="0.25">
      <c r="A99"/>
      <c r="B99"/>
      <c r="C99"/>
      <c r="D99" s="63"/>
      <c r="E99" t="s">
        <v>5</v>
      </c>
      <c r="F99" t="str">
        <f>F92</f>
        <v>%</v>
      </c>
      <c r="G99" s="39">
        <v>85</v>
      </c>
      <c r="H99" s="39">
        <v>85</v>
      </c>
      <c r="I99" s="39">
        <v>85</v>
      </c>
      <c r="J99" s="39">
        <v>85</v>
      </c>
      <c r="K99" s="39">
        <v>85</v>
      </c>
      <c r="L99" s="39">
        <v>85</v>
      </c>
      <c r="M99" s="39">
        <v>85</v>
      </c>
      <c r="N99" s="39">
        <v>85</v>
      </c>
      <c r="O99" s="39">
        <v>85</v>
      </c>
      <c r="P99" s="39">
        <v>85</v>
      </c>
      <c r="Q99" s="43">
        <f t="shared" si="33"/>
        <v>85</v>
      </c>
      <c r="R99"/>
      <c r="S99"/>
      <c r="T99"/>
      <c r="U99"/>
      <c r="V99"/>
    </row>
    <row r="100" spans="1:33" s="17" customFormat="1" ht="15" customHeight="1" x14ac:dyDescent="0.25">
      <c r="A100"/>
      <c r="B100"/>
      <c r="C100"/>
      <c r="D100" s="63"/>
      <c r="E100" t="s">
        <v>7</v>
      </c>
      <c r="F100" t="str">
        <f>F93</f>
        <v>1,2,3,4,5</v>
      </c>
      <c r="G100" s="39">
        <v>2</v>
      </c>
      <c r="H100" s="39">
        <v>2</v>
      </c>
      <c r="I100" s="39">
        <v>3</v>
      </c>
      <c r="J100" s="39">
        <v>3</v>
      </c>
      <c r="K100" s="39">
        <v>3</v>
      </c>
      <c r="L100" s="39">
        <v>3</v>
      </c>
      <c r="M100" s="39">
        <v>4</v>
      </c>
      <c r="N100" s="39">
        <v>4</v>
      </c>
      <c r="O100" s="39">
        <v>4</v>
      </c>
      <c r="P100" s="39">
        <v>4</v>
      </c>
      <c r="Q100" s="35">
        <f t="shared" si="33"/>
        <v>3.2</v>
      </c>
      <c r="R100"/>
      <c r="S100"/>
      <c r="T100"/>
      <c r="U100"/>
      <c r="V100"/>
      <c r="X100" s="23"/>
      <c r="Y100" s="23"/>
      <c r="Z100" s="23"/>
      <c r="AA100" s="23"/>
      <c r="AB100" s="23"/>
      <c r="AC100" s="23"/>
      <c r="AD100" s="23"/>
      <c r="AE100" s="23"/>
      <c r="AF100" s="23"/>
      <c r="AG100" s="23"/>
    </row>
    <row r="101" spans="1:33" s="17" customFormat="1" ht="15" customHeight="1" x14ac:dyDescent="0.25">
      <c r="A101"/>
      <c r="B101"/>
      <c r="C101"/>
      <c r="D101" s="63"/>
      <c r="E101" t="s">
        <v>27</v>
      </c>
      <c r="F101" t="str">
        <f>F94</f>
        <v>$</v>
      </c>
      <c r="G101" s="38">
        <v>200000</v>
      </c>
      <c r="H101" s="38">
        <v>200000</v>
      </c>
      <c r="I101" s="38">
        <v>200000</v>
      </c>
      <c r="J101" s="38">
        <v>200000</v>
      </c>
      <c r="K101" s="38">
        <v>200000</v>
      </c>
      <c r="L101" s="38">
        <v>200000</v>
      </c>
      <c r="M101" s="38">
        <v>200000</v>
      </c>
      <c r="N101" s="38">
        <v>200000</v>
      </c>
      <c r="O101" s="38">
        <v>200000</v>
      </c>
      <c r="P101" s="38">
        <v>200000</v>
      </c>
      <c r="Q101" s="8">
        <f t="shared" si="33"/>
        <v>200000</v>
      </c>
      <c r="R101"/>
      <c r="S101"/>
      <c r="T101"/>
      <c r="U101"/>
      <c r="V101"/>
      <c r="X101" s="23"/>
      <c r="Y101" s="23"/>
      <c r="Z101" s="23"/>
      <c r="AA101" s="23"/>
      <c r="AB101" s="23"/>
      <c r="AC101" s="23"/>
      <c r="AD101" s="23"/>
      <c r="AE101" s="23"/>
      <c r="AF101" s="23"/>
      <c r="AG101" s="23"/>
    </row>
    <row r="102" spans="1:33" s="17" customFormat="1" ht="15" customHeight="1" x14ac:dyDescent="0.25">
      <c r="A102"/>
      <c r="B102"/>
      <c r="C102"/>
      <c r="D102" s="63"/>
      <c r="E102" t="s">
        <v>4</v>
      </c>
      <c r="F102" t="s">
        <v>64</v>
      </c>
      <c r="G102" s="40">
        <f>G98*G89</f>
        <v>88000</v>
      </c>
      <c r="H102" s="40">
        <f t="shared" ref="H102:P102" si="37">H98*H89</f>
        <v>90200.000000000015</v>
      </c>
      <c r="I102" s="40">
        <f t="shared" si="37"/>
        <v>92400.000000000015</v>
      </c>
      <c r="J102" s="40">
        <f t="shared" si="37"/>
        <v>94600.000000000015</v>
      </c>
      <c r="K102" s="40">
        <f t="shared" si="37"/>
        <v>96800.000000000015</v>
      </c>
      <c r="L102" s="40">
        <f t="shared" si="37"/>
        <v>99000.000000000015</v>
      </c>
      <c r="M102" s="40">
        <f t="shared" si="37"/>
        <v>101200.00000000001</v>
      </c>
      <c r="N102" s="40">
        <f t="shared" si="37"/>
        <v>103400.00000000001</v>
      </c>
      <c r="O102" s="40">
        <f t="shared" si="37"/>
        <v>105600.00000000001</v>
      </c>
      <c r="P102" s="40">
        <f t="shared" si="37"/>
        <v>107800.00000000001</v>
      </c>
      <c r="Q102" s="42">
        <f t="shared" si="33"/>
        <v>97900</v>
      </c>
      <c r="R102"/>
      <c r="S102"/>
      <c r="T102"/>
      <c r="U102"/>
      <c r="V102"/>
      <c r="X102" s="23"/>
      <c r="Y102" s="23"/>
      <c r="Z102" s="23"/>
      <c r="AA102" s="23"/>
      <c r="AB102" s="23"/>
      <c r="AC102" s="23"/>
      <c r="AD102" s="23"/>
      <c r="AE102" s="23"/>
      <c r="AF102" s="23"/>
      <c r="AG102" s="23"/>
    </row>
    <row r="103" spans="1:33" s="17" customFormat="1" ht="15" customHeight="1" x14ac:dyDescent="0.25">
      <c r="A103"/>
      <c r="B103"/>
      <c r="C103"/>
      <c r="D103" s="63"/>
      <c r="E103" t="s">
        <v>18</v>
      </c>
      <c r="F103" t="s">
        <v>64</v>
      </c>
      <c r="G103" s="40">
        <f>G100*G101</f>
        <v>400000</v>
      </c>
      <c r="H103" s="40">
        <f t="shared" ref="H103:P103" si="38">H100*H101</f>
        <v>400000</v>
      </c>
      <c r="I103" s="40">
        <f t="shared" si="38"/>
        <v>600000</v>
      </c>
      <c r="J103" s="40">
        <f t="shared" si="38"/>
        <v>600000</v>
      </c>
      <c r="K103" s="40">
        <f t="shared" si="38"/>
        <v>600000</v>
      </c>
      <c r="L103" s="40">
        <f t="shared" si="38"/>
        <v>600000</v>
      </c>
      <c r="M103" s="40">
        <f t="shared" si="38"/>
        <v>800000</v>
      </c>
      <c r="N103" s="40">
        <f t="shared" si="38"/>
        <v>800000</v>
      </c>
      <c r="O103" s="40">
        <f t="shared" si="38"/>
        <v>800000</v>
      </c>
      <c r="P103" s="40">
        <f t="shared" si="38"/>
        <v>800000</v>
      </c>
      <c r="Q103" s="42">
        <f t="shared" si="33"/>
        <v>640000</v>
      </c>
      <c r="R103"/>
      <c r="S103"/>
      <c r="T103"/>
      <c r="U103"/>
      <c r="V103"/>
    </row>
    <row r="104" spans="1:33" s="17" customFormat="1" ht="15" customHeight="1" x14ac:dyDescent="0.25">
      <c r="A104"/>
      <c r="B104"/>
      <c r="C104"/>
      <c r="D104" s="63"/>
      <c r="E104" t="s">
        <v>19</v>
      </c>
      <c r="F104" t="s">
        <v>20</v>
      </c>
      <c r="G104" s="47">
        <f>G98*G90</f>
        <v>880.00000000000011</v>
      </c>
      <c r="H104" s="47">
        <f t="shared" ref="H104:P104" si="39">H98*H90</f>
        <v>880.00000000000011</v>
      </c>
      <c r="I104" s="47">
        <f t="shared" si="39"/>
        <v>880.00000000000011</v>
      </c>
      <c r="J104" s="47">
        <f t="shared" si="39"/>
        <v>880.00000000000011</v>
      </c>
      <c r="K104" s="47">
        <f t="shared" si="39"/>
        <v>880.00000000000011</v>
      </c>
      <c r="L104" s="47">
        <f t="shared" si="39"/>
        <v>880.00000000000011</v>
      </c>
      <c r="M104" s="47">
        <f t="shared" si="39"/>
        <v>880.00000000000011</v>
      </c>
      <c r="N104" s="47">
        <f t="shared" si="39"/>
        <v>880.00000000000011</v>
      </c>
      <c r="O104" s="47">
        <f t="shared" si="39"/>
        <v>880.00000000000011</v>
      </c>
      <c r="P104" s="47">
        <f t="shared" si="39"/>
        <v>880.00000000000011</v>
      </c>
      <c r="Q104" s="48">
        <f t="shared" si="33"/>
        <v>880.00000000000023</v>
      </c>
      <c r="R104"/>
      <c r="S104"/>
      <c r="T104"/>
      <c r="U104"/>
      <c r="V104"/>
    </row>
    <row r="105" spans="1:33" s="17" customFormat="1" ht="15" customHeight="1" x14ac:dyDescent="0.25">
      <c r="A105" s="30" t="str">
        <f>A98</f>
        <v>Op04</v>
      </c>
      <c r="B105" s="30" t="str">
        <f>B91</f>
        <v>Routine Drainage Maintenance</v>
      </c>
      <c r="C105" s="30" t="s">
        <v>10</v>
      </c>
      <c r="D105" s="63" t="s">
        <v>272</v>
      </c>
      <c r="E105" s="30" t="s">
        <v>6</v>
      </c>
      <c r="F105" s="30">
        <f>F91</f>
        <v>0</v>
      </c>
      <c r="G105" s="41">
        <v>1.5</v>
      </c>
      <c r="H105" s="41">
        <v>1.5</v>
      </c>
      <c r="I105" s="41">
        <v>1.5</v>
      </c>
      <c r="J105" s="41">
        <v>1.5</v>
      </c>
      <c r="K105" s="41">
        <v>1.5</v>
      </c>
      <c r="L105" s="41">
        <v>1.5</v>
      </c>
      <c r="M105" s="41">
        <v>1.5</v>
      </c>
      <c r="N105" s="41">
        <v>1.5</v>
      </c>
      <c r="O105" s="41">
        <v>1.5</v>
      </c>
      <c r="P105" s="41">
        <v>1.5</v>
      </c>
      <c r="Q105" s="35">
        <f t="shared" si="33"/>
        <v>1.5</v>
      </c>
      <c r="R105"/>
      <c r="S105"/>
      <c r="T105"/>
      <c r="U105"/>
      <c r="V105"/>
      <c r="W105" s="18"/>
    </row>
    <row r="106" spans="1:33" s="17" customFormat="1" ht="15" customHeight="1" x14ac:dyDescent="0.25">
      <c r="A106" s="30"/>
      <c r="B106" s="30"/>
      <c r="C106" s="30"/>
      <c r="D106" s="63"/>
      <c r="E106" s="30" t="s">
        <v>5</v>
      </c>
      <c r="F106" s="30" t="str">
        <f>F92</f>
        <v>%</v>
      </c>
      <c r="G106" s="36">
        <v>85</v>
      </c>
      <c r="H106" s="36">
        <v>84</v>
      </c>
      <c r="I106" s="36">
        <v>83</v>
      </c>
      <c r="J106" s="36">
        <v>82</v>
      </c>
      <c r="K106" s="36">
        <v>81</v>
      </c>
      <c r="L106" s="36">
        <v>80</v>
      </c>
      <c r="M106" s="36">
        <v>79</v>
      </c>
      <c r="N106" s="36">
        <v>78</v>
      </c>
      <c r="O106" s="36">
        <v>77</v>
      </c>
      <c r="P106" s="36">
        <v>76</v>
      </c>
      <c r="Q106" s="43">
        <f t="shared" si="33"/>
        <v>80.5</v>
      </c>
      <c r="R106"/>
      <c r="S106"/>
      <c r="T106"/>
      <c r="U106"/>
      <c r="V106"/>
    </row>
    <row r="107" spans="1:33" s="17" customFormat="1" ht="15" customHeight="1" x14ac:dyDescent="0.25">
      <c r="A107" s="30"/>
      <c r="B107" s="30"/>
      <c r="C107" s="30"/>
      <c r="D107" s="63"/>
      <c r="E107" s="30" t="s">
        <v>7</v>
      </c>
      <c r="F107" s="30" t="str">
        <f>F93</f>
        <v>1,2,3,4,5</v>
      </c>
      <c r="G107" s="36">
        <v>2</v>
      </c>
      <c r="H107" s="36">
        <v>3</v>
      </c>
      <c r="I107" s="36">
        <v>3</v>
      </c>
      <c r="J107" s="36">
        <v>3</v>
      </c>
      <c r="K107" s="36">
        <v>4</v>
      </c>
      <c r="L107" s="36">
        <v>4</v>
      </c>
      <c r="M107" s="36">
        <v>4</v>
      </c>
      <c r="N107" s="36">
        <v>5</v>
      </c>
      <c r="O107" s="36">
        <v>5</v>
      </c>
      <c r="P107" s="36">
        <v>5</v>
      </c>
      <c r="Q107" s="35">
        <f t="shared" si="33"/>
        <v>3.8</v>
      </c>
      <c r="R107"/>
      <c r="S107"/>
      <c r="T107"/>
      <c r="U107"/>
      <c r="V107"/>
      <c r="X107" s="22"/>
      <c r="Y107" s="22"/>
      <c r="Z107" s="22"/>
      <c r="AA107" s="22"/>
      <c r="AB107" s="22"/>
      <c r="AC107" s="22"/>
      <c r="AD107" s="22"/>
      <c r="AE107" s="22"/>
      <c r="AF107" s="22"/>
      <c r="AG107" s="22"/>
    </row>
    <row r="108" spans="1:33" s="17" customFormat="1" ht="15" customHeight="1" x14ac:dyDescent="0.25">
      <c r="A108" s="30"/>
      <c r="B108" s="30"/>
      <c r="C108" s="30"/>
      <c r="D108" s="63"/>
      <c r="E108" s="30" t="s">
        <v>27</v>
      </c>
      <c r="F108" s="30" t="str">
        <f>F94</f>
        <v>$</v>
      </c>
      <c r="G108" s="14">
        <v>300000</v>
      </c>
      <c r="H108" s="14">
        <v>300000</v>
      </c>
      <c r="I108" s="14">
        <v>300000</v>
      </c>
      <c r="J108" s="14">
        <v>300000</v>
      </c>
      <c r="K108" s="14">
        <v>300000</v>
      </c>
      <c r="L108" s="14">
        <v>300000</v>
      </c>
      <c r="M108" s="14">
        <v>300000</v>
      </c>
      <c r="N108" s="14">
        <v>300000</v>
      </c>
      <c r="O108" s="14">
        <v>300000</v>
      </c>
      <c r="P108" s="14">
        <v>300000</v>
      </c>
      <c r="Q108" s="8">
        <f t="shared" si="33"/>
        <v>300000</v>
      </c>
      <c r="R108"/>
      <c r="S108"/>
      <c r="T108"/>
      <c r="U108"/>
      <c r="V108"/>
      <c r="X108" s="22"/>
      <c r="Y108" s="22"/>
      <c r="Z108" s="22"/>
      <c r="AA108" s="22"/>
      <c r="AB108" s="22"/>
      <c r="AC108" s="22"/>
      <c r="AD108" s="22"/>
      <c r="AE108" s="22"/>
      <c r="AF108" s="22"/>
      <c r="AG108" s="22"/>
    </row>
    <row r="109" spans="1:33" s="17" customFormat="1" ht="15" customHeight="1" x14ac:dyDescent="0.25">
      <c r="A109" s="30"/>
      <c r="B109" s="30"/>
      <c r="C109" s="30"/>
      <c r="D109" s="63"/>
      <c r="E109" s="30" t="s">
        <v>4</v>
      </c>
      <c r="F109" s="30" t="s">
        <v>64</v>
      </c>
      <c r="G109" s="33">
        <f>G105*G89</f>
        <v>60000</v>
      </c>
      <c r="H109" s="33">
        <f t="shared" ref="H109:O109" si="40">H105*H89</f>
        <v>61500</v>
      </c>
      <c r="I109" s="33">
        <f t="shared" si="40"/>
        <v>63000</v>
      </c>
      <c r="J109" s="33">
        <f t="shared" si="40"/>
        <v>64500</v>
      </c>
      <c r="K109" s="33">
        <f t="shared" si="40"/>
        <v>66000</v>
      </c>
      <c r="L109" s="33">
        <f t="shared" si="40"/>
        <v>67500</v>
      </c>
      <c r="M109" s="33">
        <f t="shared" si="40"/>
        <v>69000</v>
      </c>
      <c r="N109" s="33">
        <f t="shared" si="40"/>
        <v>70500</v>
      </c>
      <c r="O109" s="33">
        <f t="shared" si="40"/>
        <v>72000</v>
      </c>
      <c r="P109" s="33">
        <f>P105*P89</f>
        <v>73500</v>
      </c>
      <c r="Q109" s="42">
        <f t="shared" si="33"/>
        <v>66750</v>
      </c>
      <c r="R109"/>
      <c r="S109"/>
      <c r="T109"/>
      <c r="U109"/>
      <c r="V109"/>
      <c r="X109" s="22"/>
      <c r="Y109" s="22"/>
      <c r="Z109" s="22"/>
      <c r="AA109" s="22"/>
      <c r="AB109" s="22"/>
      <c r="AC109" s="22"/>
      <c r="AD109" s="22"/>
      <c r="AE109" s="22"/>
      <c r="AF109" s="22"/>
      <c r="AG109" s="22"/>
    </row>
    <row r="110" spans="1:33" s="17" customFormat="1" ht="15" customHeight="1" x14ac:dyDescent="0.25">
      <c r="A110" s="30"/>
      <c r="B110" s="30"/>
      <c r="C110" s="30"/>
      <c r="D110" s="63"/>
      <c r="E110" s="30" t="s">
        <v>18</v>
      </c>
      <c r="F110" s="30" t="s">
        <v>64</v>
      </c>
      <c r="G110" s="33">
        <f>G107*G108</f>
        <v>600000</v>
      </c>
      <c r="H110" s="33">
        <f t="shared" ref="H110:P110" si="41">H107*H108</f>
        <v>900000</v>
      </c>
      <c r="I110" s="33">
        <f t="shared" si="41"/>
        <v>900000</v>
      </c>
      <c r="J110" s="33">
        <f t="shared" si="41"/>
        <v>900000</v>
      </c>
      <c r="K110" s="33">
        <f t="shared" si="41"/>
        <v>1200000</v>
      </c>
      <c r="L110" s="33">
        <f t="shared" si="41"/>
        <v>1200000</v>
      </c>
      <c r="M110" s="33">
        <f t="shared" si="41"/>
        <v>1200000</v>
      </c>
      <c r="N110" s="33">
        <f t="shared" si="41"/>
        <v>1500000</v>
      </c>
      <c r="O110" s="33">
        <f t="shared" si="41"/>
        <v>1500000</v>
      </c>
      <c r="P110" s="33">
        <f t="shared" si="41"/>
        <v>1500000</v>
      </c>
      <c r="Q110" s="42">
        <f t="shared" si="33"/>
        <v>1140000</v>
      </c>
      <c r="R110"/>
      <c r="S110"/>
      <c r="T110"/>
      <c r="U110"/>
      <c r="V110"/>
      <c r="X110" s="22"/>
      <c r="Y110" s="22"/>
      <c r="Z110" s="22"/>
      <c r="AA110" s="22"/>
      <c r="AB110" s="22"/>
      <c r="AC110" s="22"/>
      <c r="AD110" s="22"/>
      <c r="AE110" s="22"/>
      <c r="AF110" s="22"/>
      <c r="AG110" s="22"/>
    </row>
    <row r="111" spans="1:33" s="17" customFormat="1" ht="15.95" customHeight="1" thickBot="1" x14ac:dyDescent="0.3">
      <c r="A111" s="30"/>
      <c r="B111" s="30"/>
      <c r="C111" s="30"/>
      <c r="D111" s="63"/>
      <c r="E111" s="30" t="s">
        <v>19</v>
      </c>
      <c r="F111" s="30" t="s">
        <v>20</v>
      </c>
      <c r="G111" s="46">
        <f>G90*G105</f>
        <v>600</v>
      </c>
      <c r="H111" s="46">
        <f t="shared" ref="H111:P111" si="42">H90*H105</f>
        <v>600</v>
      </c>
      <c r="I111" s="46">
        <f t="shared" si="42"/>
        <v>600</v>
      </c>
      <c r="J111" s="46">
        <f t="shared" si="42"/>
        <v>600</v>
      </c>
      <c r="K111" s="46">
        <f t="shared" si="42"/>
        <v>600</v>
      </c>
      <c r="L111" s="46">
        <f t="shared" si="42"/>
        <v>600</v>
      </c>
      <c r="M111" s="46">
        <f t="shared" si="42"/>
        <v>600</v>
      </c>
      <c r="N111" s="46">
        <f t="shared" si="42"/>
        <v>600</v>
      </c>
      <c r="O111" s="46">
        <f t="shared" si="42"/>
        <v>600</v>
      </c>
      <c r="P111" s="46">
        <f t="shared" si="42"/>
        <v>600</v>
      </c>
      <c r="Q111" s="48">
        <f t="shared" si="33"/>
        <v>600</v>
      </c>
      <c r="R111"/>
      <c r="S111"/>
      <c r="T111"/>
      <c r="U111"/>
      <c r="V111"/>
    </row>
    <row r="112" spans="1:33" s="17" customFormat="1" ht="18" x14ac:dyDescent="0.25">
      <c r="A112" s="27" t="str">
        <f>A88</f>
        <v>LoS ref</v>
      </c>
      <c r="B112" s="27" t="str">
        <f t="shared" ref="B112:Q112" si="43">B88</f>
        <v>Level of Service</v>
      </c>
      <c r="C112" s="27" t="str">
        <f t="shared" si="43"/>
        <v>Option</v>
      </c>
      <c r="D112" s="27" t="str">
        <f t="shared" si="43"/>
        <v>Benefits/Consequences</v>
      </c>
      <c r="E112" s="27" t="str">
        <f t="shared" si="43"/>
        <v>Factor</v>
      </c>
      <c r="F112" s="27" t="str">
        <f t="shared" si="43"/>
        <v>Unit</v>
      </c>
      <c r="G112" s="27">
        <f t="shared" si="43"/>
        <v>2024</v>
      </c>
      <c r="H112" s="27">
        <f t="shared" si="43"/>
        <v>2025</v>
      </c>
      <c r="I112" s="27">
        <f t="shared" si="43"/>
        <v>2026</v>
      </c>
      <c r="J112" s="27">
        <f t="shared" si="43"/>
        <v>2027</v>
      </c>
      <c r="K112" s="27">
        <f t="shared" si="43"/>
        <v>2028</v>
      </c>
      <c r="L112" s="27">
        <f t="shared" si="43"/>
        <v>2029</v>
      </c>
      <c r="M112" s="27">
        <f t="shared" si="43"/>
        <v>2030</v>
      </c>
      <c r="N112" s="27">
        <f t="shared" si="43"/>
        <v>2031</v>
      </c>
      <c r="O112" s="27">
        <f t="shared" si="43"/>
        <v>2032</v>
      </c>
      <c r="P112" s="27">
        <f t="shared" si="43"/>
        <v>2033</v>
      </c>
      <c r="Q112" s="27" t="str">
        <f t="shared" si="43"/>
        <v>Avg</v>
      </c>
      <c r="R112"/>
      <c r="S112"/>
      <c r="T112"/>
      <c r="U112"/>
      <c r="V112"/>
    </row>
    <row r="113" spans="1:33" s="17" customFormat="1" ht="18.75" x14ac:dyDescent="0.3">
      <c r="A113" s="54" t="str">
        <f>A7</f>
        <v>Op05</v>
      </c>
      <c r="B113" s="54" t="str">
        <f>B7</f>
        <v>Structures Maintenance</v>
      </c>
      <c r="C113"/>
      <c r="D113"/>
      <c r="E113" t="s">
        <v>16</v>
      </c>
      <c r="F113" t="str">
        <f>"$ per" &amp; " " &amp; F115</f>
        <v xml:space="preserve">$ per </v>
      </c>
      <c r="G113" s="38">
        <v>40000</v>
      </c>
      <c r="H113" s="38">
        <v>41000</v>
      </c>
      <c r="I113" s="38">
        <v>42000</v>
      </c>
      <c r="J113" s="38">
        <v>43000</v>
      </c>
      <c r="K113" s="38">
        <v>44000</v>
      </c>
      <c r="L113" s="38">
        <v>45000</v>
      </c>
      <c r="M113" s="38">
        <v>46000</v>
      </c>
      <c r="N113" s="38">
        <v>47000</v>
      </c>
      <c r="O113" s="38">
        <v>48000</v>
      </c>
      <c r="P113" s="38">
        <v>49000</v>
      </c>
      <c r="Q113"/>
      <c r="R113"/>
      <c r="S113"/>
      <c r="T113"/>
      <c r="U113"/>
      <c r="V113"/>
    </row>
    <row r="114" spans="1:33" s="17" customFormat="1" x14ac:dyDescent="0.25">
      <c r="A114"/>
      <c r="B114"/>
      <c r="C114"/>
      <c r="D114"/>
      <c r="E114" t="s">
        <v>3</v>
      </c>
      <c r="F114" t="str">
        <f>"tonnes/"&amp;F115</f>
        <v>tonnes/</v>
      </c>
      <c r="G114" s="45">
        <v>400</v>
      </c>
      <c r="H114" s="45">
        <v>400</v>
      </c>
      <c r="I114" s="45">
        <v>400</v>
      </c>
      <c r="J114" s="45">
        <v>400</v>
      </c>
      <c r="K114" s="45">
        <v>400</v>
      </c>
      <c r="L114" s="45">
        <v>400</v>
      </c>
      <c r="M114" s="45">
        <v>400</v>
      </c>
      <c r="N114" s="45">
        <v>400</v>
      </c>
      <c r="O114" s="45">
        <v>400</v>
      </c>
      <c r="P114" s="45">
        <v>400</v>
      </c>
      <c r="Q114"/>
      <c r="R114"/>
      <c r="S114"/>
      <c r="T114"/>
      <c r="U114"/>
      <c r="V114"/>
    </row>
    <row r="115" spans="1:33" s="17" customFormat="1" ht="15" customHeight="1" x14ac:dyDescent="0.25">
      <c r="A115" s="30" t="str">
        <f>A113</f>
        <v>Op05</v>
      </c>
      <c r="B115" s="30" t="str">
        <f>B113</f>
        <v>Structures Maintenance</v>
      </c>
      <c r="C115" s="30" t="s">
        <v>8</v>
      </c>
      <c r="D115" s="63" t="s">
        <v>273</v>
      </c>
      <c r="E115" s="30" t="s">
        <v>6</v>
      </c>
      <c r="F115" s="34"/>
      <c r="G115" s="41">
        <v>3</v>
      </c>
      <c r="H115" s="41">
        <v>3</v>
      </c>
      <c r="I115" s="41">
        <v>3</v>
      </c>
      <c r="J115" s="41">
        <v>3</v>
      </c>
      <c r="K115" s="41">
        <v>3</v>
      </c>
      <c r="L115" s="41">
        <v>3</v>
      </c>
      <c r="M115" s="41">
        <v>3</v>
      </c>
      <c r="N115" s="41">
        <v>3</v>
      </c>
      <c r="O115" s="41">
        <v>3</v>
      </c>
      <c r="P115" s="41">
        <v>3</v>
      </c>
      <c r="Q115" s="35">
        <f>IFERROR(AVERAGE(G115:P115),0)</f>
        <v>3</v>
      </c>
      <c r="R115"/>
      <c r="S115"/>
      <c r="T115"/>
      <c r="U115"/>
      <c r="V115"/>
    </row>
    <row r="116" spans="1:33" s="17" customFormat="1" ht="15" customHeight="1" x14ac:dyDescent="0.25">
      <c r="A116" s="30"/>
      <c r="B116" s="30"/>
      <c r="C116" s="30"/>
      <c r="D116" s="63"/>
      <c r="E116" s="30" t="s">
        <v>5</v>
      </c>
      <c r="F116" s="34" t="s">
        <v>17</v>
      </c>
      <c r="G116" s="36">
        <v>85</v>
      </c>
      <c r="H116" s="36">
        <v>86</v>
      </c>
      <c r="I116" s="36">
        <v>87</v>
      </c>
      <c r="J116" s="36">
        <v>88</v>
      </c>
      <c r="K116" s="36">
        <v>89</v>
      </c>
      <c r="L116" s="36">
        <v>90</v>
      </c>
      <c r="M116" s="36">
        <v>91</v>
      </c>
      <c r="N116" s="36">
        <v>92</v>
      </c>
      <c r="O116" s="36">
        <v>93</v>
      </c>
      <c r="P116" s="36">
        <v>94</v>
      </c>
      <c r="Q116" s="43">
        <f t="shared" ref="Q116:Q135" si="44">IFERROR(AVERAGE(G116:P116),0)</f>
        <v>89.5</v>
      </c>
      <c r="R116"/>
      <c r="S116"/>
      <c r="T116"/>
      <c r="U116"/>
      <c r="V116"/>
    </row>
    <row r="117" spans="1:33" s="17" customFormat="1" ht="15" customHeight="1" x14ac:dyDescent="0.25">
      <c r="A117" s="30"/>
      <c r="B117" s="30"/>
      <c r="C117" s="30"/>
      <c r="D117" s="63"/>
      <c r="E117" s="30" t="s">
        <v>7</v>
      </c>
      <c r="F117" s="37" t="s">
        <v>63</v>
      </c>
      <c r="G117" s="36">
        <v>2</v>
      </c>
      <c r="H117" s="36">
        <v>2</v>
      </c>
      <c r="I117" s="36">
        <v>2</v>
      </c>
      <c r="J117" s="36">
        <v>2</v>
      </c>
      <c r="K117" s="36">
        <v>2</v>
      </c>
      <c r="L117" s="36">
        <v>3</v>
      </c>
      <c r="M117" s="36">
        <v>3</v>
      </c>
      <c r="N117" s="36">
        <v>3</v>
      </c>
      <c r="O117" s="36">
        <v>3</v>
      </c>
      <c r="P117" s="36">
        <v>3</v>
      </c>
      <c r="Q117" s="35">
        <f t="shared" si="44"/>
        <v>2.5</v>
      </c>
      <c r="R117"/>
      <c r="S117"/>
      <c r="T117"/>
      <c r="U117"/>
      <c r="V117"/>
    </row>
    <row r="118" spans="1:33" s="17" customFormat="1" ht="15" customHeight="1" x14ac:dyDescent="0.25">
      <c r="A118" s="30"/>
      <c r="B118" s="30"/>
      <c r="C118" s="30"/>
      <c r="D118" s="63"/>
      <c r="E118" s="30" t="s">
        <v>27</v>
      </c>
      <c r="F118" s="30" t="s">
        <v>64</v>
      </c>
      <c r="G118" s="14">
        <v>100000</v>
      </c>
      <c r="H118" s="14">
        <v>100000</v>
      </c>
      <c r="I118" s="14">
        <v>100000</v>
      </c>
      <c r="J118" s="14">
        <v>100000</v>
      </c>
      <c r="K118" s="14">
        <v>100000</v>
      </c>
      <c r="L118" s="14">
        <v>100000</v>
      </c>
      <c r="M118" s="14">
        <v>100000</v>
      </c>
      <c r="N118" s="14">
        <v>100000</v>
      </c>
      <c r="O118" s="14">
        <v>100000</v>
      </c>
      <c r="P118" s="14">
        <v>100000</v>
      </c>
      <c r="Q118" s="8">
        <f t="shared" si="44"/>
        <v>100000</v>
      </c>
      <c r="R118"/>
      <c r="S118"/>
      <c r="T118"/>
      <c r="U118"/>
      <c r="V118"/>
    </row>
    <row r="119" spans="1:33" s="17" customFormat="1" ht="15" customHeight="1" x14ac:dyDescent="0.25">
      <c r="A119" s="30"/>
      <c r="B119" s="30"/>
      <c r="C119" s="30"/>
      <c r="D119" s="63"/>
      <c r="E119" s="30" t="s">
        <v>4</v>
      </c>
      <c r="F119" s="30" t="s">
        <v>64</v>
      </c>
      <c r="G119" s="33">
        <f>G115*G113</f>
        <v>120000</v>
      </c>
      <c r="H119" s="33">
        <f t="shared" ref="H119:P119" si="45">H115*H113</f>
        <v>123000</v>
      </c>
      <c r="I119" s="33">
        <f t="shared" si="45"/>
        <v>126000</v>
      </c>
      <c r="J119" s="33">
        <f t="shared" si="45"/>
        <v>129000</v>
      </c>
      <c r="K119" s="33">
        <f t="shared" si="45"/>
        <v>132000</v>
      </c>
      <c r="L119" s="33">
        <f t="shared" si="45"/>
        <v>135000</v>
      </c>
      <c r="M119" s="33">
        <f t="shared" si="45"/>
        <v>138000</v>
      </c>
      <c r="N119" s="33">
        <f t="shared" si="45"/>
        <v>141000</v>
      </c>
      <c r="O119" s="33">
        <f t="shared" si="45"/>
        <v>144000</v>
      </c>
      <c r="P119" s="33">
        <f t="shared" si="45"/>
        <v>147000</v>
      </c>
      <c r="Q119" s="42">
        <f t="shared" si="44"/>
        <v>133500</v>
      </c>
      <c r="R119"/>
      <c r="S119"/>
      <c r="T119"/>
      <c r="U119"/>
      <c r="V119"/>
    </row>
    <row r="120" spans="1:33" s="17" customFormat="1" ht="15.95" customHeight="1" x14ac:dyDescent="0.25">
      <c r="A120" s="30"/>
      <c r="B120" s="30"/>
      <c r="C120" s="30"/>
      <c r="D120" s="63"/>
      <c r="E120" s="30" t="s">
        <v>18</v>
      </c>
      <c r="F120" s="30" t="s">
        <v>64</v>
      </c>
      <c r="G120" s="33">
        <f>G117*G118</f>
        <v>200000</v>
      </c>
      <c r="H120" s="33">
        <f t="shared" ref="H120:P120" si="46">H117*H118</f>
        <v>200000</v>
      </c>
      <c r="I120" s="33">
        <f t="shared" si="46"/>
        <v>200000</v>
      </c>
      <c r="J120" s="33">
        <f t="shared" si="46"/>
        <v>200000</v>
      </c>
      <c r="K120" s="33">
        <f t="shared" si="46"/>
        <v>200000</v>
      </c>
      <c r="L120" s="33">
        <f t="shared" si="46"/>
        <v>300000</v>
      </c>
      <c r="M120" s="33">
        <f t="shared" si="46"/>
        <v>300000</v>
      </c>
      <c r="N120" s="33">
        <f t="shared" si="46"/>
        <v>300000</v>
      </c>
      <c r="O120" s="33">
        <f t="shared" si="46"/>
        <v>300000</v>
      </c>
      <c r="P120" s="33">
        <f t="shared" si="46"/>
        <v>300000</v>
      </c>
      <c r="Q120" s="42">
        <f t="shared" si="44"/>
        <v>250000</v>
      </c>
      <c r="R120"/>
      <c r="S120"/>
      <c r="T120"/>
      <c r="U120"/>
      <c r="V120"/>
      <c r="AC120" s="20"/>
      <c r="AD120" s="20"/>
      <c r="AE120" s="20"/>
      <c r="AF120" s="20"/>
      <c r="AG120" s="20"/>
    </row>
    <row r="121" spans="1:33" s="17" customFormat="1" ht="15.95" customHeight="1" x14ac:dyDescent="0.25">
      <c r="A121" s="30"/>
      <c r="B121" s="30"/>
      <c r="C121" s="30"/>
      <c r="D121" s="63"/>
      <c r="E121" s="30" t="s">
        <v>19</v>
      </c>
      <c r="F121" s="30" t="s">
        <v>20</v>
      </c>
      <c r="G121" s="44">
        <f>G114*G115</f>
        <v>1200</v>
      </c>
      <c r="H121" s="44">
        <f t="shared" ref="H121:P121" si="47">H114*H115</f>
        <v>1200</v>
      </c>
      <c r="I121" s="44">
        <f t="shared" si="47"/>
        <v>1200</v>
      </c>
      <c r="J121" s="44">
        <f t="shared" si="47"/>
        <v>1200</v>
      </c>
      <c r="K121" s="44">
        <f t="shared" si="47"/>
        <v>1200</v>
      </c>
      <c r="L121" s="44">
        <f t="shared" si="47"/>
        <v>1200</v>
      </c>
      <c r="M121" s="44">
        <f t="shared" si="47"/>
        <v>1200</v>
      </c>
      <c r="N121" s="44">
        <f t="shared" si="47"/>
        <v>1200</v>
      </c>
      <c r="O121" s="44">
        <f t="shared" si="47"/>
        <v>1200</v>
      </c>
      <c r="P121" s="44">
        <f t="shared" si="47"/>
        <v>1200</v>
      </c>
      <c r="Q121" s="48">
        <f t="shared" si="44"/>
        <v>1200</v>
      </c>
      <c r="R121"/>
      <c r="S121"/>
      <c r="T121"/>
      <c r="U121"/>
      <c r="V121"/>
      <c r="X121" s="21"/>
      <c r="Y121" s="21"/>
      <c r="Z121" s="21"/>
      <c r="AC121" s="20"/>
      <c r="AD121" s="20"/>
      <c r="AE121" s="24"/>
      <c r="AF121" s="20"/>
      <c r="AG121" s="20"/>
    </row>
    <row r="122" spans="1:33" s="17" customFormat="1" ht="15" customHeight="1" x14ac:dyDescent="0.25">
      <c r="A122" t="str">
        <f>A115</f>
        <v>Op05</v>
      </c>
      <c r="B122" t="str">
        <f>B115</f>
        <v>Structures Maintenance</v>
      </c>
      <c r="C122" t="s">
        <v>9</v>
      </c>
      <c r="D122" s="63" t="s">
        <v>274</v>
      </c>
      <c r="E122" t="s">
        <v>6</v>
      </c>
      <c r="F122">
        <f>F115</f>
        <v>0</v>
      </c>
      <c r="G122" s="39">
        <v>2.2000000000000002</v>
      </c>
      <c r="H122" s="39">
        <v>2.2000000000000002</v>
      </c>
      <c r="I122" s="39">
        <v>2.2000000000000002</v>
      </c>
      <c r="J122" s="39">
        <v>2.2000000000000002</v>
      </c>
      <c r="K122" s="39">
        <v>2.2000000000000002</v>
      </c>
      <c r="L122" s="39">
        <v>2.2000000000000002</v>
      </c>
      <c r="M122" s="39">
        <v>2.2000000000000002</v>
      </c>
      <c r="N122" s="39">
        <v>2.2000000000000002</v>
      </c>
      <c r="O122" s="39">
        <v>2.2000000000000002</v>
      </c>
      <c r="P122" s="39">
        <v>2.2000000000000002</v>
      </c>
      <c r="Q122" s="35">
        <f t="shared" si="44"/>
        <v>2.1999999999999997</v>
      </c>
      <c r="R122"/>
      <c r="S122"/>
      <c r="T122"/>
      <c r="U122"/>
      <c r="V122"/>
      <c r="AE122" s="21"/>
    </row>
    <row r="123" spans="1:33" s="17" customFormat="1" ht="15" customHeight="1" x14ac:dyDescent="0.25">
      <c r="A123"/>
      <c r="B123"/>
      <c r="C123"/>
      <c r="D123" s="63"/>
      <c r="E123" t="s">
        <v>5</v>
      </c>
      <c r="F123" t="str">
        <f>F116</f>
        <v>%</v>
      </c>
      <c r="G123" s="39">
        <v>85</v>
      </c>
      <c r="H123" s="39">
        <v>85</v>
      </c>
      <c r="I123" s="39">
        <v>85</v>
      </c>
      <c r="J123" s="39">
        <v>85</v>
      </c>
      <c r="K123" s="39">
        <v>85</v>
      </c>
      <c r="L123" s="39">
        <v>85</v>
      </c>
      <c r="M123" s="39">
        <v>85</v>
      </c>
      <c r="N123" s="39">
        <v>85</v>
      </c>
      <c r="O123" s="39">
        <v>85</v>
      </c>
      <c r="P123" s="39">
        <v>85</v>
      </c>
      <c r="Q123" s="43">
        <f t="shared" si="44"/>
        <v>85</v>
      </c>
      <c r="R123"/>
      <c r="S123"/>
      <c r="T123"/>
      <c r="U123"/>
      <c r="V123"/>
      <c r="AE123" s="21"/>
    </row>
    <row r="124" spans="1:33" s="17" customFormat="1" ht="15" customHeight="1" x14ac:dyDescent="0.25">
      <c r="A124"/>
      <c r="B124"/>
      <c r="C124"/>
      <c r="D124" s="63"/>
      <c r="E124" t="s">
        <v>7</v>
      </c>
      <c r="F124" t="str">
        <f>F117</f>
        <v>1,2,3,4,5</v>
      </c>
      <c r="G124" s="39">
        <v>2</v>
      </c>
      <c r="H124" s="39">
        <v>2</v>
      </c>
      <c r="I124" s="39">
        <v>3</v>
      </c>
      <c r="J124" s="39">
        <v>3</v>
      </c>
      <c r="K124" s="39">
        <v>3</v>
      </c>
      <c r="L124" s="39">
        <v>3</v>
      </c>
      <c r="M124" s="39">
        <v>4</v>
      </c>
      <c r="N124" s="39">
        <v>4</v>
      </c>
      <c r="O124" s="39">
        <v>4</v>
      </c>
      <c r="P124" s="39">
        <v>4</v>
      </c>
      <c r="Q124" s="35">
        <f t="shared" si="44"/>
        <v>3.2</v>
      </c>
      <c r="R124"/>
      <c r="S124"/>
      <c r="T124"/>
      <c r="U124"/>
      <c r="V124"/>
    </row>
    <row r="125" spans="1:33" s="17" customFormat="1" ht="15" customHeight="1" x14ac:dyDescent="0.25">
      <c r="A125"/>
      <c r="B125"/>
      <c r="C125"/>
      <c r="D125" s="63"/>
      <c r="E125" t="s">
        <v>27</v>
      </c>
      <c r="F125" t="str">
        <f>F118</f>
        <v>$</v>
      </c>
      <c r="G125" s="38">
        <v>200000</v>
      </c>
      <c r="H125" s="38">
        <v>200000</v>
      </c>
      <c r="I125" s="38">
        <v>200000</v>
      </c>
      <c r="J125" s="38">
        <v>200000</v>
      </c>
      <c r="K125" s="38">
        <v>200000</v>
      </c>
      <c r="L125" s="38">
        <v>200000</v>
      </c>
      <c r="M125" s="38">
        <v>200000</v>
      </c>
      <c r="N125" s="38">
        <v>200000</v>
      </c>
      <c r="O125" s="38">
        <v>200000</v>
      </c>
      <c r="P125" s="38">
        <v>200000</v>
      </c>
      <c r="Q125" s="8">
        <f t="shared" si="44"/>
        <v>200000</v>
      </c>
      <c r="R125"/>
      <c r="S125"/>
      <c r="T125"/>
      <c r="U125"/>
      <c r="V125"/>
    </row>
    <row r="126" spans="1:33" s="17" customFormat="1" ht="15" customHeight="1" x14ac:dyDescent="0.25">
      <c r="A126"/>
      <c r="B126"/>
      <c r="C126"/>
      <c r="D126" s="63"/>
      <c r="E126" t="s">
        <v>4</v>
      </c>
      <c r="F126" t="s">
        <v>64</v>
      </c>
      <c r="G126" s="40">
        <f>G122*G113</f>
        <v>88000</v>
      </c>
      <c r="H126" s="40">
        <f t="shared" ref="H126:P126" si="48">H122*H113</f>
        <v>90200.000000000015</v>
      </c>
      <c r="I126" s="40">
        <f t="shared" si="48"/>
        <v>92400.000000000015</v>
      </c>
      <c r="J126" s="40">
        <f t="shared" si="48"/>
        <v>94600.000000000015</v>
      </c>
      <c r="K126" s="40">
        <f t="shared" si="48"/>
        <v>96800.000000000015</v>
      </c>
      <c r="L126" s="40">
        <f t="shared" si="48"/>
        <v>99000.000000000015</v>
      </c>
      <c r="M126" s="40">
        <f t="shared" si="48"/>
        <v>101200.00000000001</v>
      </c>
      <c r="N126" s="40">
        <f t="shared" si="48"/>
        <v>103400.00000000001</v>
      </c>
      <c r="O126" s="40">
        <f t="shared" si="48"/>
        <v>105600.00000000001</v>
      </c>
      <c r="P126" s="40">
        <f t="shared" si="48"/>
        <v>107800.00000000001</v>
      </c>
      <c r="Q126" s="42">
        <f t="shared" si="44"/>
        <v>97900</v>
      </c>
      <c r="R126"/>
      <c r="S126"/>
      <c r="T126"/>
      <c r="U126"/>
      <c r="V126"/>
      <c r="X126" s="25"/>
      <c r="Y126" s="25"/>
      <c r="Z126" s="25"/>
      <c r="AA126" s="26"/>
    </row>
    <row r="127" spans="1:33" s="17" customFormat="1" ht="15" customHeight="1" x14ac:dyDescent="0.25">
      <c r="A127"/>
      <c r="B127"/>
      <c r="C127"/>
      <c r="D127" s="63"/>
      <c r="E127" t="s">
        <v>18</v>
      </c>
      <c r="F127" t="s">
        <v>64</v>
      </c>
      <c r="G127" s="40">
        <f>G124*G125</f>
        <v>400000</v>
      </c>
      <c r="H127" s="40">
        <f t="shared" ref="H127:P127" si="49">H124*H125</f>
        <v>400000</v>
      </c>
      <c r="I127" s="40">
        <f t="shared" si="49"/>
        <v>600000</v>
      </c>
      <c r="J127" s="40">
        <f t="shared" si="49"/>
        <v>600000</v>
      </c>
      <c r="K127" s="40">
        <f t="shared" si="49"/>
        <v>600000</v>
      </c>
      <c r="L127" s="40">
        <f t="shared" si="49"/>
        <v>600000</v>
      </c>
      <c r="M127" s="40">
        <f t="shared" si="49"/>
        <v>800000</v>
      </c>
      <c r="N127" s="40">
        <f t="shared" si="49"/>
        <v>800000</v>
      </c>
      <c r="O127" s="40">
        <f t="shared" si="49"/>
        <v>800000</v>
      </c>
      <c r="P127" s="40">
        <f t="shared" si="49"/>
        <v>800000</v>
      </c>
      <c r="Q127" s="42">
        <f t="shared" si="44"/>
        <v>640000</v>
      </c>
      <c r="R127"/>
      <c r="S127"/>
      <c r="T127"/>
      <c r="U127"/>
      <c r="V127"/>
      <c r="X127" s="25"/>
      <c r="Y127" s="25"/>
      <c r="Z127" s="25"/>
      <c r="AA127" s="26"/>
    </row>
    <row r="128" spans="1:33" s="17" customFormat="1" ht="15" customHeight="1" x14ac:dyDescent="0.25">
      <c r="A128"/>
      <c r="B128"/>
      <c r="C128"/>
      <c r="D128" s="63"/>
      <c r="E128" t="s">
        <v>19</v>
      </c>
      <c r="F128" t="s">
        <v>20</v>
      </c>
      <c r="G128" s="47">
        <f>G122*G114</f>
        <v>880.00000000000011</v>
      </c>
      <c r="H128" s="47">
        <f t="shared" ref="H128:P128" si="50">H122*H114</f>
        <v>880.00000000000011</v>
      </c>
      <c r="I128" s="47">
        <f t="shared" si="50"/>
        <v>880.00000000000011</v>
      </c>
      <c r="J128" s="47">
        <f t="shared" si="50"/>
        <v>880.00000000000011</v>
      </c>
      <c r="K128" s="47">
        <f t="shared" si="50"/>
        <v>880.00000000000011</v>
      </c>
      <c r="L128" s="47">
        <f t="shared" si="50"/>
        <v>880.00000000000011</v>
      </c>
      <c r="M128" s="47">
        <f t="shared" si="50"/>
        <v>880.00000000000011</v>
      </c>
      <c r="N128" s="47">
        <f t="shared" si="50"/>
        <v>880.00000000000011</v>
      </c>
      <c r="O128" s="47">
        <f t="shared" si="50"/>
        <v>880.00000000000011</v>
      </c>
      <c r="P128" s="47">
        <f t="shared" si="50"/>
        <v>880.00000000000011</v>
      </c>
      <c r="Q128" s="48">
        <f t="shared" si="44"/>
        <v>880.00000000000023</v>
      </c>
      <c r="R128"/>
      <c r="S128"/>
      <c r="T128"/>
      <c r="U128"/>
      <c r="V128"/>
      <c r="X128" s="25"/>
      <c r="Y128" s="25"/>
      <c r="Z128" s="25"/>
      <c r="AA128" s="26"/>
    </row>
    <row r="129" spans="1:37" s="17" customFormat="1" ht="15" customHeight="1" x14ac:dyDescent="0.25">
      <c r="A129" s="30" t="str">
        <f>A122</f>
        <v>Op05</v>
      </c>
      <c r="B129" s="30" t="str">
        <f>B115</f>
        <v>Structures Maintenance</v>
      </c>
      <c r="C129" s="30" t="s">
        <v>10</v>
      </c>
      <c r="D129" s="63" t="s">
        <v>275</v>
      </c>
      <c r="E129" s="30" t="s">
        <v>6</v>
      </c>
      <c r="F129" s="30">
        <f>F115</f>
        <v>0</v>
      </c>
      <c r="G129" s="41">
        <v>1.5</v>
      </c>
      <c r="H129" s="41">
        <v>1.5</v>
      </c>
      <c r="I129" s="41">
        <v>1.5</v>
      </c>
      <c r="J129" s="41">
        <v>1.5</v>
      </c>
      <c r="K129" s="41">
        <v>1.5</v>
      </c>
      <c r="L129" s="41">
        <v>1.5</v>
      </c>
      <c r="M129" s="41">
        <v>1.5</v>
      </c>
      <c r="N129" s="41">
        <v>1.5</v>
      </c>
      <c r="O129" s="41">
        <v>1.5</v>
      </c>
      <c r="P129" s="41">
        <v>1.5</v>
      </c>
      <c r="Q129" s="35">
        <f t="shared" si="44"/>
        <v>1.5</v>
      </c>
      <c r="R129"/>
      <c r="S129"/>
      <c r="T129"/>
      <c r="U129"/>
      <c r="V129"/>
      <c r="X129" s="25"/>
      <c r="Y129" s="25"/>
      <c r="Z129" s="25"/>
      <c r="AA129" s="26"/>
    </row>
    <row r="130" spans="1:37" ht="15" customHeight="1" x14ac:dyDescent="0.25">
      <c r="A130" s="30"/>
      <c r="B130" s="30"/>
      <c r="C130" s="30"/>
      <c r="D130" s="63"/>
      <c r="E130" s="30" t="s">
        <v>5</v>
      </c>
      <c r="F130" s="30" t="str">
        <f>F116</f>
        <v>%</v>
      </c>
      <c r="G130" s="36">
        <v>85</v>
      </c>
      <c r="H130" s="36">
        <v>84</v>
      </c>
      <c r="I130" s="36">
        <v>83</v>
      </c>
      <c r="J130" s="36">
        <v>82</v>
      </c>
      <c r="K130" s="36">
        <v>81</v>
      </c>
      <c r="L130" s="36">
        <v>80</v>
      </c>
      <c r="M130" s="36">
        <v>79</v>
      </c>
      <c r="N130" s="36">
        <v>78</v>
      </c>
      <c r="O130" s="36">
        <v>77</v>
      </c>
      <c r="P130" s="36">
        <v>76</v>
      </c>
      <c r="Q130" s="43">
        <f t="shared" si="44"/>
        <v>80.5</v>
      </c>
      <c r="V130"/>
    </row>
    <row r="131" spans="1:37" ht="15" customHeight="1" x14ac:dyDescent="0.25">
      <c r="A131" s="30"/>
      <c r="B131" s="30"/>
      <c r="C131" s="30"/>
      <c r="D131" s="63"/>
      <c r="E131" s="30" t="s">
        <v>7</v>
      </c>
      <c r="F131" s="30" t="str">
        <f>F117</f>
        <v>1,2,3,4,5</v>
      </c>
      <c r="G131" s="36">
        <v>2</v>
      </c>
      <c r="H131" s="36">
        <v>3</v>
      </c>
      <c r="I131" s="36">
        <v>3</v>
      </c>
      <c r="J131" s="36">
        <v>3</v>
      </c>
      <c r="K131" s="36">
        <v>4</v>
      </c>
      <c r="L131" s="36">
        <v>4</v>
      </c>
      <c r="M131" s="36">
        <v>4</v>
      </c>
      <c r="N131" s="36">
        <v>5</v>
      </c>
      <c r="O131" s="36">
        <v>5</v>
      </c>
      <c r="P131" s="36">
        <v>5</v>
      </c>
      <c r="Q131" s="35">
        <f t="shared" si="44"/>
        <v>3.8</v>
      </c>
      <c r="V131"/>
    </row>
    <row r="132" spans="1:37" ht="15" customHeight="1" x14ac:dyDescent="0.25">
      <c r="A132" s="30"/>
      <c r="B132" s="30"/>
      <c r="C132" s="30"/>
      <c r="D132" s="63"/>
      <c r="E132" s="30" t="s">
        <v>27</v>
      </c>
      <c r="F132" s="30" t="str">
        <f>F118</f>
        <v>$</v>
      </c>
      <c r="G132" s="14">
        <v>300000</v>
      </c>
      <c r="H132" s="14">
        <v>300000</v>
      </c>
      <c r="I132" s="14">
        <v>300000</v>
      </c>
      <c r="J132" s="14">
        <v>300000</v>
      </c>
      <c r="K132" s="14">
        <v>300000</v>
      </c>
      <c r="L132" s="14">
        <v>300000</v>
      </c>
      <c r="M132" s="14">
        <v>300000</v>
      </c>
      <c r="N132" s="14">
        <v>300000</v>
      </c>
      <c r="O132" s="14">
        <v>300000</v>
      </c>
      <c r="P132" s="14">
        <v>300000</v>
      </c>
      <c r="Q132" s="8">
        <f t="shared" si="44"/>
        <v>300000</v>
      </c>
      <c r="V132"/>
    </row>
    <row r="133" spans="1:37" ht="15" customHeight="1" x14ac:dyDescent="0.25">
      <c r="A133" s="30"/>
      <c r="B133" s="30"/>
      <c r="C133" s="30"/>
      <c r="D133" s="63"/>
      <c r="E133" s="30" t="s">
        <v>4</v>
      </c>
      <c r="F133" s="30" t="s">
        <v>64</v>
      </c>
      <c r="G133" s="33">
        <f>G129*G113</f>
        <v>60000</v>
      </c>
      <c r="H133" s="33">
        <f t="shared" ref="H133:O133" si="51">H129*H113</f>
        <v>61500</v>
      </c>
      <c r="I133" s="33">
        <f t="shared" si="51"/>
        <v>63000</v>
      </c>
      <c r="J133" s="33">
        <f t="shared" si="51"/>
        <v>64500</v>
      </c>
      <c r="K133" s="33">
        <f t="shared" si="51"/>
        <v>66000</v>
      </c>
      <c r="L133" s="33">
        <f t="shared" si="51"/>
        <v>67500</v>
      </c>
      <c r="M133" s="33">
        <f t="shared" si="51"/>
        <v>69000</v>
      </c>
      <c r="N133" s="33">
        <f t="shared" si="51"/>
        <v>70500</v>
      </c>
      <c r="O133" s="33">
        <f t="shared" si="51"/>
        <v>72000</v>
      </c>
      <c r="P133" s="33">
        <f>P129*P113</f>
        <v>73500</v>
      </c>
      <c r="Q133" s="42">
        <f t="shared" si="44"/>
        <v>66750</v>
      </c>
      <c r="V133"/>
    </row>
    <row r="134" spans="1:37" ht="15" customHeight="1" x14ac:dyDescent="0.25">
      <c r="A134" s="30"/>
      <c r="B134" s="30"/>
      <c r="C134" s="30"/>
      <c r="D134" s="63"/>
      <c r="E134" s="30" t="s">
        <v>18</v>
      </c>
      <c r="F134" s="30" t="s">
        <v>64</v>
      </c>
      <c r="G134" s="33">
        <f>G131*G132</f>
        <v>600000</v>
      </c>
      <c r="H134" s="33">
        <f t="shared" ref="H134:P134" si="52">H131*H132</f>
        <v>900000</v>
      </c>
      <c r="I134" s="33">
        <f t="shared" si="52"/>
        <v>900000</v>
      </c>
      <c r="J134" s="33">
        <f t="shared" si="52"/>
        <v>900000</v>
      </c>
      <c r="K134" s="33">
        <f t="shared" si="52"/>
        <v>1200000</v>
      </c>
      <c r="L134" s="33">
        <f t="shared" si="52"/>
        <v>1200000</v>
      </c>
      <c r="M134" s="33">
        <f t="shared" si="52"/>
        <v>1200000</v>
      </c>
      <c r="N134" s="33">
        <f t="shared" si="52"/>
        <v>1500000</v>
      </c>
      <c r="O134" s="33">
        <f t="shared" si="52"/>
        <v>1500000</v>
      </c>
      <c r="P134" s="33">
        <f t="shared" si="52"/>
        <v>1500000</v>
      </c>
      <c r="Q134" s="42">
        <f t="shared" si="44"/>
        <v>1140000</v>
      </c>
      <c r="V134"/>
    </row>
    <row r="135" spans="1:37" ht="15.95" customHeight="1" thickBot="1" x14ac:dyDescent="0.3">
      <c r="A135" s="30"/>
      <c r="B135" s="30"/>
      <c r="C135" s="30"/>
      <c r="D135" s="63"/>
      <c r="E135" s="30" t="s">
        <v>19</v>
      </c>
      <c r="F135" s="30" t="s">
        <v>20</v>
      </c>
      <c r="G135" s="46">
        <f>G114*G129</f>
        <v>600</v>
      </c>
      <c r="H135" s="46">
        <f t="shared" ref="H135:P135" si="53">H114*H129</f>
        <v>600</v>
      </c>
      <c r="I135" s="46">
        <f t="shared" si="53"/>
        <v>600</v>
      </c>
      <c r="J135" s="46">
        <f t="shared" si="53"/>
        <v>600</v>
      </c>
      <c r="K135" s="46">
        <f t="shared" si="53"/>
        <v>600</v>
      </c>
      <c r="L135" s="46">
        <f t="shared" si="53"/>
        <v>600</v>
      </c>
      <c r="M135" s="46">
        <f t="shared" si="53"/>
        <v>600</v>
      </c>
      <c r="N135" s="46">
        <f t="shared" si="53"/>
        <v>600</v>
      </c>
      <c r="O135" s="46">
        <f t="shared" si="53"/>
        <v>600</v>
      </c>
      <c r="P135" s="46">
        <f t="shared" si="53"/>
        <v>600</v>
      </c>
      <c r="Q135" s="48">
        <f t="shared" si="44"/>
        <v>600</v>
      </c>
      <c r="V135"/>
    </row>
    <row r="136" spans="1:37" s="2" customFormat="1" ht="18" x14ac:dyDescent="0.25">
      <c r="A136" s="27" t="str">
        <f>A112</f>
        <v>LoS ref</v>
      </c>
      <c r="B136" s="27" t="str">
        <f t="shared" ref="B136:Q136" si="54">B112</f>
        <v>Level of Service</v>
      </c>
      <c r="C136" s="27" t="str">
        <f t="shared" si="54"/>
        <v>Option</v>
      </c>
      <c r="D136" s="27" t="str">
        <f t="shared" si="54"/>
        <v>Benefits/Consequences</v>
      </c>
      <c r="E136" s="27" t="str">
        <f t="shared" si="54"/>
        <v>Factor</v>
      </c>
      <c r="F136" s="27" t="str">
        <f t="shared" si="54"/>
        <v>Unit</v>
      </c>
      <c r="G136" s="27">
        <f t="shared" si="54"/>
        <v>2024</v>
      </c>
      <c r="H136" s="27">
        <f t="shared" si="54"/>
        <v>2025</v>
      </c>
      <c r="I136" s="27">
        <f t="shared" si="54"/>
        <v>2026</v>
      </c>
      <c r="J136" s="27">
        <f t="shared" si="54"/>
        <v>2027</v>
      </c>
      <c r="K136" s="27">
        <f t="shared" si="54"/>
        <v>2028</v>
      </c>
      <c r="L136" s="27">
        <f t="shared" si="54"/>
        <v>2029</v>
      </c>
      <c r="M136" s="27">
        <f t="shared" si="54"/>
        <v>2030</v>
      </c>
      <c r="N136" s="27">
        <f t="shared" si="54"/>
        <v>2031</v>
      </c>
      <c r="O136" s="27">
        <f t="shared" si="54"/>
        <v>2032</v>
      </c>
      <c r="P136" s="27">
        <f t="shared" si="54"/>
        <v>2033</v>
      </c>
      <c r="Q136" s="27" t="str">
        <f t="shared" si="54"/>
        <v>Avg</v>
      </c>
      <c r="R136"/>
      <c r="S136"/>
      <c r="T136"/>
      <c r="U136"/>
      <c r="V136"/>
      <c r="W136" s="17"/>
      <c r="X136" s="17"/>
      <c r="Y136" s="17"/>
      <c r="Z136" s="17"/>
      <c r="AA136" s="17"/>
      <c r="AB136" s="17"/>
      <c r="AC136" s="17"/>
      <c r="AD136" s="17"/>
      <c r="AE136" s="17"/>
      <c r="AF136" s="17"/>
      <c r="AG136" s="17"/>
      <c r="AH136" s="17"/>
      <c r="AI136" s="17"/>
      <c r="AJ136" s="17"/>
      <c r="AK136" s="17"/>
    </row>
    <row r="137" spans="1:37" s="2" customFormat="1" ht="18.75" x14ac:dyDescent="0.3">
      <c r="A137" s="54" t="str">
        <f>A8</f>
        <v>Op06</v>
      </c>
      <c r="B137" s="54" t="str">
        <f>B8</f>
        <v>Emergency Response</v>
      </c>
      <c r="C137"/>
      <c r="D137"/>
      <c r="E137" t="s">
        <v>16</v>
      </c>
      <c r="F137" t="str">
        <f>"$ per" &amp; " " &amp; F139</f>
        <v xml:space="preserve">$ per </v>
      </c>
      <c r="G137" s="38">
        <v>40000</v>
      </c>
      <c r="H137" s="38">
        <v>41000</v>
      </c>
      <c r="I137" s="38">
        <v>42000</v>
      </c>
      <c r="J137" s="38">
        <v>43000</v>
      </c>
      <c r="K137" s="38">
        <v>44000</v>
      </c>
      <c r="L137" s="38">
        <v>45000</v>
      </c>
      <c r="M137" s="38">
        <v>46000</v>
      </c>
      <c r="N137" s="38">
        <v>47000</v>
      </c>
      <c r="O137" s="38">
        <v>48000</v>
      </c>
      <c r="P137" s="38">
        <v>49000</v>
      </c>
      <c r="Q137"/>
      <c r="R137"/>
      <c r="S137"/>
      <c r="T137"/>
      <c r="U137"/>
      <c r="V137"/>
      <c r="W137" s="17"/>
      <c r="X137" s="17"/>
      <c r="Y137" s="17"/>
      <c r="Z137" s="17"/>
      <c r="AA137" s="17"/>
      <c r="AB137" s="17"/>
      <c r="AC137" s="17"/>
      <c r="AD137" s="17"/>
      <c r="AE137" s="17"/>
      <c r="AF137" s="17"/>
      <c r="AG137" s="17"/>
      <c r="AH137" s="17"/>
      <c r="AI137" s="17"/>
      <c r="AJ137" s="17"/>
      <c r="AK137" s="17"/>
    </row>
    <row r="138" spans="1:37" s="2" customFormat="1" x14ac:dyDescent="0.25">
      <c r="A138"/>
      <c r="B138"/>
      <c r="C138"/>
      <c r="D138"/>
      <c r="E138" t="s">
        <v>3</v>
      </c>
      <c r="F138" t="str">
        <f>"tonnes/"&amp;F139</f>
        <v>tonnes/</v>
      </c>
      <c r="G138" s="45">
        <v>400</v>
      </c>
      <c r="H138" s="45">
        <v>400</v>
      </c>
      <c r="I138" s="45">
        <v>400</v>
      </c>
      <c r="J138" s="45">
        <v>400</v>
      </c>
      <c r="K138" s="45">
        <v>400</v>
      </c>
      <c r="L138" s="45">
        <v>400</v>
      </c>
      <c r="M138" s="45">
        <v>400</v>
      </c>
      <c r="N138" s="45">
        <v>400</v>
      </c>
      <c r="O138" s="45">
        <v>400</v>
      </c>
      <c r="P138" s="45">
        <v>400</v>
      </c>
      <c r="Q138"/>
      <c r="R138"/>
      <c r="S138"/>
      <c r="T138"/>
      <c r="U138"/>
      <c r="V138"/>
      <c r="W138" s="17"/>
      <c r="X138" s="17"/>
      <c r="Y138" s="17"/>
      <c r="Z138" s="17"/>
      <c r="AA138" s="17"/>
      <c r="AB138" s="17"/>
      <c r="AC138" s="17"/>
      <c r="AD138" s="17"/>
      <c r="AE138" s="17"/>
      <c r="AF138" s="17"/>
      <c r="AG138" s="17"/>
      <c r="AH138" s="17"/>
      <c r="AI138" s="17"/>
      <c r="AJ138" s="17"/>
      <c r="AK138" s="17"/>
    </row>
    <row r="139" spans="1:37" s="2" customFormat="1" ht="15" customHeight="1" x14ac:dyDescent="0.25">
      <c r="A139" s="30" t="str">
        <f>A137</f>
        <v>Op06</v>
      </c>
      <c r="B139" s="30" t="str">
        <f>B137</f>
        <v>Emergency Response</v>
      </c>
      <c r="C139" s="30" t="s">
        <v>8</v>
      </c>
      <c r="D139" s="63"/>
      <c r="E139" s="30" t="s">
        <v>6</v>
      </c>
      <c r="F139" s="34"/>
      <c r="G139" s="41">
        <v>3</v>
      </c>
      <c r="H139" s="41">
        <v>3</v>
      </c>
      <c r="I139" s="41">
        <v>3</v>
      </c>
      <c r="J139" s="41">
        <v>3</v>
      </c>
      <c r="K139" s="41">
        <v>3</v>
      </c>
      <c r="L139" s="41">
        <v>3</v>
      </c>
      <c r="M139" s="41">
        <v>3</v>
      </c>
      <c r="N139" s="41">
        <v>3</v>
      </c>
      <c r="O139" s="41">
        <v>3</v>
      </c>
      <c r="P139" s="41">
        <v>3</v>
      </c>
      <c r="Q139" s="35">
        <f>IFERROR(AVERAGE(G139:P139),0)</f>
        <v>3</v>
      </c>
      <c r="R139"/>
      <c r="S139"/>
      <c r="T139"/>
      <c r="U139"/>
      <c r="V139"/>
      <c r="W139" s="17"/>
      <c r="X139" s="17"/>
      <c r="Y139" s="17"/>
      <c r="Z139" s="17"/>
      <c r="AA139" s="17"/>
      <c r="AB139" s="17"/>
      <c r="AC139" s="17"/>
      <c r="AD139" s="17"/>
      <c r="AE139" s="17"/>
      <c r="AF139" s="17"/>
      <c r="AG139" s="17"/>
      <c r="AH139" s="17"/>
      <c r="AI139" s="17"/>
      <c r="AJ139" s="17"/>
      <c r="AK139" s="17"/>
    </row>
    <row r="140" spans="1:37" s="2" customFormat="1" ht="15" customHeight="1" x14ac:dyDescent="0.25">
      <c r="A140" s="30"/>
      <c r="B140" s="30"/>
      <c r="C140" s="30"/>
      <c r="D140" s="63"/>
      <c r="E140" s="30" t="s">
        <v>5</v>
      </c>
      <c r="F140" s="34" t="s">
        <v>17</v>
      </c>
      <c r="G140" s="36">
        <v>85</v>
      </c>
      <c r="H140" s="36">
        <v>86</v>
      </c>
      <c r="I140" s="36">
        <v>87</v>
      </c>
      <c r="J140" s="36">
        <v>88</v>
      </c>
      <c r="K140" s="36">
        <v>89</v>
      </c>
      <c r="L140" s="36">
        <v>90</v>
      </c>
      <c r="M140" s="36">
        <v>91</v>
      </c>
      <c r="N140" s="36">
        <v>92</v>
      </c>
      <c r="O140" s="36">
        <v>93</v>
      </c>
      <c r="P140" s="36">
        <v>94</v>
      </c>
      <c r="Q140" s="43">
        <f t="shared" ref="Q140:Q159" si="55">IFERROR(AVERAGE(G140:P140),0)</f>
        <v>89.5</v>
      </c>
      <c r="R140"/>
      <c r="S140"/>
      <c r="T140"/>
      <c r="U140"/>
      <c r="V140"/>
      <c r="W140" s="17"/>
      <c r="X140" s="17"/>
      <c r="Y140" s="17"/>
      <c r="Z140" s="17"/>
      <c r="AA140" s="17"/>
      <c r="AB140" s="17"/>
      <c r="AC140" s="17"/>
      <c r="AD140" s="17"/>
      <c r="AE140" s="17"/>
      <c r="AF140" s="17"/>
      <c r="AG140" s="17"/>
      <c r="AH140" s="17"/>
      <c r="AI140" s="17"/>
      <c r="AJ140" s="17"/>
      <c r="AK140" s="17"/>
    </row>
    <row r="141" spans="1:37" s="2" customFormat="1" ht="15" customHeight="1" x14ac:dyDescent="0.25">
      <c r="A141" s="30"/>
      <c r="B141" s="30"/>
      <c r="C141" s="30"/>
      <c r="D141" s="63"/>
      <c r="E141" s="30" t="s">
        <v>7</v>
      </c>
      <c r="F141" s="37" t="s">
        <v>63</v>
      </c>
      <c r="G141" s="36">
        <v>2</v>
      </c>
      <c r="H141" s="36">
        <v>2</v>
      </c>
      <c r="I141" s="36">
        <v>2</v>
      </c>
      <c r="J141" s="36">
        <v>2</v>
      </c>
      <c r="K141" s="36">
        <v>2</v>
      </c>
      <c r="L141" s="36">
        <v>3</v>
      </c>
      <c r="M141" s="36">
        <v>3</v>
      </c>
      <c r="N141" s="36">
        <v>3</v>
      </c>
      <c r="O141" s="36">
        <v>3</v>
      </c>
      <c r="P141" s="36">
        <v>3</v>
      </c>
      <c r="Q141" s="35">
        <f t="shared" si="55"/>
        <v>2.5</v>
      </c>
      <c r="R141"/>
      <c r="S141"/>
      <c r="T141"/>
      <c r="U141"/>
      <c r="V141"/>
      <c r="W141" s="17"/>
      <c r="X141" s="17"/>
      <c r="Y141" s="17"/>
      <c r="Z141" s="17"/>
      <c r="AA141" s="17"/>
      <c r="AB141" s="17"/>
      <c r="AC141" s="17"/>
      <c r="AD141" s="17"/>
      <c r="AE141" s="17"/>
      <c r="AF141" s="17"/>
      <c r="AG141" s="17"/>
      <c r="AH141" s="17"/>
      <c r="AI141" s="17"/>
      <c r="AJ141" s="17"/>
      <c r="AK141" s="17"/>
    </row>
    <row r="142" spans="1:37" s="2" customFormat="1" ht="15" customHeight="1" x14ac:dyDescent="0.25">
      <c r="A142" s="30"/>
      <c r="B142" s="30"/>
      <c r="C142" s="30"/>
      <c r="D142" s="63"/>
      <c r="E142" s="30" t="s">
        <v>27</v>
      </c>
      <c r="F142" s="30" t="s">
        <v>64</v>
      </c>
      <c r="G142" s="14">
        <v>100000</v>
      </c>
      <c r="H142" s="14">
        <v>100000</v>
      </c>
      <c r="I142" s="14">
        <v>100000</v>
      </c>
      <c r="J142" s="14">
        <v>100000</v>
      </c>
      <c r="K142" s="14">
        <v>100000</v>
      </c>
      <c r="L142" s="14">
        <v>100000</v>
      </c>
      <c r="M142" s="14">
        <v>100000</v>
      </c>
      <c r="N142" s="14">
        <v>100000</v>
      </c>
      <c r="O142" s="14">
        <v>100000</v>
      </c>
      <c r="P142" s="14">
        <v>100000</v>
      </c>
      <c r="Q142" s="8">
        <f t="shared" si="55"/>
        <v>100000</v>
      </c>
      <c r="R142"/>
      <c r="S142"/>
      <c r="T142"/>
      <c r="U142"/>
      <c r="V142"/>
      <c r="W142" s="17"/>
      <c r="X142" s="17"/>
      <c r="Y142" s="17"/>
      <c r="Z142" s="17"/>
      <c r="AA142" s="17"/>
      <c r="AB142" s="17"/>
      <c r="AC142" s="17"/>
      <c r="AD142" s="17"/>
      <c r="AE142" s="17"/>
      <c r="AF142" s="17"/>
      <c r="AG142" s="17"/>
      <c r="AH142" s="17"/>
      <c r="AI142" s="17"/>
      <c r="AJ142" s="17"/>
      <c r="AK142" s="17"/>
    </row>
    <row r="143" spans="1:37" s="2" customFormat="1" ht="15" customHeight="1" x14ac:dyDescent="0.25">
      <c r="A143" s="30"/>
      <c r="B143" s="30"/>
      <c r="C143" s="30"/>
      <c r="D143" s="63"/>
      <c r="E143" s="30" t="s">
        <v>4</v>
      </c>
      <c r="F143" s="30" t="s">
        <v>64</v>
      </c>
      <c r="G143" s="33">
        <f>G139*G137</f>
        <v>120000</v>
      </c>
      <c r="H143" s="33">
        <f t="shared" ref="H143:P143" si="56">H139*H137</f>
        <v>123000</v>
      </c>
      <c r="I143" s="33">
        <f t="shared" si="56"/>
        <v>126000</v>
      </c>
      <c r="J143" s="33">
        <f t="shared" si="56"/>
        <v>129000</v>
      </c>
      <c r="K143" s="33">
        <f t="shared" si="56"/>
        <v>132000</v>
      </c>
      <c r="L143" s="33">
        <f t="shared" si="56"/>
        <v>135000</v>
      </c>
      <c r="M143" s="33">
        <f t="shared" si="56"/>
        <v>138000</v>
      </c>
      <c r="N143" s="33">
        <f t="shared" si="56"/>
        <v>141000</v>
      </c>
      <c r="O143" s="33">
        <f t="shared" si="56"/>
        <v>144000</v>
      </c>
      <c r="P143" s="33">
        <f t="shared" si="56"/>
        <v>147000</v>
      </c>
      <c r="Q143" s="42">
        <f t="shared" si="55"/>
        <v>133500</v>
      </c>
      <c r="R143"/>
      <c r="S143"/>
      <c r="T143"/>
      <c r="U143"/>
      <c r="V143"/>
      <c r="W143" s="17"/>
      <c r="X143" s="17"/>
      <c r="Y143" s="17"/>
      <c r="Z143" s="17"/>
      <c r="AA143" s="17"/>
      <c r="AB143" s="17"/>
      <c r="AC143" s="17"/>
      <c r="AD143" s="17"/>
      <c r="AE143" s="17"/>
      <c r="AF143" s="17"/>
      <c r="AG143" s="17"/>
      <c r="AH143" s="17"/>
      <c r="AI143" s="17"/>
      <c r="AJ143" s="17"/>
      <c r="AK143" s="17"/>
    </row>
    <row r="144" spans="1:37" s="2" customFormat="1" ht="15" customHeight="1" x14ac:dyDescent="0.25">
      <c r="A144" s="30"/>
      <c r="B144" s="30"/>
      <c r="C144" s="30"/>
      <c r="D144" s="63"/>
      <c r="E144" s="30" t="s">
        <v>18</v>
      </c>
      <c r="F144" s="30" t="s">
        <v>64</v>
      </c>
      <c r="G144" s="33">
        <f>G141*G142</f>
        <v>200000</v>
      </c>
      <c r="H144" s="33">
        <f t="shared" ref="H144:P144" si="57">H141*H142</f>
        <v>200000</v>
      </c>
      <c r="I144" s="33">
        <f t="shared" si="57"/>
        <v>200000</v>
      </c>
      <c r="J144" s="33">
        <f t="shared" si="57"/>
        <v>200000</v>
      </c>
      <c r="K144" s="33">
        <f t="shared" si="57"/>
        <v>200000</v>
      </c>
      <c r="L144" s="33">
        <f t="shared" si="57"/>
        <v>300000</v>
      </c>
      <c r="M144" s="33">
        <f t="shared" si="57"/>
        <v>300000</v>
      </c>
      <c r="N144" s="33">
        <f t="shared" si="57"/>
        <v>300000</v>
      </c>
      <c r="O144" s="33">
        <f t="shared" si="57"/>
        <v>300000</v>
      </c>
      <c r="P144" s="33">
        <f t="shared" si="57"/>
        <v>300000</v>
      </c>
      <c r="Q144" s="42">
        <f t="shared" si="55"/>
        <v>250000</v>
      </c>
      <c r="R144"/>
      <c r="S144"/>
      <c r="T144"/>
      <c r="U144"/>
      <c r="V144"/>
      <c r="W144" s="17"/>
      <c r="X144" s="17"/>
      <c r="Y144" s="17"/>
      <c r="Z144" s="17"/>
      <c r="AA144" s="17"/>
      <c r="AB144" s="17"/>
      <c r="AC144" s="17"/>
      <c r="AD144" s="17"/>
      <c r="AE144" s="17"/>
      <c r="AF144" s="17"/>
      <c r="AG144" s="17"/>
      <c r="AH144" s="17"/>
      <c r="AI144" s="17"/>
      <c r="AJ144" s="17"/>
      <c r="AK144" s="17"/>
    </row>
    <row r="145" spans="1:37" s="2" customFormat="1" ht="15" customHeight="1" x14ac:dyDescent="0.25">
      <c r="A145" s="30"/>
      <c r="B145" s="30"/>
      <c r="C145" s="30"/>
      <c r="D145" s="63"/>
      <c r="E145" s="30" t="s">
        <v>19</v>
      </c>
      <c r="F145" s="30" t="s">
        <v>20</v>
      </c>
      <c r="G145" s="44">
        <f>G138*G139</f>
        <v>1200</v>
      </c>
      <c r="H145" s="44">
        <f t="shared" ref="H145:P145" si="58">H138*H139</f>
        <v>1200</v>
      </c>
      <c r="I145" s="44">
        <f t="shared" si="58"/>
        <v>1200</v>
      </c>
      <c r="J145" s="44">
        <f t="shared" si="58"/>
        <v>1200</v>
      </c>
      <c r="K145" s="44">
        <f t="shared" si="58"/>
        <v>1200</v>
      </c>
      <c r="L145" s="44">
        <f t="shared" si="58"/>
        <v>1200</v>
      </c>
      <c r="M145" s="44">
        <f t="shared" si="58"/>
        <v>1200</v>
      </c>
      <c r="N145" s="44">
        <f t="shared" si="58"/>
        <v>1200</v>
      </c>
      <c r="O145" s="44">
        <f t="shared" si="58"/>
        <v>1200</v>
      </c>
      <c r="P145" s="44">
        <f t="shared" si="58"/>
        <v>1200</v>
      </c>
      <c r="Q145" s="48">
        <f t="shared" si="55"/>
        <v>1200</v>
      </c>
      <c r="R145"/>
      <c r="S145"/>
      <c r="T145"/>
      <c r="U145"/>
      <c r="V145"/>
      <c r="W145" s="17"/>
      <c r="X145" s="17"/>
      <c r="Y145" s="17"/>
      <c r="Z145" s="17"/>
      <c r="AA145" s="17"/>
      <c r="AB145" s="17"/>
      <c r="AC145" s="17"/>
      <c r="AD145" s="17"/>
      <c r="AE145" s="17"/>
      <c r="AF145" s="17"/>
      <c r="AG145" s="17"/>
      <c r="AH145" s="17"/>
      <c r="AI145" s="17"/>
      <c r="AJ145" s="17"/>
      <c r="AK145" s="17"/>
    </row>
    <row r="146" spans="1:37" s="2" customFormat="1" ht="15" customHeight="1" x14ac:dyDescent="0.25">
      <c r="A146" t="str">
        <f>A139</f>
        <v>Op06</v>
      </c>
      <c r="B146" t="str">
        <f>B139</f>
        <v>Emergency Response</v>
      </c>
      <c r="C146" t="s">
        <v>9</v>
      </c>
      <c r="D146" s="63"/>
      <c r="E146" t="s">
        <v>6</v>
      </c>
      <c r="F146">
        <f>F139</f>
        <v>0</v>
      </c>
      <c r="G146" s="39">
        <v>2.2000000000000002</v>
      </c>
      <c r="H146" s="39">
        <v>2.2000000000000002</v>
      </c>
      <c r="I146" s="39">
        <v>2.2000000000000002</v>
      </c>
      <c r="J146" s="39">
        <v>2.2000000000000002</v>
      </c>
      <c r="K146" s="39">
        <v>2.2000000000000002</v>
      </c>
      <c r="L146" s="39">
        <v>2.2000000000000002</v>
      </c>
      <c r="M146" s="39">
        <v>2.2000000000000002</v>
      </c>
      <c r="N146" s="39">
        <v>2.2000000000000002</v>
      </c>
      <c r="O146" s="39">
        <v>2.2000000000000002</v>
      </c>
      <c r="P146" s="39">
        <v>2.2000000000000002</v>
      </c>
      <c r="Q146" s="35">
        <f t="shared" si="55"/>
        <v>2.1999999999999997</v>
      </c>
      <c r="R146"/>
      <c r="S146"/>
      <c r="T146"/>
      <c r="U146"/>
      <c r="V146"/>
      <c r="W146" s="17"/>
      <c r="X146" s="17"/>
      <c r="Y146" s="17"/>
      <c r="Z146" s="17"/>
      <c r="AA146" s="17"/>
      <c r="AB146" s="17"/>
      <c r="AC146" s="17"/>
      <c r="AD146" s="17"/>
      <c r="AE146" s="17"/>
      <c r="AF146" s="17"/>
      <c r="AG146" s="17"/>
      <c r="AH146" s="17"/>
      <c r="AI146" s="17"/>
      <c r="AJ146" s="17"/>
      <c r="AK146" s="17"/>
    </row>
    <row r="147" spans="1:37" s="2" customFormat="1" ht="15" customHeight="1" x14ac:dyDescent="0.25">
      <c r="A147"/>
      <c r="B147"/>
      <c r="C147"/>
      <c r="D147" s="63"/>
      <c r="E147" t="s">
        <v>5</v>
      </c>
      <c r="F147" t="str">
        <f>F140</f>
        <v>%</v>
      </c>
      <c r="G147" s="39">
        <v>85</v>
      </c>
      <c r="H147" s="39">
        <v>85</v>
      </c>
      <c r="I147" s="39">
        <v>85</v>
      </c>
      <c r="J147" s="39">
        <v>85</v>
      </c>
      <c r="K147" s="39">
        <v>85</v>
      </c>
      <c r="L147" s="39">
        <v>85</v>
      </c>
      <c r="M147" s="39">
        <v>85</v>
      </c>
      <c r="N147" s="39">
        <v>85</v>
      </c>
      <c r="O147" s="39">
        <v>85</v>
      </c>
      <c r="P147" s="39">
        <v>85</v>
      </c>
      <c r="Q147" s="43">
        <f t="shared" si="55"/>
        <v>85</v>
      </c>
      <c r="R147"/>
      <c r="S147"/>
      <c r="T147"/>
      <c r="U147"/>
      <c r="V147"/>
      <c r="W147" s="17"/>
      <c r="X147" s="17"/>
      <c r="Y147" s="17"/>
      <c r="Z147" s="17"/>
      <c r="AA147" s="17"/>
      <c r="AB147" s="17"/>
      <c r="AC147" s="17"/>
      <c r="AD147" s="17"/>
      <c r="AE147" s="17"/>
      <c r="AF147" s="17"/>
      <c r="AG147" s="17"/>
      <c r="AH147" s="17"/>
      <c r="AI147" s="17"/>
      <c r="AJ147" s="17"/>
      <c r="AK147" s="17"/>
    </row>
    <row r="148" spans="1:37" s="2" customFormat="1" ht="15" customHeight="1" x14ac:dyDescent="0.25">
      <c r="A148"/>
      <c r="B148"/>
      <c r="C148"/>
      <c r="D148" s="63"/>
      <c r="E148" t="s">
        <v>7</v>
      </c>
      <c r="F148" t="str">
        <f>F141</f>
        <v>1,2,3,4,5</v>
      </c>
      <c r="G148" s="39">
        <v>2</v>
      </c>
      <c r="H148" s="39">
        <v>2</v>
      </c>
      <c r="I148" s="39">
        <v>3</v>
      </c>
      <c r="J148" s="39">
        <v>3</v>
      </c>
      <c r="K148" s="39">
        <v>3</v>
      </c>
      <c r="L148" s="39">
        <v>3</v>
      </c>
      <c r="M148" s="39">
        <v>4</v>
      </c>
      <c r="N148" s="39">
        <v>4</v>
      </c>
      <c r="O148" s="39">
        <v>4</v>
      </c>
      <c r="P148" s="39">
        <v>4</v>
      </c>
      <c r="Q148" s="35">
        <f t="shared" si="55"/>
        <v>3.2</v>
      </c>
      <c r="R148"/>
      <c r="S148"/>
      <c r="T148"/>
      <c r="U148"/>
      <c r="V148"/>
      <c r="W148" s="17"/>
      <c r="X148" s="17"/>
      <c r="Y148" s="17"/>
      <c r="Z148" s="17"/>
      <c r="AA148" s="17"/>
      <c r="AB148" s="17"/>
      <c r="AC148" s="17"/>
      <c r="AD148" s="17"/>
      <c r="AE148" s="17"/>
      <c r="AF148" s="17"/>
      <c r="AG148" s="17"/>
      <c r="AH148" s="17"/>
      <c r="AI148" s="17"/>
      <c r="AJ148" s="17"/>
      <c r="AK148" s="17"/>
    </row>
    <row r="149" spans="1:37" s="2" customFormat="1" ht="15" customHeight="1" x14ac:dyDescent="0.25">
      <c r="A149"/>
      <c r="B149"/>
      <c r="C149"/>
      <c r="D149" s="63"/>
      <c r="E149" t="s">
        <v>27</v>
      </c>
      <c r="F149" t="str">
        <f>F142</f>
        <v>$</v>
      </c>
      <c r="G149" s="38">
        <v>200000</v>
      </c>
      <c r="H149" s="38">
        <v>200000</v>
      </c>
      <c r="I149" s="38">
        <v>200000</v>
      </c>
      <c r="J149" s="38">
        <v>200000</v>
      </c>
      <c r="K149" s="38">
        <v>200000</v>
      </c>
      <c r="L149" s="38">
        <v>200000</v>
      </c>
      <c r="M149" s="38">
        <v>200000</v>
      </c>
      <c r="N149" s="38">
        <v>200000</v>
      </c>
      <c r="O149" s="38">
        <v>200000</v>
      </c>
      <c r="P149" s="38">
        <v>200000</v>
      </c>
      <c r="Q149" s="8">
        <f t="shared" si="55"/>
        <v>200000</v>
      </c>
      <c r="R149"/>
      <c r="S149"/>
      <c r="T149"/>
      <c r="U149"/>
      <c r="V149"/>
      <c r="W149" s="17"/>
      <c r="X149" s="17"/>
      <c r="Y149" s="17"/>
      <c r="Z149" s="17"/>
      <c r="AA149" s="17"/>
      <c r="AB149" s="17"/>
      <c r="AC149" s="17"/>
      <c r="AD149" s="17"/>
      <c r="AE149" s="17"/>
      <c r="AF149" s="17"/>
      <c r="AG149" s="17"/>
      <c r="AH149" s="17"/>
      <c r="AI149" s="17"/>
      <c r="AJ149" s="17"/>
      <c r="AK149" s="17"/>
    </row>
    <row r="150" spans="1:37" s="2" customFormat="1" ht="15" customHeight="1" x14ac:dyDescent="0.25">
      <c r="A150"/>
      <c r="B150"/>
      <c r="C150"/>
      <c r="D150" s="63"/>
      <c r="E150" t="s">
        <v>4</v>
      </c>
      <c r="F150" t="s">
        <v>64</v>
      </c>
      <c r="G150" s="40">
        <f>G146*G137</f>
        <v>88000</v>
      </c>
      <c r="H150" s="40">
        <f t="shared" ref="H150:P150" si="59">H146*H137</f>
        <v>90200.000000000015</v>
      </c>
      <c r="I150" s="40">
        <f t="shared" si="59"/>
        <v>92400.000000000015</v>
      </c>
      <c r="J150" s="40">
        <f t="shared" si="59"/>
        <v>94600.000000000015</v>
      </c>
      <c r="K150" s="40">
        <f t="shared" si="59"/>
        <v>96800.000000000015</v>
      </c>
      <c r="L150" s="40">
        <f t="shared" si="59"/>
        <v>99000.000000000015</v>
      </c>
      <c r="M150" s="40">
        <f t="shared" si="59"/>
        <v>101200.00000000001</v>
      </c>
      <c r="N150" s="40">
        <f t="shared" si="59"/>
        <v>103400.00000000001</v>
      </c>
      <c r="O150" s="40">
        <f t="shared" si="59"/>
        <v>105600.00000000001</v>
      </c>
      <c r="P150" s="40">
        <f t="shared" si="59"/>
        <v>107800.00000000001</v>
      </c>
      <c r="Q150" s="42">
        <f t="shared" si="55"/>
        <v>97900</v>
      </c>
      <c r="R150"/>
      <c r="S150"/>
      <c r="T150"/>
      <c r="U150"/>
      <c r="V150"/>
      <c r="W150" s="17"/>
      <c r="X150" s="17"/>
      <c r="Y150" s="17"/>
      <c r="Z150" s="17"/>
      <c r="AA150" s="17"/>
      <c r="AB150" s="17"/>
      <c r="AC150" s="17"/>
      <c r="AD150" s="17"/>
      <c r="AE150" s="17"/>
      <c r="AF150" s="17"/>
      <c r="AG150" s="17"/>
      <c r="AH150" s="17"/>
      <c r="AI150" s="17"/>
      <c r="AJ150" s="17"/>
      <c r="AK150" s="17"/>
    </row>
    <row r="151" spans="1:37" s="2" customFormat="1" ht="15" customHeight="1" x14ac:dyDescent="0.25">
      <c r="A151"/>
      <c r="B151"/>
      <c r="C151"/>
      <c r="D151" s="63"/>
      <c r="E151" t="s">
        <v>18</v>
      </c>
      <c r="F151" t="s">
        <v>64</v>
      </c>
      <c r="G151" s="40">
        <f>G148*G149</f>
        <v>400000</v>
      </c>
      <c r="H151" s="40">
        <f t="shared" ref="H151:P151" si="60">H148*H149</f>
        <v>400000</v>
      </c>
      <c r="I151" s="40">
        <f t="shared" si="60"/>
        <v>600000</v>
      </c>
      <c r="J151" s="40">
        <f t="shared" si="60"/>
        <v>600000</v>
      </c>
      <c r="K151" s="40">
        <f t="shared" si="60"/>
        <v>600000</v>
      </c>
      <c r="L151" s="40">
        <f t="shared" si="60"/>
        <v>600000</v>
      </c>
      <c r="M151" s="40">
        <f t="shared" si="60"/>
        <v>800000</v>
      </c>
      <c r="N151" s="40">
        <f t="shared" si="60"/>
        <v>800000</v>
      </c>
      <c r="O151" s="40">
        <f t="shared" si="60"/>
        <v>800000</v>
      </c>
      <c r="P151" s="40">
        <f t="shared" si="60"/>
        <v>800000</v>
      </c>
      <c r="Q151" s="42">
        <f t="shared" si="55"/>
        <v>640000</v>
      </c>
      <c r="R151"/>
      <c r="S151"/>
      <c r="T151"/>
      <c r="U151"/>
      <c r="V151"/>
      <c r="W151" s="17"/>
      <c r="X151" s="17"/>
      <c r="Y151" s="17"/>
      <c r="Z151" s="17"/>
      <c r="AA151" s="17"/>
      <c r="AB151" s="17"/>
      <c r="AC151" s="17"/>
      <c r="AD151" s="17"/>
      <c r="AE151" s="17"/>
      <c r="AF151" s="17"/>
      <c r="AG151" s="17"/>
      <c r="AH151" s="17"/>
      <c r="AI151" s="17"/>
      <c r="AJ151" s="17"/>
      <c r="AK151" s="17"/>
    </row>
    <row r="152" spans="1:37" s="2" customFormat="1" ht="15" customHeight="1" x14ac:dyDescent="0.25">
      <c r="A152"/>
      <c r="B152"/>
      <c r="C152"/>
      <c r="D152" s="63"/>
      <c r="E152" t="s">
        <v>19</v>
      </c>
      <c r="F152" t="s">
        <v>20</v>
      </c>
      <c r="G152" s="47">
        <f>G146*G138</f>
        <v>880.00000000000011</v>
      </c>
      <c r="H152" s="47">
        <f t="shared" ref="H152:P152" si="61">H146*H138</f>
        <v>880.00000000000011</v>
      </c>
      <c r="I152" s="47">
        <f t="shared" si="61"/>
        <v>880.00000000000011</v>
      </c>
      <c r="J152" s="47">
        <f t="shared" si="61"/>
        <v>880.00000000000011</v>
      </c>
      <c r="K152" s="47">
        <f t="shared" si="61"/>
        <v>880.00000000000011</v>
      </c>
      <c r="L152" s="47">
        <f t="shared" si="61"/>
        <v>880.00000000000011</v>
      </c>
      <c r="M152" s="47">
        <f t="shared" si="61"/>
        <v>880.00000000000011</v>
      </c>
      <c r="N152" s="47">
        <f t="shared" si="61"/>
        <v>880.00000000000011</v>
      </c>
      <c r="O152" s="47">
        <f t="shared" si="61"/>
        <v>880.00000000000011</v>
      </c>
      <c r="P152" s="47">
        <f t="shared" si="61"/>
        <v>880.00000000000011</v>
      </c>
      <c r="Q152" s="48">
        <f t="shared" si="55"/>
        <v>880.00000000000023</v>
      </c>
      <c r="R152"/>
      <c r="S152"/>
      <c r="T152"/>
      <c r="U152"/>
      <c r="V152"/>
      <c r="W152" s="17"/>
      <c r="X152" s="17"/>
      <c r="Y152" s="17"/>
      <c r="Z152" s="17"/>
      <c r="AA152" s="17"/>
      <c r="AB152" s="17"/>
      <c r="AC152" s="17"/>
      <c r="AD152" s="17"/>
      <c r="AE152" s="17"/>
      <c r="AF152" s="17"/>
      <c r="AG152" s="17"/>
      <c r="AH152" s="17"/>
      <c r="AI152" s="17"/>
      <c r="AJ152" s="17"/>
      <c r="AK152" s="17"/>
    </row>
    <row r="153" spans="1:37" s="2" customFormat="1" ht="15" customHeight="1" x14ac:dyDescent="0.25">
      <c r="A153" s="30" t="str">
        <f>A146</f>
        <v>Op06</v>
      </c>
      <c r="B153" s="30" t="str">
        <f>B139</f>
        <v>Emergency Response</v>
      </c>
      <c r="C153" s="30" t="s">
        <v>10</v>
      </c>
      <c r="D153" s="63"/>
      <c r="E153" s="30" t="s">
        <v>6</v>
      </c>
      <c r="F153" s="30">
        <f>F139</f>
        <v>0</v>
      </c>
      <c r="G153" s="41">
        <v>1.5</v>
      </c>
      <c r="H153" s="41">
        <v>1.5</v>
      </c>
      <c r="I153" s="41">
        <v>1.5</v>
      </c>
      <c r="J153" s="41">
        <v>1.5</v>
      </c>
      <c r="K153" s="41">
        <v>1.5</v>
      </c>
      <c r="L153" s="41">
        <v>1.5</v>
      </c>
      <c r="M153" s="41">
        <v>1.5</v>
      </c>
      <c r="N153" s="41">
        <v>1.5</v>
      </c>
      <c r="O153" s="41">
        <v>1.5</v>
      </c>
      <c r="P153" s="41">
        <v>1.5</v>
      </c>
      <c r="Q153" s="35">
        <f t="shared" si="55"/>
        <v>1.5</v>
      </c>
      <c r="R153"/>
      <c r="S153"/>
      <c r="T153"/>
      <c r="U153"/>
      <c r="V153"/>
      <c r="W153" s="17"/>
      <c r="X153" s="17"/>
      <c r="Y153" s="17"/>
      <c r="Z153" s="17"/>
      <c r="AA153" s="17"/>
      <c r="AB153" s="17"/>
      <c r="AC153" s="17"/>
      <c r="AD153" s="17"/>
      <c r="AE153" s="17"/>
      <c r="AF153" s="17"/>
      <c r="AG153" s="17"/>
      <c r="AH153" s="17"/>
      <c r="AI153" s="17"/>
      <c r="AJ153" s="17"/>
      <c r="AK153" s="17"/>
    </row>
    <row r="154" spans="1:37" s="2" customFormat="1" ht="15" customHeight="1" x14ac:dyDescent="0.25">
      <c r="A154" s="30"/>
      <c r="B154" s="30"/>
      <c r="C154" s="30"/>
      <c r="D154" s="63"/>
      <c r="E154" s="30" t="s">
        <v>5</v>
      </c>
      <c r="F154" s="30" t="str">
        <f>F140</f>
        <v>%</v>
      </c>
      <c r="G154" s="36">
        <v>85</v>
      </c>
      <c r="H154" s="36">
        <v>84</v>
      </c>
      <c r="I154" s="36">
        <v>83</v>
      </c>
      <c r="J154" s="36">
        <v>82</v>
      </c>
      <c r="K154" s="36">
        <v>81</v>
      </c>
      <c r="L154" s="36">
        <v>80</v>
      </c>
      <c r="M154" s="36">
        <v>79</v>
      </c>
      <c r="N154" s="36">
        <v>78</v>
      </c>
      <c r="O154" s="36">
        <v>77</v>
      </c>
      <c r="P154" s="36">
        <v>76</v>
      </c>
      <c r="Q154" s="43">
        <f t="shared" si="55"/>
        <v>80.5</v>
      </c>
      <c r="R154"/>
      <c r="S154"/>
      <c r="T154"/>
      <c r="U154"/>
      <c r="V154"/>
      <c r="W154" s="17"/>
      <c r="X154" s="17"/>
      <c r="Y154" s="17"/>
      <c r="Z154" s="17"/>
      <c r="AA154" s="17"/>
      <c r="AB154" s="17"/>
      <c r="AC154" s="17"/>
      <c r="AD154" s="17"/>
      <c r="AE154" s="17"/>
      <c r="AF154" s="17"/>
      <c r="AG154" s="17"/>
      <c r="AH154" s="17"/>
      <c r="AI154" s="17"/>
      <c r="AJ154" s="17"/>
      <c r="AK154" s="17"/>
    </row>
    <row r="155" spans="1:37" s="2" customFormat="1" ht="15" customHeight="1" x14ac:dyDescent="0.25">
      <c r="A155" s="30"/>
      <c r="B155" s="30"/>
      <c r="C155" s="30"/>
      <c r="D155" s="63"/>
      <c r="E155" s="30" t="s">
        <v>7</v>
      </c>
      <c r="F155" s="30" t="str">
        <f>F141</f>
        <v>1,2,3,4,5</v>
      </c>
      <c r="G155" s="36">
        <v>2</v>
      </c>
      <c r="H155" s="36">
        <v>3</v>
      </c>
      <c r="I155" s="36">
        <v>3</v>
      </c>
      <c r="J155" s="36">
        <v>3</v>
      </c>
      <c r="K155" s="36">
        <v>4</v>
      </c>
      <c r="L155" s="36">
        <v>4</v>
      </c>
      <c r="M155" s="36">
        <v>4</v>
      </c>
      <c r="N155" s="36">
        <v>5</v>
      </c>
      <c r="O155" s="36">
        <v>5</v>
      </c>
      <c r="P155" s="36">
        <v>5</v>
      </c>
      <c r="Q155" s="35">
        <f t="shared" si="55"/>
        <v>3.8</v>
      </c>
      <c r="R155"/>
      <c r="S155"/>
      <c r="T155"/>
      <c r="U155"/>
      <c r="V155"/>
      <c r="W155" s="17"/>
      <c r="X155" s="17"/>
      <c r="Y155" s="17"/>
      <c r="Z155" s="17"/>
      <c r="AA155" s="17"/>
      <c r="AB155" s="17"/>
      <c r="AC155" s="17"/>
      <c r="AD155" s="17"/>
      <c r="AE155" s="17"/>
      <c r="AF155" s="17"/>
      <c r="AG155" s="17"/>
      <c r="AH155" s="17"/>
      <c r="AI155" s="17"/>
      <c r="AJ155" s="17"/>
      <c r="AK155" s="17"/>
    </row>
    <row r="156" spans="1:37" s="2" customFormat="1" ht="15" customHeight="1" x14ac:dyDescent="0.25">
      <c r="A156" s="30"/>
      <c r="B156" s="30"/>
      <c r="C156" s="30"/>
      <c r="D156" s="63"/>
      <c r="E156" s="30" t="s">
        <v>27</v>
      </c>
      <c r="F156" s="30" t="str">
        <f>F142</f>
        <v>$</v>
      </c>
      <c r="G156" s="14">
        <v>300000</v>
      </c>
      <c r="H156" s="14">
        <v>300000</v>
      </c>
      <c r="I156" s="14">
        <v>300000</v>
      </c>
      <c r="J156" s="14">
        <v>300000</v>
      </c>
      <c r="K156" s="14">
        <v>300000</v>
      </c>
      <c r="L156" s="14">
        <v>300000</v>
      </c>
      <c r="M156" s="14">
        <v>300000</v>
      </c>
      <c r="N156" s="14">
        <v>300000</v>
      </c>
      <c r="O156" s="14">
        <v>300000</v>
      </c>
      <c r="P156" s="14">
        <v>300000</v>
      </c>
      <c r="Q156" s="8">
        <f t="shared" si="55"/>
        <v>300000</v>
      </c>
      <c r="R156"/>
      <c r="S156"/>
      <c r="T156"/>
      <c r="U156"/>
      <c r="V156"/>
      <c r="W156" s="17"/>
      <c r="X156" s="17"/>
      <c r="Y156" s="17"/>
      <c r="Z156" s="17"/>
      <c r="AA156" s="17"/>
      <c r="AB156" s="17"/>
      <c r="AC156" s="17"/>
      <c r="AD156" s="17"/>
      <c r="AE156" s="17"/>
      <c r="AF156" s="17"/>
      <c r="AG156" s="17"/>
      <c r="AH156" s="17"/>
      <c r="AI156" s="17"/>
      <c r="AJ156" s="17"/>
      <c r="AK156" s="17"/>
    </row>
    <row r="157" spans="1:37" s="2" customFormat="1" ht="15" customHeight="1" x14ac:dyDescent="0.25">
      <c r="A157" s="30"/>
      <c r="B157" s="30"/>
      <c r="C157" s="30"/>
      <c r="D157" s="63"/>
      <c r="E157" s="30" t="s">
        <v>4</v>
      </c>
      <c r="F157" s="30" t="s">
        <v>64</v>
      </c>
      <c r="G157" s="33">
        <f>G153*G137</f>
        <v>60000</v>
      </c>
      <c r="H157" s="33">
        <f t="shared" ref="H157:O157" si="62">H153*H137</f>
        <v>61500</v>
      </c>
      <c r="I157" s="33">
        <f t="shared" si="62"/>
        <v>63000</v>
      </c>
      <c r="J157" s="33">
        <f t="shared" si="62"/>
        <v>64500</v>
      </c>
      <c r="K157" s="33">
        <f t="shared" si="62"/>
        <v>66000</v>
      </c>
      <c r="L157" s="33">
        <f t="shared" si="62"/>
        <v>67500</v>
      </c>
      <c r="M157" s="33">
        <f t="shared" si="62"/>
        <v>69000</v>
      </c>
      <c r="N157" s="33">
        <f t="shared" si="62"/>
        <v>70500</v>
      </c>
      <c r="O157" s="33">
        <f t="shared" si="62"/>
        <v>72000</v>
      </c>
      <c r="P157" s="33">
        <f>P153*P137</f>
        <v>73500</v>
      </c>
      <c r="Q157" s="42">
        <f t="shared" si="55"/>
        <v>66750</v>
      </c>
      <c r="R157"/>
      <c r="S157"/>
      <c r="T157"/>
      <c r="U157"/>
      <c r="V157"/>
      <c r="W157" s="17"/>
      <c r="X157" s="17"/>
      <c r="Y157" s="17"/>
      <c r="Z157" s="17"/>
      <c r="AA157" s="17"/>
      <c r="AB157" s="17"/>
      <c r="AC157" s="17"/>
      <c r="AD157" s="17"/>
      <c r="AE157" s="17"/>
      <c r="AF157" s="17"/>
      <c r="AG157" s="17"/>
      <c r="AH157" s="17"/>
      <c r="AI157" s="17"/>
      <c r="AJ157" s="17"/>
      <c r="AK157" s="17"/>
    </row>
    <row r="158" spans="1:37" s="2" customFormat="1" ht="15" customHeight="1" x14ac:dyDescent="0.25">
      <c r="A158" s="30"/>
      <c r="B158" s="30"/>
      <c r="C158" s="30"/>
      <c r="D158" s="63"/>
      <c r="E158" s="30" t="s">
        <v>18</v>
      </c>
      <c r="F158" s="30" t="s">
        <v>64</v>
      </c>
      <c r="G158" s="33">
        <f>G155*G156</f>
        <v>600000</v>
      </c>
      <c r="H158" s="33">
        <f t="shared" ref="H158:P158" si="63">H155*H156</f>
        <v>900000</v>
      </c>
      <c r="I158" s="33">
        <f t="shared" si="63"/>
        <v>900000</v>
      </c>
      <c r="J158" s="33">
        <f t="shared" si="63"/>
        <v>900000</v>
      </c>
      <c r="K158" s="33">
        <f t="shared" si="63"/>
        <v>1200000</v>
      </c>
      <c r="L158" s="33">
        <f t="shared" si="63"/>
        <v>1200000</v>
      </c>
      <c r="M158" s="33">
        <f t="shared" si="63"/>
        <v>1200000</v>
      </c>
      <c r="N158" s="33">
        <f t="shared" si="63"/>
        <v>1500000</v>
      </c>
      <c r="O158" s="33">
        <f t="shared" si="63"/>
        <v>1500000</v>
      </c>
      <c r="P158" s="33">
        <f t="shared" si="63"/>
        <v>1500000</v>
      </c>
      <c r="Q158" s="42">
        <f t="shared" si="55"/>
        <v>1140000</v>
      </c>
      <c r="R158"/>
      <c r="S158"/>
      <c r="T158"/>
      <c r="U158"/>
      <c r="V158"/>
      <c r="W158" s="17"/>
      <c r="X158" s="17"/>
      <c r="Y158" s="17"/>
      <c r="Z158" s="17"/>
      <c r="AA158" s="17"/>
      <c r="AB158" s="17"/>
      <c r="AC158" s="17"/>
      <c r="AD158" s="17"/>
      <c r="AE158" s="17"/>
      <c r="AF158" s="17"/>
      <c r="AG158" s="17"/>
      <c r="AH158" s="17"/>
      <c r="AI158" s="17"/>
      <c r="AJ158" s="17"/>
      <c r="AK158" s="17"/>
    </row>
    <row r="159" spans="1:37" s="2" customFormat="1" ht="15.95" customHeight="1" thickBot="1" x14ac:dyDescent="0.3">
      <c r="A159" s="30"/>
      <c r="B159" s="30"/>
      <c r="C159" s="30"/>
      <c r="D159" s="63"/>
      <c r="E159" s="30" t="s">
        <v>19</v>
      </c>
      <c r="F159" s="30" t="s">
        <v>20</v>
      </c>
      <c r="G159" s="46">
        <f>G138*G153</f>
        <v>600</v>
      </c>
      <c r="H159" s="46">
        <f t="shared" ref="H159:P159" si="64">H138*H153</f>
        <v>600</v>
      </c>
      <c r="I159" s="46">
        <f t="shared" si="64"/>
        <v>600</v>
      </c>
      <c r="J159" s="46">
        <f t="shared" si="64"/>
        <v>600</v>
      </c>
      <c r="K159" s="46">
        <f t="shared" si="64"/>
        <v>600</v>
      </c>
      <c r="L159" s="46">
        <f t="shared" si="64"/>
        <v>600</v>
      </c>
      <c r="M159" s="46">
        <f t="shared" si="64"/>
        <v>600</v>
      </c>
      <c r="N159" s="46">
        <f t="shared" si="64"/>
        <v>600</v>
      </c>
      <c r="O159" s="46">
        <f t="shared" si="64"/>
        <v>600</v>
      </c>
      <c r="P159" s="46">
        <f t="shared" si="64"/>
        <v>600</v>
      </c>
      <c r="Q159" s="48">
        <f t="shared" si="55"/>
        <v>600</v>
      </c>
      <c r="R159"/>
      <c r="S159"/>
      <c r="T159"/>
      <c r="U159"/>
      <c r="V159"/>
      <c r="W159" s="17"/>
      <c r="X159" s="17"/>
      <c r="Y159" s="17"/>
      <c r="Z159" s="17"/>
      <c r="AA159" s="17"/>
      <c r="AB159" s="17"/>
      <c r="AC159" s="17"/>
      <c r="AD159" s="17"/>
      <c r="AE159" s="17"/>
      <c r="AF159" s="17"/>
      <c r="AG159" s="17"/>
      <c r="AH159" s="17"/>
      <c r="AI159" s="17"/>
      <c r="AJ159" s="17"/>
      <c r="AK159" s="17"/>
    </row>
    <row r="160" spans="1:37" s="2" customFormat="1" ht="18" x14ac:dyDescent="0.25">
      <c r="A160" s="27" t="str">
        <f>A136</f>
        <v>LoS ref</v>
      </c>
      <c r="B160" s="27" t="str">
        <f t="shared" ref="B160:Q160" si="65">B136</f>
        <v>Level of Service</v>
      </c>
      <c r="C160" s="27" t="str">
        <f t="shared" si="65"/>
        <v>Option</v>
      </c>
      <c r="D160" s="27" t="str">
        <f t="shared" si="65"/>
        <v>Benefits/Consequences</v>
      </c>
      <c r="E160" s="27" t="str">
        <f t="shared" si="65"/>
        <v>Factor</v>
      </c>
      <c r="F160" s="27" t="str">
        <f t="shared" si="65"/>
        <v>Unit</v>
      </c>
      <c r="G160" s="27">
        <f t="shared" si="65"/>
        <v>2024</v>
      </c>
      <c r="H160" s="27">
        <f t="shared" si="65"/>
        <v>2025</v>
      </c>
      <c r="I160" s="27">
        <f t="shared" si="65"/>
        <v>2026</v>
      </c>
      <c r="J160" s="27">
        <f t="shared" si="65"/>
        <v>2027</v>
      </c>
      <c r="K160" s="27">
        <f t="shared" si="65"/>
        <v>2028</v>
      </c>
      <c r="L160" s="27">
        <f t="shared" si="65"/>
        <v>2029</v>
      </c>
      <c r="M160" s="27">
        <f t="shared" si="65"/>
        <v>2030</v>
      </c>
      <c r="N160" s="27">
        <f t="shared" si="65"/>
        <v>2031</v>
      </c>
      <c r="O160" s="27">
        <f t="shared" si="65"/>
        <v>2032</v>
      </c>
      <c r="P160" s="27">
        <f t="shared" si="65"/>
        <v>2033</v>
      </c>
      <c r="Q160" s="27" t="str">
        <f t="shared" si="65"/>
        <v>Avg</v>
      </c>
      <c r="R160"/>
      <c r="S160"/>
      <c r="T160"/>
      <c r="U160"/>
      <c r="V160"/>
      <c r="W160" s="17"/>
      <c r="X160" s="17"/>
      <c r="Y160" s="17"/>
      <c r="Z160" s="17"/>
      <c r="AA160" s="17"/>
      <c r="AB160" s="17"/>
      <c r="AC160" s="17"/>
      <c r="AD160" s="17"/>
      <c r="AE160" s="17"/>
      <c r="AF160" s="17"/>
      <c r="AG160" s="17"/>
      <c r="AH160" s="17"/>
      <c r="AI160" s="17"/>
      <c r="AJ160" s="17"/>
      <c r="AK160" s="17"/>
    </row>
    <row r="161" spans="1:37" s="2" customFormat="1" ht="18.75" x14ac:dyDescent="0.3">
      <c r="A161" s="54" t="str">
        <f>A9</f>
        <v>Op07</v>
      </c>
      <c r="B161" s="54" t="str">
        <f>B9</f>
        <v>Network Services Maintenance</v>
      </c>
      <c r="C161"/>
      <c r="D161"/>
      <c r="E161" t="s">
        <v>16</v>
      </c>
      <c r="F161" t="str">
        <f>"$ per" &amp; " " &amp; F163</f>
        <v xml:space="preserve">$ per </v>
      </c>
      <c r="G161" s="38">
        <v>40000</v>
      </c>
      <c r="H161" s="38">
        <v>41000</v>
      </c>
      <c r="I161" s="38">
        <v>42000</v>
      </c>
      <c r="J161" s="38">
        <v>43000</v>
      </c>
      <c r="K161" s="38">
        <v>44000</v>
      </c>
      <c r="L161" s="38">
        <v>45000</v>
      </c>
      <c r="M161" s="38">
        <v>46000</v>
      </c>
      <c r="N161" s="38">
        <v>47000</v>
      </c>
      <c r="O161" s="38">
        <v>48000</v>
      </c>
      <c r="P161" s="38">
        <v>49000</v>
      </c>
      <c r="Q161"/>
      <c r="R161"/>
      <c r="S161"/>
      <c r="T161"/>
      <c r="U161"/>
      <c r="V161"/>
      <c r="W161" s="17"/>
      <c r="X161" s="17"/>
      <c r="Y161" s="17"/>
      <c r="Z161" s="17"/>
      <c r="AA161" s="17"/>
      <c r="AB161" s="17"/>
      <c r="AC161" s="17"/>
      <c r="AD161" s="17"/>
      <c r="AE161" s="17"/>
      <c r="AF161" s="17"/>
      <c r="AG161" s="17"/>
      <c r="AH161" s="17"/>
      <c r="AI161" s="17"/>
      <c r="AJ161" s="17"/>
      <c r="AK161" s="17"/>
    </row>
    <row r="162" spans="1:37" s="2" customFormat="1" x14ac:dyDescent="0.25">
      <c r="A162"/>
      <c r="B162"/>
      <c r="C162"/>
      <c r="D162"/>
      <c r="E162" t="s">
        <v>3</v>
      </c>
      <c r="F162" t="str">
        <f>"tonnes/"&amp;F163</f>
        <v>tonnes/</v>
      </c>
      <c r="G162" s="45">
        <v>400</v>
      </c>
      <c r="H162" s="45">
        <v>400</v>
      </c>
      <c r="I162" s="45">
        <v>400</v>
      </c>
      <c r="J162" s="45">
        <v>400</v>
      </c>
      <c r="K162" s="45">
        <v>400</v>
      </c>
      <c r="L162" s="45">
        <v>400</v>
      </c>
      <c r="M162" s="45">
        <v>400</v>
      </c>
      <c r="N162" s="45">
        <v>400</v>
      </c>
      <c r="O162" s="45">
        <v>400</v>
      </c>
      <c r="P162" s="45">
        <v>400</v>
      </c>
      <c r="Q162"/>
      <c r="R162"/>
      <c r="S162"/>
      <c r="T162"/>
      <c r="U162"/>
      <c r="V162"/>
      <c r="W162" s="17"/>
      <c r="X162" s="17"/>
      <c r="Y162" s="17"/>
      <c r="Z162" s="17"/>
      <c r="AA162" s="17"/>
      <c r="AB162" s="17"/>
      <c r="AC162" s="17"/>
      <c r="AD162" s="17"/>
      <c r="AE162" s="17"/>
      <c r="AF162" s="17"/>
      <c r="AG162" s="17"/>
      <c r="AH162" s="17"/>
      <c r="AI162" s="17"/>
      <c r="AJ162" s="17"/>
      <c r="AK162" s="17"/>
    </row>
    <row r="163" spans="1:37" s="2" customFormat="1" ht="15" customHeight="1" x14ac:dyDescent="0.25">
      <c r="A163" s="30" t="str">
        <f>A161</f>
        <v>Op07</v>
      </c>
      <c r="B163" s="30" t="str">
        <f>B161</f>
        <v>Network Services Maintenance</v>
      </c>
      <c r="C163" s="30" t="s">
        <v>8</v>
      </c>
      <c r="D163" s="63" t="s">
        <v>276</v>
      </c>
      <c r="E163" s="30" t="s">
        <v>6</v>
      </c>
      <c r="F163" s="34"/>
      <c r="G163" s="41">
        <v>3</v>
      </c>
      <c r="H163" s="41">
        <v>3</v>
      </c>
      <c r="I163" s="41">
        <v>3</v>
      </c>
      <c r="J163" s="41">
        <v>3</v>
      </c>
      <c r="K163" s="41">
        <v>3</v>
      </c>
      <c r="L163" s="41">
        <v>3</v>
      </c>
      <c r="M163" s="41">
        <v>3</v>
      </c>
      <c r="N163" s="41">
        <v>3</v>
      </c>
      <c r="O163" s="41">
        <v>3</v>
      </c>
      <c r="P163" s="41">
        <v>3</v>
      </c>
      <c r="Q163" s="35">
        <f>IFERROR(AVERAGE(G163:P163),0)</f>
        <v>3</v>
      </c>
      <c r="R163"/>
      <c r="S163"/>
      <c r="T163"/>
      <c r="U163"/>
      <c r="V163"/>
      <c r="W163" s="17"/>
      <c r="X163" s="17"/>
      <c r="Y163" s="17"/>
      <c r="Z163" s="17"/>
      <c r="AA163" s="17"/>
      <c r="AB163" s="17"/>
      <c r="AC163" s="17"/>
      <c r="AD163" s="17"/>
      <c r="AE163" s="17"/>
      <c r="AF163" s="17"/>
      <c r="AG163" s="17"/>
      <c r="AH163" s="17"/>
      <c r="AI163" s="17"/>
      <c r="AJ163" s="17"/>
      <c r="AK163" s="17"/>
    </row>
    <row r="164" spans="1:37" s="2" customFormat="1" ht="15" customHeight="1" x14ac:dyDescent="0.25">
      <c r="A164" s="30"/>
      <c r="B164" s="30"/>
      <c r="C164" s="30"/>
      <c r="D164" s="63"/>
      <c r="E164" s="30" t="s">
        <v>5</v>
      </c>
      <c r="F164" s="34" t="s">
        <v>17</v>
      </c>
      <c r="G164" s="36">
        <v>85</v>
      </c>
      <c r="H164" s="36">
        <v>86</v>
      </c>
      <c r="I164" s="36">
        <v>87</v>
      </c>
      <c r="J164" s="36">
        <v>88</v>
      </c>
      <c r="K164" s="36">
        <v>89</v>
      </c>
      <c r="L164" s="36">
        <v>90</v>
      </c>
      <c r="M164" s="36">
        <v>91</v>
      </c>
      <c r="N164" s="36">
        <v>92</v>
      </c>
      <c r="O164" s="36">
        <v>93</v>
      </c>
      <c r="P164" s="36">
        <v>94</v>
      </c>
      <c r="Q164" s="43">
        <f t="shared" ref="Q164:Q183" si="66">IFERROR(AVERAGE(G164:P164),0)</f>
        <v>89.5</v>
      </c>
      <c r="R164"/>
      <c r="S164"/>
      <c r="T164"/>
      <c r="U164"/>
      <c r="V164"/>
      <c r="W164" s="17"/>
      <c r="X164" s="17"/>
      <c r="Y164" s="17"/>
      <c r="Z164" s="17"/>
      <c r="AA164" s="17"/>
      <c r="AB164" s="17"/>
      <c r="AC164" s="17"/>
      <c r="AD164" s="17"/>
      <c r="AE164" s="17"/>
      <c r="AF164" s="17"/>
      <c r="AG164" s="17"/>
      <c r="AH164" s="17"/>
      <c r="AI164" s="17"/>
      <c r="AJ164" s="17"/>
      <c r="AK164" s="17"/>
    </row>
    <row r="165" spans="1:37" s="2" customFormat="1" ht="15" customHeight="1" x14ac:dyDescent="0.25">
      <c r="A165" s="30"/>
      <c r="B165" s="30"/>
      <c r="C165" s="30"/>
      <c r="D165" s="63"/>
      <c r="E165" s="30" t="s">
        <v>7</v>
      </c>
      <c r="F165" s="37" t="s">
        <v>63</v>
      </c>
      <c r="G165" s="36">
        <v>2</v>
      </c>
      <c r="H165" s="36">
        <v>2</v>
      </c>
      <c r="I165" s="36">
        <v>2</v>
      </c>
      <c r="J165" s="36">
        <v>2</v>
      </c>
      <c r="K165" s="36">
        <v>2</v>
      </c>
      <c r="L165" s="36">
        <v>3</v>
      </c>
      <c r="M165" s="36">
        <v>3</v>
      </c>
      <c r="N165" s="36">
        <v>3</v>
      </c>
      <c r="O165" s="36">
        <v>3</v>
      </c>
      <c r="P165" s="36">
        <v>3</v>
      </c>
      <c r="Q165" s="35">
        <f t="shared" si="66"/>
        <v>2.5</v>
      </c>
      <c r="R165"/>
      <c r="S165"/>
      <c r="T165"/>
      <c r="U165"/>
      <c r="W165" s="17"/>
      <c r="X165" s="17"/>
      <c r="Y165" s="17"/>
      <c r="Z165" s="17"/>
      <c r="AA165" s="17"/>
      <c r="AB165" s="17"/>
      <c r="AC165" s="17"/>
      <c r="AD165" s="17"/>
      <c r="AE165" s="17"/>
      <c r="AF165" s="17"/>
      <c r="AG165" s="17"/>
      <c r="AH165" s="17"/>
      <c r="AI165" s="17"/>
      <c r="AJ165" s="17"/>
      <c r="AK165" s="17"/>
    </row>
    <row r="166" spans="1:37" s="2" customFormat="1" ht="15" customHeight="1" x14ac:dyDescent="0.25">
      <c r="A166" s="30"/>
      <c r="B166" s="30"/>
      <c r="C166" s="30"/>
      <c r="D166" s="63"/>
      <c r="E166" s="30" t="s">
        <v>27</v>
      </c>
      <c r="F166" s="30" t="s">
        <v>64</v>
      </c>
      <c r="G166" s="14">
        <v>100000</v>
      </c>
      <c r="H166" s="14">
        <v>100000</v>
      </c>
      <c r="I166" s="14">
        <v>100000</v>
      </c>
      <c r="J166" s="14">
        <v>100000</v>
      </c>
      <c r="K166" s="14">
        <v>100000</v>
      </c>
      <c r="L166" s="14">
        <v>100000</v>
      </c>
      <c r="M166" s="14">
        <v>100000</v>
      </c>
      <c r="N166" s="14">
        <v>100000</v>
      </c>
      <c r="O166" s="14">
        <v>100000</v>
      </c>
      <c r="P166" s="14">
        <v>100000</v>
      </c>
      <c r="Q166" s="8">
        <f t="shared" si="66"/>
        <v>100000</v>
      </c>
      <c r="R166"/>
      <c r="S166"/>
      <c r="T166"/>
      <c r="U166"/>
      <c r="W166" s="17"/>
      <c r="X166" s="17"/>
      <c r="Y166" s="17"/>
      <c r="Z166" s="17"/>
      <c r="AA166" s="17"/>
      <c r="AB166" s="17"/>
      <c r="AC166" s="17"/>
      <c r="AD166" s="17"/>
      <c r="AE166" s="17"/>
      <c r="AF166" s="17"/>
      <c r="AG166" s="17"/>
      <c r="AH166" s="17"/>
      <c r="AI166" s="17"/>
      <c r="AJ166" s="17"/>
      <c r="AK166" s="17"/>
    </row>
    <row r="167" spans="1:37" s="2" customFormat="1" ht="15" customHeight="1" x14ac:dyDescent="0.25">
      <c r="A167" s="30"/>
      <c r="B167" s="30"/>
      <c r="C167" s="30"/>
      <c r="D167" s="63"/>
      <c r="E167" s="30" t="s">
        <v>4</v>
      </c>
      <c r="F167" s="30" t="s">
        <v>64</v>
      </c>
      <c r="G167" s="33">
        <f>G163*G161</f>
        <v>120000</v>
      </c>
      <c r="H167" s="33">
        <f t="shared" ref="H167:P167" si="67">H163*H161</f>
        <v>123000</v>
      </c>
      <c r="I167" s="33">
        <f t="shared" si="67"/>
        <v>126000</v>
      </c>
      <c r="J167" s="33">
        <f t="shared" si="67"/>
        <v>129000</v>
      </c>
      <c r="K167" s="33">
        <f t="shared" si="67"/>
        <v>132000</v>
      </c>
      <c r="L167" s="33">
        <f t="shared" si="67"/>
        <v>135000</v>
      </c>
      <c r="M167" s="33">
        <f t="shared" si="67"/>
        <v>138000</v>
      </c>
      <c r="N167" s="33">
        <f t="shared" si="67"/>
        <v>141000</v>
      </c>
      <c r="O167" s="33">
        <f t="shared" si="67"/>
        <v>144000</v>
      </c>
      <c r="P167" s="33">
        <f t="shared" si="67"/>
        <v>147000</v>
      </c>
      <c r="Q167" s="42">
        <f t="shared" si="66"/>
        <v>133500</v>
      </c>
      <c r="R167"/>
      <c r="S167"/>
      <c r="T167"/>
      <c r="U167"/>
      <c r="W167" s="17"/>
      <c r="X167" s="17"/>
      <c r="Y167" s="17"/>
      <c r="Z167" s="17"/>
      <c r="AA167" s="17"/>
      <c r="AB167" s="17"/>
      <c r="AC167" s="17"/>
      <c r="AD167" s="17"/>
      <c r="AE167" s="17"/>
      <c r="AF167" s="17"/>
      <c r="AG167" s="17"/>
      <c r="AH167" s="17"/>
      <c r="AI167" s="17"/>
      <c r="AJ167" s="17"/>
      <c r="AK167" s="17"/>
    </row>
    <row r="168" spans="1:37" s="2" customFormat="1" ht="15" customHeight="1" x14ac:dyDescent="0.25">
      <c r="A168" s="30"/>
      <c r="B168" s="30"/>
      <c r="C168" s="30"/>
      <c r="D168" s="63"/>
      <c r="E168" s="30" t="s">
        <v>18</v>
      </c>
      <c r="F168" s="30" t="s">
        <v>64</v>
      </c>
      <c r="G168" s="33">
        <f>G165*G166</f>
        <v>200000</v>
      </c>
      <c r="H168" s="33">
        <f t="shared" ref="H168:P168" si="68">H165*H166</f>
        <v>200000</v>
      </c>
      <c r="I168" s="33">
        <f t="shared" si="68"/>
        <v>200000</v>
      </c>
      <c r="J168" s="33">
        <f t="shared" si="68"/>
        <v>200000</v>
      </c>
      <c r="K168" s="33">
        <f t="shared" si="68"/>
        <v>200000</v>
      </c>
      <c r="L168" s="33">
        <f t="shared" si="68"/>
        <v>300000</v>
      </c>
      <c r="M168" s="33">
        <f t="shared" si="68"/>
        <v>300000</v>
      </c>
      <c r="N168" s="33">
        <f t="shared" si="68"/>
        <v>300000</v>
      </c>
      <c r="O168" s="33">
        <f t="shared" si="68"/>
        <v>300000</v>
      </c>
      <c r="P168" s="33">
        <f t="shared" si="68"/>
        <v>300000</v>
      </c>
      <c r="Q168" s="42">
        <f t="shared" si="66"/>
        <v>250000</v>
      </c>
      <c r="R168"/>
      <c r="S168"/>
      <c r="T168"/>
      <c r="U168"/>
      <c r="W168" s="17"/>
      <c r="X168" s="17"/>
      <c r="Y168" s="17"/>
      <c r="Z168" s="17"/>
      <c r="AA168" s="17"/>
      <c r="AB168" s="17"/>
      <c r="AC168" s="17"/>
      <c r="AD168" s="17"/>
      <c r="AE168" s="17"/>
      <c r="AF168" s="17"/>
      <c r="AG168" s="17"/>
      <c r="AH168" s="17"/>
      <c r="AI168" s="17"/>
      <c r="AJ168" s="17"/>
      <c r="AK168" s="17"/>
    </row>
    <row r="169" spans="1:37" s="2" customFormat="1" ht="15" customHeight="1" x14ac:dyDescent="0.25">
      <c r="A169" s="30"/>
      <c r="B169" s="30"/>
      <c r="C169" s="30"/>
      <c r="D169" s="63"/>
      <c r="E169" s="30" t="s">
        <v>19</v>
      </c>
      <c r="F169" s="30" t="s">
        <v>20</v>
      </c>
      <c r="G169" s="44">
        <f>G162*G163</f>
        <v>1200</v>
      </c>
      <c r="H169" s="44">
        <f t="shared" ref="H169:P169" si="69">H162*H163</f>
        <v>1200</v>
      </c>
      <c r="I169" s="44">
        <f t="shared" si="69"/>
        <v>1200</v>
      </c>
      <c r="J169" s="44">
        <f t="shared" si="69"/>
        <v>1200</v>
      </c>
      <c r="K169" s="44">
        <f t="shared" si="69"/>
        <v>1200</v>
      </c>
      <c r="L169" s="44">
        <f t="shared" si="69"/>
        <v>1200</v>
      </c>
      <c r="M169" s="44">
        <f t="shared" si="69"/>
        <v>1200</v>
      </c>
      <c r="N169" s="44">
        <f t="shared" si="69"/>
        <v>1200</v>
      </c>
      <c r="O169" s="44">
        <f t="shared" si="69"/>
        <v>1200</v>
      </c>
      <c r="P169" s="44">
        <f t="shared" si="69"/>
        <v>1200</v>
      </c>
      <c r="Q169" s="48">
        <f t="shared" si="66"/>
        <v>1200</v>
      </c>
      <c r="R169"/>
      <c r="S169"/>
      <c r="T169"/>
      <c r="U169"/>
      <c r="W169" s="17"/>
      <c r="X169" s="17"/>
      <c r="Y169" s="17"/>
      <c r="Z169" s="17"/>
      <c r="AA169" s="17"/>
      <c r="AB169" s="17"/>
      <c r="AC169" s="17"/>
      <c r="AD169" s="17"/>
      <c r="AE169" s="17"/>
      <c r="AF169" s="17"/>
      <c r="AG169" s="17"/>
      <c r="AH169" s="17"/>
      <c r="AI169" s="17"/>
      <c r="AJ169" s="17"/>
      <c r="AK169" s="17"/>
    </row>
    <row r="170" spans="1:37" s="2" customFormat="1" ht="15" customHeight="1" x14ac:dyDescent="0.25">
      <c r="A170" t="str">
        <f>A163</f>
        <v>Op07</v>
      </c>
      <c r="B170" t="str">
        <f>B163</f>
        <v>Network Services Maintenance</v>
      </c>
      <c r="C170" t="s">
        <v>9</v>
      </c>
      <c r="D170" s="63" t="s">
        <v>277</v>
      </c>
      <c r="E170" t="s">
        <v>6</v>
      </c>
      <c r="F170">
        <f>F163</f>
        <v>0</v>
      </c>
      <c r="G170" s="39">
        <v>2.2000000000000002</v>
      </c>
      <c r="H170" s="39">
        <v>2.2000000000000002</v>
      </c>
      <c r="I170" s="39">
        <v>2.2000000000000002</v>
      </c>
      <c r="J170" s="39">
        <v>2.2000000000000002</v>
      </c>
      <c r="K170" s="39">
        <v>2.2000000000000002</v>
      </c>
      <c r="L170" s="39">
        <v>2.2000000000000002</v>
      </c>
      <c r="M170" s="39">
        <v>2.2000000000000002</v>
      </c>
      <c r="N170" s="39">
        <v>2.2000000000000002</v>
      </c>
      <c r="O170" s="39">
        <v>2.2000000000000002</v>
      </c>
      <c r="P170" s="39">
        <v>2.2000000000000002</v>
      </c>
      <c r="Q170" s="35">
        <f t="shared" si="66"/>
        <v>2.1999999999999997</v>
      </c>
      <c r="R170"/>
      <c r="S170"/>
      <c r="T170"/>
      <c r="U170"/>
      <c r="W170" s="17"/>
      <c r="X170" s="17"/>
      <c r="Y170" s="17"/>
      <c r="Z170" s="17"/>
      <c r="AA170" s="17"/>
      <c r="AB170" s="17"/>
      <c r="AC170" s="17"/>
      <c r="AD170" s="17"/>
      <c r="AE170" s="17"/>
      <c r="AF170" s="17"/>
      <c r="AG170" s="17"/>
      <c r="AH170" s="17"/>
      <c r="AI170" s="17"/>
      <c r="AJ170" s="17"/>
      <c r="AK170" s="17"/>
    </row>
    <row r="171" spans="1:37" s="2" customFormat="1" ht="15" customHeight="1" x14ac:dyDescent="0.25">
      <c r="A171"/>
      <c r="B171"/>
      <c r="C171"/>
      <c r="D171" s="63"/>
      <c r="E171" t="s">
        <v>5</v>
      </c>
      <c r="F171" t="str">
        <f>F164</f>
        <v>%</v>
      </c>
      <c r="G171" s="39">
        <v>85</v>
      </c>
      <c r="H171" s="39">
        <v>85</v>
      </c>
      <c r="I171" s="39">
        <v>85</v>
      </c>
      <c r="J171" s="39">
        <v>85</v>
      </c>
      <c r="K171" s="39">
        <v>85</v>
      </c>
      <c r="L171" s="39">
        <v>85</v>
      </c>
      <c r="M171" s="39">
        <v>85</v>
      </c>
      <c r="N171" s="39">
        <v>85</v>
      </c>
      <c r="O171" s="39">
        <v>85</v>
      </c>
      <c r="P171" s="39">
        <v>85</v>
      </c>
      <c r="Q171" s="43">
        <f t="shared" si="66"/>
        <v>85</v>
      </c>
      <c r="R171"/>
      <c r="S171"/>
      <c r="T171"/>
      <c r="U171"/>
      <c r="W171" s="17"/>
      <c r="X171" s="17"/>
      <c r="Y171" s="17"/>
      <c r="Z171" s="17"/>
      <c r="AA171" s="17"/>
      <c r="AB171" s="17"/>
      <c r="AC171" s="17"/>
      <c r="AD171" s="17"/>
      <c r="AE171" s="17"/>
      <c r="AF171" s="17"/>
      <c r="AG171" s="17"/>
      <c r="AH171" s="17"/>
      <c r="AI171" s="17"/>
      <c r="AJ171" s="17"/>
      <c r="AK171" s="17"/>
    </row>
    <row r="172" spans="1:37" s="2" customFormat="1" ht="15" customHeight="1" x14ac:dyDescent="0.25">
      <c r="A172"/>
      <c r="B172"/>
      <c r="C172"/>
      <c r="D172" s="63"/>
      <c r="E172" t="s">
        <v>7</v>
      </c>
      <c r="F172" t="str">
        <f>F165</f>
        <v>1,2,3,4,5</v>
      </c>
      <c r="G172" s="39">
        <v>2</v>
      </c>
      <c r="H172" s="39">
        <v>2</v>
      </c>
      <c r="I172" s="39">
        <v>3</v>
      </c>
      <c r="J172" s="39">
        <v>3</v>
      </c>
      <c r="K172" s="39">
        <v>3</v>
      </c>
      <c r="L172" s="39">
        <v>3</v>
      </c>
      <c r="M172" s="39">
        <v>4</v>
      </c>
      <c r="N172" s="39">
        <v>4</v>
      </c>
      <c r="O172" s="39">
        <v>4</v>
      </c>
      <c r="P172" s="39">
        <v>4</v>
      </c>
      <c r="Q172" s="35">
        <f t="shared" si="66"/>
        <v>3.2</v>
      </c>
      <c r="R172"/>
      <c r="S172"/>
      <c r="T172"/>
      <c r="U172"/>
      <c r="W172" s="17"/>
      <c r="X172" s="17"/>
      <c r="Y172" s="17"/>
      <c r="Z172" s="17"/>
      <c r="AA172" s="17"/>
      <c r="AB172" s="17"/>
      <c r="AC172" s="17"/>
      <c r="AD172" s="17"/>
      <c r="AE172" s="17"/>
      <c r="AF172" s="17"/>
      <c r="AG172" s="17"/>
      <c r="AH172" s="17"/>
      <c r="AI172" s="17"/>
      <c r="AJ172" s="17"/>
      <c r="AK172" s="17"/>
    </row>
    <row r="173" spans="1:37" s="2" customFormat="1" ht="15" customHeight="1" x14ac:dyDescent="0.25">
      <c r="A173"/>
      <c r="B173"/>
      <c r="C173"/>
      <c r="D173" s="63"/>
      <c r="E173" t="s">
        <v>27</v>
      </c>
      <c r="F173" t="str">
        <f>F166</f>
        <v>$</v>
      </c>
      <c r="G173" s="38">
        <v>200000</v>
      </c>
      <c r="H173" s="38">
        <v>200000</v>
      </c>
      <c r="I173" s="38">
        <v>200000</v>
      </c>
      <c r="J173" s="38">
        <v>200000</v>
      </c>
      <c r="K173" s="38">
        <v>200000</v>
      </c>
      <c r="L173" s="38">
        <v>200000</v>
      </c>
      <c r="M173" s="38">
        <v>200000</v>
      </c>
      <c r="N173" s="38">
        <v>200000</v>
      </c>
      <c r="O173" s="38">
        <v>200000</v>
      </c>
      <c r="P173" s="38">
        <v>200000</v>
      </c>
      <c r="Q173" s="8">
        <f t="shared" si="66"/>
        <v>200000</v>
      </c>
      <c r="R173"/>
      <c r="S173"/>
      <c r="T173"/>
      <c r="U173"/>
      <c r="W173" s="17"/>
      <c r="X173" s="17"/>
      <c r="Y173" s="17"/>
      <c r="Z173" s="17"/>
      <c r="AA173" s="17"/>
      <c r="AB173" s="17"/>
      <c r="AC173" s="17"/>
      <c r="AD173" s="17"/>
      <c r="AE173" s="17"/>
      <c r="AF173" s="17"/>
      <c r="AG173" s="17"/>
      <c r="AH173" s="17"/>
      <c r="AI173" s="17"/>
      <c r="AJ173" s="17"/>
      <c r="AK173" s="17"/>
    </row>
    <row r="174" spans="1:37" s="2" customFormat="1" ht="15" customHeight="1" x14ac:dyDescent="0.25">
      <c r="A174"/>
      <c r="B174"/>
      <c r="C174"/>
      <c r="D174" s="63"/>
      <c r="E174" t="s">
        <v>4</v>
      </c>
      <c r="F174" t="s">
        <v>64</v>
      </c>
      <c r="G174" s="40">
        <f>G170*G161</f>
        <v>88000</v>
      </c>
      <c r="H174" s="40">
        <f t="shared" ref="H174:P174" si="70">H170*H161</f>
        <v>90200.000000000015</v>
      </c>
      <c r="I174" s="40">
        <f t="shared" si="70"/>
        <v>92400.000000000015</v>
      </c>
      <c r="J174" s="40">
        <f t="shared" si="70"/>
        <v>94600.000000000015</v>
      </c>
      <c r="K174" s="40">
        <f t="shared" si="70"/>
        <v>96800.000000000015</v>
      </c>
      <c r="L174" s="40">
        <f t="shared" si="70"/>
        <v>99000.000000000015</v>
      </c>
      <c r="M174" s="40">
        <f t="shared" si="70"/>
        <v>101200.00000000001</v>
      </c>
      <c r="N174" s="40">
        <f t="shared" si="70"/>
        <v>103400.00000000001</v>
      </c>
      <c r="O174" s="40">
        <f t="shared" si="70"/>
        <v>105600.00000000001</v>
      </c>
      <c r="P174" s="40">
        <f t="shared" si="70"/>
        <v>107800.00000000001</v>
      </c>
      <c r="Q174" s="42">
        <f t="shared" si="66"/>
        <v>97900</v>
      </c>
      <c r="R174"/>
      <c r="S174"/>
      <c r="T174"/>
      <c r="U174"/>
      <c r="W174" s="17"/>
      <c r="X174" s="17"/>
      <c r="Y174" s="17"/>
      <c r="Z174" s="17"/>
      <c r="AA174" s="17"/>
      <c r="AB174" s="17"/>
      <c r="AC174" s="17"/>
      <c r="AD174" s="17"/>
      <c r="AE174" s="17"/>
      <c r="AF174" s="17"/>
      <c r="AG174" s="17"/>
      <c r="AH174" s="17"/>
      <c r="AI174" s="17"/>
      <c r="AJ174" s="17"/>
      <c r="AK174" s="17"/>
    </row>
    <row r="175" spans="1:37" s="2" customFormat="1" ht="15" customHeight="1" x14ac:dyDescent="0.25">
      <c r="A175"/>
      <c r="B175"/>
      <c r="C175"/>
      <c r="D175" s="63"/>
      <c r="E175" t="s">
        <v>18</v>
      </c>
      <c r="F175" t="s">
        <v>64</v>
      </c>
      <c r="G175" s="40">
        <f>G172*G173</f>
        <v>400000</v>
      </c>
      <c r="H175" s="40">
        <f t="shared" ref="H175:P175" si="71">H172*H173</f>
        <v>400000</v>
      </c>
      <c r="I175" s="40">
        <f t="shared" si="71"/>
        <v>600000</v>
      </c>
      <c r="J175" s="40">
        <f t="shared" si="71"/>
        <v>600000</v>
      </c>
      <c r="K175" s="40">
        <f t="shared" si="71"/>
        <v>600000</v>
      </c>
      <c r="L175" s="40">
        <f t="shared" si="71"/>
        <v>600000</v>
      </c>
      <c r="M175" s="40">
        <f t="shared" si="71"/>
        <v>800000</v>
      </c>
      <c r="N175" s="40">
        <f t="shared" si="71"/>
        <v>800000</v>
      </c>
      <c r="O175" s="40">
        <f t="shared" si="71"/>
        <v>800000</v>
      </c>
      <c r="P175" s="40">
        <f t="shared" si="71"/>
        <v>800000</v>
      </c>
      <c r="Q175" s="42">
        <f t="shared" si="66"/>
        <v>640000</v>
      </c>
      <c r="R175"/>
      <c r="S175"/>
      <c r="T175"/>
      <c r="U175"/>
      <c r="W175" s="17"/>
      <c r="X175" s="17"/>
      <c r="Y175" s="17"/>
      <c r="Z175" s="17"/>
      <c r="AA175" s="17"/>
      <c r="AB175" s="17"/>
      <c r="AC175" s="17"/>
      <c r="AD175" s="17"/>
      <c r="AE175" s="17"/>
      <c r="AF175" s="17"/>
      <c r="AG175" s="17"/>
      <c r="AH175" s="17"/>
      <c r="AI175" s="17"/>
      <c r="AJ175" s="17"/>
      <c r="AK175" s="17"/>
    </row>
    <row r="176" spans="1:37" s="2" customFormat="1" ht="15" customHeight="1" x14ac:dyDescent="0.25">
      <c r="A176"/>
      <c r="B176"/>
      <c r="C176"/>
      <c r="D176" s="63"/>
      <c r="E176" t="s">
        <v>19</v>
      </c>
      <c r="F176" t="s">
        <v>20</v>
      </c>
      <c r="G176" s="47">
        <f>G170*G162</f>
        <v>880.00000000000011</v>
      </c>
      <c r="H176" s="47">
        <f t="shared" ref="H176:P176" si="72">H170*H162</f>
        <v>880.00000000000011</v>
      </c>
      <c r="I176" s="47">
        <f t="shared" si="72"/>
        <v>880.00000000000011</v>
      </c>
      <c r="J176" s="47">
        <f t="shared" si="72"/>
        <v>880.00000000000011</v>
      </c>
      <c r="K176" s="47">
        <f t="shared" si="72"/>
        <v>880.00000000000011</v>
      </c>
      <c r="L176" s="47">
        <f t="shared" si="72"/>
        <v>880.00000000000011</v>
      </c>
      <c r="M176" s="47">
        <f t="shared" si="72"/>
        <v>880.00000000000011</v>
      </c>
      <c r="N176" s="47">
        <f t="shared" si="72"/>
        <v>880.00000000000011</v>
      </c>
      <c r="O176" s="47">
        <f t="shared" si="72"/>
        <v>880.00000000000011</v>
      </c>
      <c r="P176" s="47">
        <f t="shared" si="72"/>
        <v>880.00000000000011</v>
      </c>
      <c r="Q176" s="48">
        <f t="shared" si="66"/>
        <v>880.00000000000023</v>
      </c>
      <c r="R176"/>
      <c r="S176"/>
      <c r="T176"/>
      <c r="U176"/>
      <c r="W176" s="17"/>
      <c r="X176" s="17"/>
      <c r="Y176" s="17"/>
      <c r="Z176" s="17"/>
      <c r="AA176" s="17"/>
      <c r="AB176" s="17"/>
      <c r="AC176" s="17"/>
      <c r="AD176" s="17"/>
      <c r="AE176" s="17"/>
      <c r="AF176" s="17"/>
      <c r="AG176" s="17"/>
      <c r="AH176" s="17"/>
      <c r="AI176" s="17"/>
      <c r="AJ176" s="17"/>
      <c r="AK176" s="17"/>
    </row>
    <row r="177" spans="1:37" s="2" customFormat="1" ht="15" customHeight="1" x14ac:dyDescent="0.25">
      <c r="A177" s="30" t="str">
        <f>A170</f>
        <v>Op07</v>
      </c>
      <c r="B177" s="30" t="str">
        <f>B163</f>
        <v>Network Services Maintenance</v>
      </c>
      <c r="C177" s="30" t="s">
        <v>10</v>
      </c>
      <c r="D177" s="63" t="s">
        <v>278</v>
      </c>
      <c r="E177" s="30" t="s">
        <v>6</v>
      </c>
      <c r="F177" s="30">
        <f>F163</f>
        <v>0</v>
      </c>
      <c r="G177" s="41">
        <v>1.5</v>
      </c>
      <c r="H177" s="41">
        <v>1.5</v>
      </c>
      <c r="I177" s="41">
        <v>1.5</v>
      </c>
      <c r="J177" s="41">
        <v>1.5</v>
      </c>
      <c r="K177" s="41">
        <v>1.5</v>
      </c>
      <c r="L177" s="41">
        <v>1.5</v>
      </c>
      <c r="M177" s="41">
        <v>1.5</v>
      </c>
      <c r="N177" s="41">
        <v>1.5</v>
      </c>
      <c r="O177" s="41">
        <v>1.5</v>
      </c>
      <c r="P177" s="41">
        <v>1.5</v>
      </c>
      <c r="Q177" s="35">
        <f t="shared" si="66"/>
        <v>1.5</v>
      </c>
      <c r="R177"/>
      <c r="S177"/>
      <c r="T177"/>
      <c r="U177"/>
      <c r="W177" s="17"/>
      <c r="X177" s="17"/>
      <c r="Y177" s="17"/>
      <c r="Z177" s="17"/>
      <c r="AA177" s="17"/>
      <c r="AB177" s="17"/>
      <c r="AC177" s="17"/>
      <c r="AD177" s="17"/>
      <c r="AE177" s="17"/>
      <c r="AF177" s="17"/>
      <c r="AG177" s="17"/>
      <c r="AH177" s="17"/>
      <c r="AI177" s="17"/>
      <c r="AJ177" s="17"/>
      <c r="AK177" s="17"/>
    </row>
    <row r="178" spans="1:37" s="2" customFormat="1" ht="15" customHeight="1" x14ac:dyDescent="0.25">
      <c r="A178" s="30"/>
      <c r="B178" s="30"/>
      <c r="C178" s="30"/>
      <c r="D178" s="63"/>
      <c r="E178" s="30" t="s">
        <v>5</v>
      </c>
      <c r="F178" s="30" t="str">
        <f>F164</f>
        <v>%</v>
      </c>
      <c r="G178" s="36">
        <v>85</v>
      </c>
      <c r="H178" s="36">
        <v>84</v>
      </c>
      <c r="I178" s="36">
        <v>83</v>
      </c>
      <c r="J178" s="36">
        <v>82</v>
      </c>
      <c r="K178" s="36">
        <v>81</v>
      </c>
      <c r="L178" s="36">
        <v>80</v>
      </c>
      <c r="M178" s="36">
        <v>79</v>
      </c>
      <c r="N178" s="36">
        <v>78</v>
      </c>
      <c r="O178" s="36">
        <v>77</v>
      </c>
      <c r="P178" s="36">
        <v>76</v>
      </c>
      <c r="Q178" s="43">
        <f t="shared" si="66"/>
        <v>80.5</v>
      </c>
      <c r="R178"/>
      <c r="S178"/>
      <c r="T178"/>
      <c r="U178"/>
      <c r="W178" s="17"/>
      <c r="X178" s="17"/>
      <c r="Y178" s="17"/>
      <c r="Z178" s="17"/>
      <c r="AA178" s="17"/>
      <c r="AB178" s="17"/>
      <c r="AC178" s="17"/>
      <c r="AD178" s="17"/>
      <c r="AE178" s="17"/>
      <c r="AF178" s="17"/>
      <c r="AG178" s="17"/>
      <c r="AH178" s="17"/>
      <c r="AI178" s="17"/>
      <c r="AJ178" s="17"/>
      <c r="AK178" s="17"/>
    </row>
    <row r="179" spans="1:37" s="2" customFormat="1" ht="15" customHeight="1" x14ac:dyDescent="0.25">
      <c r="A179" s="30"/>
      <c r="B179" s="30"/>
      <c r="C179" s="30"/>
      <c r="D179" s="63"/>
      <c r="E179" s="30" t="s">
        <v>7</v>
      </c>
      <c r="F179" s="30" t="str">
        <f>F165</f>
        <v>1,2,3,4,5</v>
      </c>
      <c r="G179" s="36">
        <v>2</v>
      </c>
      <c r="H179" s="36">
        <v>3</v>
      </c>
      <c r="I179" s="36">
        <v>3</v>
      </c>
      <c r="J179" s="36">
        <v>3</v>
      </c>
      <c r="K179" s="36">
        <v>4</v>
      </c>
      <c r="L179" s="36">
        <v>4</v>
      </c>
      <c r="M179" s="36">
        <v>4</v>
      </c>
      <c r="N179" s="36">
        <v>5</v>
      </c>
      <c r="O179" s="36">
        <v>5</v>
      </c>
      <c r="P179" s="36">
        <v>5</v>
      </c>
      <c r="Q179" s="35">
        <f t="shared" si="66"/>
        <v>3.8</v>
      </c>
      <c r="R179"/>
      <c r="S179"/>
      <c r="T179"/>
      <c r="U179"/>
      <c r="W179" s="17"/>
      <c r="X179" s="17"/>
      <c r="Y179" s="17"/>
      <c r="Z179" s="17"/>
      <c r="AA179" s="17"/>
      <c r="AB179" s="17"/>
      <c r="AC179" s="17"/>
      <c r="AD179" s="17"/>
      <c r="AE179" s="17"/>
      <c r="AF179" s="17"/>
      <c r="AG179" s="17"/>
      <c r="AH179" s="17"/>
      <c r="AI179" s="17"/>
      <c r="AJ179" s="17"/>
      <c r="AK179" s="17"/>
    </row>
    <row r="180" spans="1:37" s="2" customFormat="1" ht="15" customHeight="1" x14ac:dyDescent="0.25">
      <c r="A180" s="30"/>
      <c r="B180" s="30"/>
      <c r="C180" s="30"/>
      <c r="D180" s="63"/>
      <c r="E180" s="30" t="s">
        <v>27</v>
      </c>
      <c r="F180" s="30" t="str">
        <f>F166</f>
        <v>$</v>
      </c>
      <c r="G180" s="14">
        <v>300000</v>
      </c>
      <c r="H180" s="14">
        <v>300000</v>
      </c>
      <c r="I180" s="14">
        <v>300000</v>
      </c>
      <c r="J180" s="14">
        <v>300000</v>
      </c>
      <c r="K180" s="14">
        <v>300000</v>
      </c>
      <c r="L180" s="14">
        <v>300000</v>
      </c>
      <c r="M180" s="14">
        <v>300000</v>
      </c>
      <c r="N180" s="14">
        <v>300000</v>
      </c>
      <c r="O180" s="14">
        <v>300000</v>
      </c>
      <c r="P180" s="14">
        <v>300000</v>
      </c>
      <c r="Q180" s="8">
        <f t="shared" si="66"/>
        <v>300000</v>
      </c>
      <c r="R180"/>
      <c r="S180"/>
      <c r="T180"/>
      <c r="U180"/>
      <c r="W180" s="17"/>
      <c r="X180" s="17"/>
      <c r="Y180" s="17"/>
      <c r="Z180" s="17"/>
      <c r="AA180" s="17"/>
      <c r="AB180" s="17"/>
      <c r="AC180" s="17"/>
      <c r="AD180" s="17"/>
      <c r="AE180" s="17"/>
      <c r="AF180" s="17"/>
      <c r="AG180" s="17"/>
      <c r="AH180" s="17"/>
      <c r="AI180" s="17"/>
      <c r="AJ180" s="17"/>
      <c r="AK180" s="17"/>
    </row>
    <row r="181" spans="1:37" s="2" customFormat="1" ht="15" customHeight="1" x14ac:dyDescent="0.25">
      <c r="A181" s="30"/>
      <c r="B181" s="30"/>
      <c r="C181" s="30"/>
      <c r="D181" s="63"/>
      <c r="E181" s="30" t="s">
        <v>4</v>
      </c>
      <c r="F181" s="30" t="s">
        <v>64</v>
      </c>
      <c r="G181" s="33">
        <f>G177*G161</f>
        <v>60000</v>
      </c>
      <c r="H181" s="33">
        <f t="shared" ref="H181:O181" si="73">H177*H161</f>
        <v>61500</v>
      </c>
      <c r="I181" s="33">
        <f t="shared" si="73"/>
        <v>63000</v>
      </c>
      <c r="J181" s="33">
        <f t="shared" si="73"/>
        <v>64500</v>
      </c>
      <c r="K181" s="33">
        <f t="shared" si="73"/>
        <v>66000</v>
      </c>
      <c r="L181" s="33">
        <f t="shared" si="73"/>
        <v>67500</v>
      </c>
      <c r="M181" s="33">
        <f t="shared" si="73"/>
        <v>69000</v>
      </c>
      <c r="N181" s="33">
        <f t="shared" si="73"/>
        <v>70500</v>
      </c>
      <c r="O181" s="33">
        <f t="shared" si="73"/>
        <v>72000</v>
      </c>
      <c r="P181" s="33">
        <f>P177*P161</f>
        <v>73500</v>
      </c>
      <c r="Q181" s="42">
        <f t="shared" si="66"/>
        <v>66750</v>
      </c>
      <c r="R181"/>
      <c r="S181"/>
      <c r="T181"/>
      <c r="U181"/>
      <c r="W181" s="17"/>
      <c r="X181" s="17"/>
      <c r="Y181" s="17"/>
      <c r="Z181" s="17"/>
      <c r="AA181" s="17"/>
      <c r="AB181" s="17"/>
      <c r="AC181" s="17"/>
      <c r="AD181" s="17"/>
      <c r="AE181" s="17"/>
      <c r="AF181" s="17"/>
      <c r="AG181" s="17"/>
      <c r="AH181" s="17"/>
      <c r="AI181" s="17"/>
      <c r="AJ181" s="17"/>
      <c r="AK181" s="17"/>
    </row>
    <row r="182" spans="1:37" s="2" customFormat="1" ht="15" customHeight="1" x14ac:dyDescent="0.25">
      <c r="A182" s="30"/>
      <c r="B182" s="30"/>
      <c r="C182" s="30"/>
      <c r="D182" s="63"/>
      <c r="E182" s="30" t="s">
        <v>18</v>
      </c>
      <c r="F182" s="30" t="s">
        <v>64</v>
      </c>
      <c r="G182" s="33">
        <f>G179*G180</f>
        <v>600000</v>
      </c>
      <c r="H182" s="33">
        <f t="shared" ref="H182:P182" si="74">H179*H180</f>
        <v>900000</v>
      </c>
      <c r="I182" s="33">
        <f t="shared" si="74"/>
        <v>900000</v>
      </c>
      <c r="J182" s="33">
        <f t="shared" si="74"/>
        <v>900000</v>
      </c>
      <c r="K182" s="33">
        <f t="shared" si="74"/>
        <v>1200000</v>
      </c>
      <c r="L182" s="33">
        <f t="shared" si="74"/>
        <v>1200000</v>
      </c>
      <c r="M182" s="33">
        <f t="shared" si="74"/>
        <v>1200000</v>
      </c>
      <c r="N182" s="33">
        <f t="shared" si="74"/>
        <v>1500000</v>
      </c>
      <c r="O182" s="33">
        <f t="shared" si="74"/>
        <v>1500000</v>
      </c>
      <c r="P182" s="33">
        <f t="shared" si="74"/>
        <v>1500000</v>
      </c>
      <c r="Q182" s="42">
        <f t="shared" si="66"/>
        <v>1140000</v>
      </c>
      <c r="R182"/>
      <c r="S182"/>
      <c r="T182"/>
      <c r="U182"/>
      <c r="W182" s="17"/>
      <c r="X182" s="17"/>
      <c r="Y182" s="17"/>
      <c r="Z182" s="17"/>
      <c r="AA182" s="17"/>
      <c r="AB182" s="17"/>
      <c r="AC182" s="17"/>
      <c r="AD182" s="17"/>
      <c r="AE182" s="17"/>
      <c r="AF182" s="17"/>
      <c r="AG182" s="17"/>
      <c r="AH182" s="17"/>
      <c r="AI182" s="17"/>
      <c r="AJ182" s="17"/>
      <c r="AK182" s="17"/>
    </row>
    <row r="183" spans="1:37" s="2" customFormat="1" ht="15.95" customHeight="1" thickBot="1" x14ac:dyDescent="0.3">
      <c r="A183" s="30"/>
      <c r="B183" s="30"/>
      <c r="C183" s="30"/>
      <c r="D183" s="63"/>
      <c r="E183" s="30" t="s">
        <v>19</v>
      </c>
      <c r="F183" s="30" t="s">
        <v>20</v>
      </c>
      <c r="G183" s="46">
        <f>G162*G177</f>
        <v>600</v>
      </c>
      <c r="H183" s="46">
        <f t="shared" ref="H183:P183" si="75">H162*H177</f>
        <v>600</v>
      </c>
      <c r="I183" s="46">
        <f t="shared" si="75"/>
        <v>600</v>
      </c>
      <c r="J183" s="46">
        <f t="shared" si="75"/>
        <v>600</v>
      </c>
      <c r="K183" s="46">
        <f t="shared" si="75"/>
        <v>600</v>
      </c>
      <c r="L183" s="46">
        <f t="shared" si="75"/>
        <v>600</v>
      </c>
      <c r="M183" s="46">
        <f t="shared" si="75"/>
        <v>600</v>
      </c>
      <c r="N183" s="46">
        <f t="shared" si="75"/>
        <v>600</v>
      </c>
      <c r="O183" s="46">
        <f t="shared" si="75"/>
        <v>600</v>
      </c>
      <c r="P183" s="46">
        <f t="shared" si="75"/>
        <v>600</v>
      </c>
      <c r="Q183" s="48">
        <f t="shared" si="66"/>
        <v>600</v>
      </c>
      <c r="R183"/>
      <c r="S183"/>
      <c r="T183"/>
      <c r="U183"/>
      <c r="W183" s="17"/>
      <c r="X183" s="17"/>
      <c r="Y183" s="17"/>
      <c r="Z183" s="17"/>
      <c r="AA183" s="17"/>
      <c r="AB183" s="17"/>
      <c r="AC183" s="17"/>
      <c r="AD183" s="17"/>
      <c r="AE183" s="17"/>
      <c r="AF183" s="17"/>
      <c r="AG183" s="17"/>
      <c r="AH183" s="17"/>
      <c r="AI183" s="17"/>
      <c r="AJ183" s="17"/>
      <c r="AK183" s="17"/>
    </row>
    <row r="184" spans="1:37" s="2" customFormat="1" ht="18" x14ac:dyDescent="0.25">
      <c r="A184" s="27" t="str">
        <f>A160</f>
        <v>LoS ref</v>
      </c>
      <c r="B184" s="27" t="str">
        <f t="shared" ref="B184:Q184" si="76">B160</f>
        <v>Level of Service</v>
      </c>
      <c r="C184" s="27" t="str">
        <f t="shared" si="76"/>
        <v>Option</v>
      </c>
      <c r="D184" s="27" t="str">
        <f t="shared" si="76"/>
        <v>Benefits/Consequences</v>
      </c>
      <c r="E184" s="27" t="str">
        <f t="shared" si="76"/>
        <v>Factor</v>
      </c>
      <c r="F184" s="27" t="str">
        <f t="shared" si="76"/>
        <v>Unit</v>
      </c>
      <c r="G184" s="27">
        <f t="shared" si="76"/>
        <v>2024</v>
      </c>
      <c r="H184" s="27">
        <f t="shared" si="76"/>
        <v>2025</v>
      </c>
      <c r="I184" s="27">
        <f t="shared" si="76"/>
        <v>2026</v>
      </c>
      <c r="J184" s="27">
        <f t="shared" si="76"/>
        <v>2027</v>
      </c>
      <c r="K184" s="27">
        <f t="shared" si="76"/>
        <v>2028</v>
      </c>
      <c r="L184" s="27">
        <f t="shared" si="76"/>
        <v>2029</v>
      </c>
      <c r="M184" s="27">
        <f t="shared" si="76"/>
        <v>2030</v>
      </c>
      <c r="N184" s="27">
        <f t="shared" si="76"/>
        <v>2031</v>
      </c>
      <c r="O184" s="27">
        <f t="shared" si="76"/>
        <v>2032</v>
      </c>
      <c r="P184" s="27">
        <f t="shared" si="76"/>
        <v>2033</v>
      </c>
      <c r="Q184" s="27" t="str">
        <f t="shared" si="76"/>
        <v>Avg</v>
      </c>
      <c r="R184"/>
      <c r="S184"/>
      <c r="T184"/>
      <c r="U184"/>
      <c r="W184" s="17"/>
      <c r="X184" s="17"/>
      <c r="Y184" s="17"/>
      <c r="Z184" s="17"/>
      <c r="AA184" s="17"/>
      <c r="AB184" s="17"/>
      <c r="AC184" s="17"/>
      <c r="AD184" s="17"/>
      <c r="AE184" s="17"/>
      <c r="AF184" s="17"/>
      <c r="AG184" s="17"/>
      <c r="AH184" s="17"/>
      <c r="AI184" s="17"/>
      <c r="AJ184" s="17"/>
      <c r="AK184" s="17"/>
    </row>
    <row r="185" spans="1:37" s="2" customFormat="1" ht="18.75" x14ac:dyDescent="0.3">
      <c r="A185" s="54" t="str">
        <f>A10</f>
        <v>Op08</v>
      </c>
      <c r="B185" s="54" t="str">
        <f>B10</f>
        <v>Cycle Path Maintenance</v>
      </c>
      <c r="C185"/>
      <c r="D185"/>
      <c r="E185" t="s">
        <v>16</v>
      </c>
      <c r="F185" t="str">
        <f>"$ per" &amp; " " &amp; F187</f>
        <v xml:space="preserve">$ per </v>
      </c>
      <c r="G185" s="38">
        <v>40000</v>
      </c>
      <c r="H185" s="38">
        <v>41000</v>
      </c>
      <c r="I185" s="38">
        <v>42000</v>
      </c>
      <c r="J185" s="38">
        <v>43000</v>
      </c>
      <c r="K185" s="38">
        <v>44000</v>
      </c>
      <c r="L185" s="38">
        <v>45000</v>
      </c>
      <c r="M185" s="38">
        <v>46000</v>
      </c>
      <c r="N185" s="38">
        <v>47000</v>
      </c>
      <c r="O185" s="38">
        <v>48000</v>
      </c>
      <c r="P185" s="38">
        <v>49000</v>
      </c>
      <c r="Q185"/>
      <c r="R185"/>
      <c r="S185"/>
      <c r="T185"/>
      <c r="U185"/>
      <c r="W185" s="17"/>
      <c r="X185" s="17"/>
      <c r="Y185" s="17"/>
      <c r="Z185" s="17"/>
      <c r="AA185" s="17"/>
      <c r="AB185" s="17"/>
      <c r="AC185" s="17"/>
      <c r="AD185" s="17"/>
      <c r="AE185" s="17"/>
      <c r="AF185" s="17"/>
      <c r="AG185" s="17"/>
      <c r="AH185" s="17"/>
      <c r="AI185" s="17"/>
      <c r="AJ185" s="17"/>
      <c r="AK185" s="17"/>
    </row>
    <row r="186" spans="1:37" x14ac:dyDescent="0.25">
      <c r="E186" t="s">
        <v>3</v>
      </c>
      <c r="F186" t="str">
        <f>"tonnes/"&amp;F187</f>
        <v>tonnes/</v>
      </c>
      <c r="G186" s="45">
        <v>400</v>
      </c>
      <c r="H186" s="45">
        <v>400</v>
      </c>
      <c r="I186" s="45">
        <v>400</v>
      </c>
      <c r="J186" s="45">
        <v>400</v>
      </c>
      <c r="K186" s="45">
        <v>400</v>
      </c>
      <c r="L186" s="45">
        <v>400</v>
      </c>
      <c r="M186" s="45">
        <v>400</v>
      </c>
      <c r="N186" s="45">
        <v>400</v>
      </c>
      <c r="O186" s="45">
        <v>400</v>
      </c>
      <c r="P186" s="45">
        <v>400</v>
      </c>
    </row>
    <row r="187" spans="1:37" ht="15" customHeight="1" x14ac:dyDescent="0.25">
      <c r="A187" s="30" t="str">
        <f>A185</f>
        <v>Op08</v>
      </c>
      <c r="B187" s="30" t="str">
        <f>B185</f>
        <v>Cycle Path Maintenance</v>
      </c>
      <c r="C187" s="30" t="s">
        <v>8</v>
      </c>
      <c r="D187" s="63" t="s">
        <v>276</v>
      </c>
      <c r="E187" s="30" t="s">
        <v>6</v>
      </c>
      <c r="F187" s="34"/>
      <c r="G187" s="41">
        <v>3</v>
      </c>
      <c r="H187" s="41">
        <v>3</v>
      </c>
      <c r="I187" s="41">
        <v>3</v>
      </c>
      <c r="J187" s="41">
        <v>3</v>
      </c>
      <c r="K187" s="41">
        <v>3</v>
      </c>
      <c r="L187" s="41">
        <v>3</v>
      </c>
      <c r="M187" s="41">
        <v>3</v>
      </c>
      <c r="N187" s="41">
        <v>3</v>
      </c>
      <c r="O187" s="41">
        <v>3</v>
      </c>
      <c r="P187" s="41">
        <v>3</v>
      </c>
      <c r="Q187" s="35">
        <f>IFERROR(AVERAGE(G187:P187),0)</f>
        <v>3</v>
      </c>
    </row>
    <row r="188" spans="1:37" ht="15" customHeight="1" x14ac:dyDescent="0.25">
      <c r="A188" s="30"/>
      <c r="B188" s="30"/>
      <c r="C188" s="30"/>
      <c r="D188" s="63"/>
      <c r="E188" s="30" t="s">
        <v>5</v>
      </c>
      <c r="F188" s="34" t="s">
        <v>17</v>
      </c>
      <c r="G188" s="36">
        <v>85</v>
      </c>
      <c r="H188" s="36">
        <v>86</v>
      </c>
      <c r="I188" s="36">
        <v>87</v>
      </c>
      <c r="J188" s="36">
        <v>88</v>
      </c>
      <c r="K188" s="36">
        <v>89</v>
      </c>
      <c r="L188" s="36">
        <v>90</v>
      </c>
      <c r="M188" s="36">
        <v>91</v>
      </c>
      <c r="N188" s="36">
        <v>92</v>
      </c>
      <c r="O188" s="36">
        <v>93</v>
      </c>
      <c r="P188" s="36">
        <v>94</v>
      </c>
      <c r="Q188" s="43">
        <f t="shared" ref="Q188:Q207" si="77">IFERROR(AVERAGE(G188:P188),0)</f>
        <v>89.5</v>
      </c>
    </row>
    <row r="189" spans="1:37" ht="15" customHeight="1" x14ac:dyDescent="0.25">
      <c r="A189" s="30"/>
      <c r="B189" s="30"/>
      <c r="C189" s="30"/>
      <c r="D189" s="63"/>
      <c r="E189" s="30" t="s">
        <v>7</v>
      </c>
      <c r="F189" s="37" t="s">
        <v>63</v>
      </c>
      <c r="G189" s="36">
        <v>2</v>
      </c>
      <c r="H189" s="36">
        <v>2</v>
      </c>
      <c r="I189" s="36">
        <v>2</v>
      </c>
      <c r="J189" s="36">
        <v>2</v>
      </c>
      <c r="K189" s="36">
        <v>2</v>
      </c>
      <c r="L189" s="36">
        <v>3</v>
      </c>
      <c r="M189" s="36">
        <v>3</v>
      </c>
      <c r="N189" s="36">
        <v>3</v>
      </c>
      <c r="O189" s="36">
        <v>3</v>
      </c>
      <c r="P189" s="36">
        <v>3</v>
      </c>
      <c r="Q189" s="35">
        <f t="shared" si="77"/>
        <v>2.5</v>
      </c>
    </row>
    <row r="190" spans="1:37" ht="15" customHeight="1" x14ac:dyDescent="0.25">
      <c r="A190" s="30"/>
      <c r="B190" s="30"/>
      <c r="C190" s="30"/>
      <c r="D190" s="63"/>
      <c r="E190" s="30" t="s">
        <v>27</v>
      </c>
      <c r="F190" s="30" t="s">
        <v>64</v>
      </c>
      <c r="G190" s="14">
        <v>100000</v>
      </c>
      <c r="H190" s="14">
        <v>100000</v>
      </c>
      <c r="I190" s="14">
        <v>100000</v>
      </c>
      <c r="J190" s="14">
        <v>100000</v>
      </c>
      <c r="K190" s="14">
        <v>100000</v>
      </c>
      <c r="L190" s="14">
        <v>100000</v>
      </c>
      <c r="M190" s="14">
        <v>100000</v>
      </c>
      <c r="N190" s="14">
        <v>100000</v>
      </c>
      <c r="O190" s="14">
        <v>100000</v>
      </c>
      <c r="P190" s="14">
        <v>100000</v>
      </c>
      <c r="Q190" s="8">
        <f t="shared" si="77"/>
        <v>100000</v>
      </c>
    </row>
    <row r="191" spans="1:37" ht="15" customHeight="1" x14ac:dyDescent="0.25">
      <c r="A191" s="30"/>
      <c r="B191" s="30"/>
      <c r="C191" s="30"/>
      <c r="D191" s="63"/>
      <c r="E191" s="30" t="s">
        <v>4</v>
      </c>
      <c r="F191" s="30" t="s">
        <v>64</v>
      </c>
      <c r="G191" s="33">
        <f>G187*G185</f>
        <v>120000</v>
      </c>
      <c r="H191" s="33">
        <f t="shared" ref="H191:P191" si="78">H187*H185</f>
        <v>123000</v>
      </c>
      <c r="I191" s="33">
        <f t="shared" si="78"/>
        <v>126000</v>
      </c>
      <c r="J191" s="33">
        <f t="shared" si="78"/>
        <v>129000</v>
      </c>
      <c r="K191" s="33">
        <f t="shared" si="78"/>
        <v>132000</v>
      </c>
      <c r="L191" s="33">
        <f t="shared" si="78"/>
        <v>135000</v>
      </c>
      <c r="M191" s="33">
        <f t="shared" si="78"/>
        <v>138000</v>
      </c>
      <c r="N191" s="33">
        <f t="shared" si="78"/>
        <v>141000</v>
      </c>
      <c r="O191" s="33">
        <f t="shared" si="78"/>
        <v>144000</v>
      </c>
      <c r="P191" s="33">
        <f t="shared" si="78"/>
        <v>147000</v>
      </c>
      <c r="Q191" s="42">
        <f t="shared" si="77"/>
        <v>133500</v>
      </c>
    </row>
    <row r="192" spans="1:37" ht="15" customHeight="1" x14ac:dyDescent="0.25">
      <c r="A192" s="30"/>
      <c r="B192" s="30"/>
      <c r="C192" s="30"/>
      <c r="D192" s="63"/>
      <c r="E192" s="30" t="s">
        <v>18</v>
      </c>
      <c r="F192" s="30" t="s">
        <v>64</v>
      </c>
      <c r="G192" s="33">
        <f>G189*G190</f>
        <v>200000</v>
      </c>
      <c r="H192" s="33">
        <f t="shared" ref="H192:P192" si="79">H189*H190</f>
        <v>200000</v>
      </c>
      <c r="I192" s="33">
        <f t="shared" si="79"/>
        <v>200000</v>
      </c>
      <c r="J192" s="33">
        <f t="shared" si="79"/>
        <v>200000</v>
      </c>
      <c r="K192" s="33">
        <f t="shared" si="79"/>
        <v>200000</v>
      </c>
      <c r="L192" s="33">
        <f t="shared" si="79"/>
        <v>300000</v>
      </c>
      <c r="M192" s="33">
        <f t="shared" si="79"/>
        <v>300000</v>
      </c>
      <c r="N192" s="33">
        <f t="shared" si="79"/>
        <v>300000</v>
      </c>
      <c r="O192" s="33">
        <f t="shared" si="79"/>
        <v>300000</v>
      </c>
      <c r="P192" s="33">
        <f t="shared" si="79"/>
        <v>300000</v>
      </c>
      <c r="Q192" s="42">
        <f t="shared" si="77"/>
        <v>250000</v>
      </c>
    </row>
    <row r="193" spans="1:17" ht="15" customHeight="1" x14ac:dyDescent="0.25">
      <c r="A193" s="30"/>
      <c r="B193" s="30"/>
      <c r="C193" s="30"/>
      <c r="D193" s="63"/>
      <c r="E193" s="30" t="s">
        <v>19</v>
      </c>
      <c r="F193" s="30" t="s">
        <v>20</v>
      </c>
      <c r="G193" s="44">
        <f>G186*G187</f>
        <v>1200</v>
      </c>
      <c r="H193" s="44">
        <f t="shared" ref="H193:P193" si="80">H186*H187</f>
        <v>1200</v>
      </c>
      <c r="I193" s="44">
        <f t="shared" si="80"/>
        <v>1200</v>
      </c>
      <c r="J193" s="44">
        <f t="shared" si="80"/>
        <v>1200</v>
      </c>
      <c r="K193" s="44">
        <f t="shared" si="80"/>
        <v>1200</v>
      </c>
      <c r="L193" s="44">
        <f t="shared" si="80"/>
        <v>1200</v>
      </c>
      <c r="M193" s="44">
        <f t="shared" si="80"/>
        <v>1200</v>
      </c>
      <c r="N193" s="44">
        <f t="shared" si="80"/>
        <v>1200</v>
      </c>
      <c r="O193" s="44">
        <f t="shared" si="80"/>
        <v>1200</v>
      </c>
      <c r="P193" s="44">
        <f t="shared" si="80"/>
        <v>1200</v>
      </c>
      <c r="Q193" s="48">
        <f t="shared" si="77"/>
        <v>1200</v>
      </c>
    </row>
    <row r="194" spans="1:17" ht="15" customHeight="1" x14ac:dyDescent="0.25">
      <c r="A194" t="str">
        <f>A187</f>
        <v>Op08</v>
      </c>
      <c r="B194" t="str">
        <f>B187</f>
        <v>Cycle Path Maintenance</v>
      </c>
      <c r="C194" t="s">
        <v>9</v>
      </c>
      <c r="D194" s="63" t="s">
        <v>277</v>
      </c>
      <c r="E194" t="s">
        <v>6</v>
      </c>
      <c r="F194">
        <f>F187</f>
        <v>0</v>
      </c>
      <c r="G194" s="39">
        <v>2.2000000000000002</v>
      </c>
      <c r="H194" s="39">
        <v>2.2000000000000002</v>
      </c>
      <c r="I194" s="39">
        <v>2.2000000000000002</v>
      </c>
      <c r="J194" s="39">
        <v>2.2000000000000002</v>
      </c>
      <c r="K194" s="39">
        <v>2.2000000000000002</v>
      </c>
      <c r="L194" s="39">
        <v>2.2000000000000002</v>
      </c>
      <c r="M194" s="39">
        <v>2.2000000000000002</v>
      </c>
      <c r="N194" s="39">
        <v>2.2000000000000002</v>
      </c>
      <c r="O194" s="39">
        <v>2.2000000000000002</v>
      </c>
      <c r="P194" s="39">
        <v>2.2000000000000002</v>
      </c>
      <c r="Q194" s="35">
        <f t="shared" si="77"/>
        <v>2.1999999999999997</v>
      </c>
    </row>
    <row r="195" spans="1:17" ht="15" customHeight="1" x14ac:dyDescent="0.25">
      <c r="D195" s="63"/>
      <c r="E195" t="s">
        <v>5</v>
      </c>
      <c r="F195" t="str">
        <f>F188</f>
        <v>%</v>
      </c>
      <c r="G195" s="39">
        <v>85</v>
      </c>
      <c r="H195" s="39">
        <v>85</v>
      </c>
      <c r="I195" s="39">
        <v>85</v>
      </c>
      <c r="J195" s="39">
        <v>85</v>
      </c>
      <c r="K195" s="39">
        <v>85</v>
      </c>
      <c r="L195" s="39">
        <v>85</v>
      </c>
      <c r="M195" s="39">
        <v>85</v>
      </c>
      <c r="N195" s="39">
        <v>85</v>
      </c>
      <c r="O195" s="39">
        <v>85</v>
      </c>
      <c r="P195" s="39">
        <v>85</v>
      </c>
      <c r="Q195" s="43">
        <f t="shared" si="77"/>
        <v>85</v>
      </c>
    </row>
    <row r="196" spans="1:17" ht="15" customHeight="1" x14ac:dyDescent="0.25">
      <c r="D196" s="63"/>
      <c r="E196" t="s">
        <v>7</v>
      </c>
      <c r="F196" t="str">
        <f>F189</f>
        <v>1,2,3,4,5</v>
      </c>
      <c r="G196" s="39">
        <v>2</v>
      </c>
      <c r="H196" s="39">
        <v>2</v>
      </c>
      <c r="I196" s="39">
        <v>3</v>
      </c>
      <c r="J196" s="39">
        <v>3</v>
      </c>
      <c r="K196" s="39">
        <v>3</v>
      </c>
      <c r="L196" s="39">
        <v>3</v>
      </c>
      <c r="M196" s="39">
        <v>4</v>
      </c>
      <c r="N196" s="39">
        <v>4</v>
      </c>
      <c r="O196" s="39">
        <v>4</v>
      </c>
      <c r="P196" s="39">
        <v>4</v>
      </c>
      <c r="Q196" s="35">
        <f t="shared" si="77"/>
        <v>3.2</v>
      </c>
    </row>
    <row r="197" spans="1:17" ht="15" customHeight="1" x14ac:dyDescent="0.25">
      <c r="D197" s="63"/>
      <c r="E197" t="s">
        <v>27</v>
      </c>
      <c r="F197" t="str">
        <f>F190</f>
        <v>$</v>
      </c>
      <c r="G197" s="38">
        <v>200000</v>
      </c>
      <c r="H197" s="38">
        <v>200000</v>
      </c>
      <c r="I197" s="38">
        <v>200000</v>
      </c>
      <c r="J197" s="38">
        <v>200000</v>
      </c>
      <c r="K197" s="38">
        <v>200000</v>
      </c>
      <c r="L197" s="38">
        <v>200000</v>
      </c>
      <c r="M197" s="38">
        <v>200000</v>
      </c>
      <c r="N197" s="38">
        <v>200000</v>
      </c>
      <c r="O197" s="38">
        <v>200000</v>
      </c>
      <c r="P197" s="38">
        <v>200000</v>
      </c>
      <c r="Q197" s="8">
        <f t="shared" si="77"/>
        <v>200000</v>
      </c>
    </row>
    <row r="198" spans="1:17" ht="15" customHeight="1" x14ac:dyDescent="0.25">
      <c r="D198" s="63"/>
      <c r="E198" t="s">
        <v>4</v>
      </c>
      <c r="F198" t="s">
        <v>64</v>
      </c>
      <c r="G198" s="40">
        <f>G194*G185</f>
        <v>88000</v>
      </c>
      <c r="H198" s="40">
        <f t="shared" ref="H198:P198" si="81">H194*H185</f>
        <v>90200.000000000015</v>
      </c>
      <c r="I198" s="40">
        <f t="shared" si="81"/>
        <v>92400.000000000015</v>
      </c>
      <c r="J198" s="40">
        <f t="shared" si="81"/>
        <v>94600.000000000015</v>
      </c>
      <c r="K198" s="40">
        <f t="shared" si="81"/>
        <v>96800.000000000015</v>
      </c>
      <c r="L198" s="40">
        <f t="shared" si="81"/>
        <v>99000.000000000015</v>
      </c>
      <c r="M198" s="40">
        <f t="shared" si="81"/>
        <v>101200.00000000001</v>
      </c>
      <c r="N198" s="40">
        <f t="shared" si="81"/>
        <v>103400.00000000001</v>
      </c>
      <c r="O198" s="40">
        <f t="shared" si="81"/>
        <v>105600.00000000001</v>
      </c>
      <c r="P198" s="40">
        <f t="shared" si="81"/>
        <v>107800.00000000001</v>
      </c>
      <c r="Q198" s="42">
        <f t="shared" si="77"/>
        <v>97900</v>
      </c>
    </row>
    <row r="199" spans="1:17" ht="15" customHeight="1" x14ac:dyDescent="0.25">
      <c r="D199" s="63"/>
      <c r="E199" t="s">
        <v>18</v>
      </c>
      <c r="F199" t="s">
        <v>64</v>
      </c>
      <c r="G199" s="40">
        <f>G196*G197</f>
        <v>400000</v>
      </c>
      <c r="H199" s="40">
        <f t="shared" ref="H199:P199" si="82">H196*H197</f>
        <v>400000</v>
      </c>
      <c r="I199" s="40">
        <f t="shared" si="82"/>
        <v>600000</v>
      </c>
      <c r="J199" s="40">
        <f t="shared" si="82"/>
        <v>600000</v>
      </c>
      <c r="K199" s="40">
        <f t="shared" si="82"/>
        <v>600000</v>
      </c>
      <c r="L199" s="40">
        <f t="shared" si="82"/>
        <v>600000</v>
      </c>
      <c r="M199" s="40">
        <f t="shared" si="82"/>
        <v>800000</v>
      </c>
      <c r="N199" s="40">
        <f t="shared" si="82"/>
        <v>800000</v>
      </c>
      <c r="O199" s="40">
        <f t="shared" si="82"/>
        <v>800000</v>
      </c>
      <c r="P199" s="40">
        <f t="shared" si="82"/>
        <v>800000</v>
      </c>
      <c r="Q199" s="42">
        <f t="shared" si="77"/>
        <v>640000</v>
      </c>
    </row>
    <row r="200" spans="1:17" ht="15" customHeight="1" x14ac:dyDescent="0.25">
      <c r="D200" s="63"/>
      <c r="E200" t="s">
        <v>19</v>
      </c>
      <c r="F200" t="s">
        <v>20</v>
      </c>
      <c r="G200" s="47">
        <f>G194*G186</f>
        <v>880.00000000000011</v>
      </c>
      <c r="H200" s="47">
        <f t="shared" ref="H200:P200" si="83">H194*H186</f>
        <v>880.00000000000011</v>
      </c>
      <c r="I200" s="47">
        <f t="shared" si="83"/>
        <v>880.00000000000011</v>
      </c>
      <c r="J200" s="47">
        <f t="shared" si="83"/>
        <v>880.00000000000011</v>
      </c>
      <c r="K200" s="47">
        <f t="shared" si="83"/>
        <v>880.00000000000011</v>
      </c>
      <c r="L200" s="47">
        <f t="shared" si="83"/>
        <v>880.00000000000011</v>
      </c>
      <c r="M200" s="47">
        <f t="shared" si="83"/>
        <v>880.00000000000011</v>
      </c>
      <c r="N200" s="47">
        <f t="shared" si="83"/>
        <v>880.00000000000011</v>
      </c>
      <c r="O200" s="47">
        <f t="shared" si="83"/>
        <v>880.00000000000011</v>
      </c>
      <c r="P200" s="47">
        <f t="shared" si="83"/>
        <v>880.00000000000011</v>
      </c>
      <c r="Q200" s="48">
        <f t="shared" si="77"/>
        <v>880.00000000000023</v>
      </c>
    </row>
    <row r="201" spans="1:17" ht="15" customHeight="1" x14ac:dyDescent="0.25">
      <c r="A201" s="30" t="str">
        <f>A194</f>
        <v>Op08</v>
      </c>
      <c r="B201" s="30" t="str">
        <f>B187</f>
        <v>Cycle Path Maintenance</v>
      </c>
      <c r="C201" s="30" t="s">
        <v>10</v>
      </c>
      <c r="D201" s="63" t="s">
        <v>278</v>
      </c>
      <c r="E201" s="30" t="s">
        <v>6</v>
      </c>
      <c r="F201" s="30">
        <f>F187</f>
        <v>0</v>
      </c>
      <c r="G201" s="41">
        <v>1.5</v>
      </c>
      <c r="H201" s="41">
        <v>1.5</v>
      </c>
      <c r="I201" s="41">
        <v>1.5</v>
      </c>
      <c r="J201" s="41">
        <v>1.5</v>
      </c>
      <c r="K201" s="41">
        <v>1.5</v>
      </c>
      <c r="L201" s="41">
        <v>1.5</v>
      </c>
      <c r="M201" s="41">
        <v>1.5</v>
      </c>
      <c r="N201" s="41">
        <v>1.5</v>
      </c>
      <c r="O201" s="41">
        <v>1.5</v>
      </c>
      <c r="P201" s="41">
        <v>1.5</v>
      </c>
      <c r="Q201" s="35">
        <f t="shared" si="77"/>
        <v>1.5</v>
      </c>
    </row>
    <row r="202" spans="1:17" ht="15" customHeight="1" x14ac:dyDescent="0.25">
      <c r="A202" s="30"/>
      <c r="B202" s="30"/>
      <c r="C202" s="30"/>
      <c r="D202" s="63"/>
      <c r="E202" s="30" t="s">
        <v>5</v>
      </c>
      <c r="F202" s="30" t="str">
        <f>F188</f>
        <v>%</v>
      </c>
      <c r="G202" s="36">
        <v>85</v>
      </c>
      <c r="H202" s="36">
        <v>84</v>
      </c>
      <c r="I202" s="36">
        <v>83</v>
      </c>
      <c r="J202" s="36">
        <v>82</v>
      </c>
      <c r="K202" s="36">
        <v>81</v>
      </c>
      <c r="L202" s="36">
        <v>80</v>
      </c>
      <c r="M202" s="36">
        <v>79</v>
      </c>
      <c r="N202" s="36">
        <v>78</v>
      </c>
      <c r="O202" s="36">
        <v>77</v>
      </c>
      <c r="P202" s="36">
        <v>76</v>
      </c>
      <c r="Q202" s="43">
        <f t="shared" si="77"/>
        <v>80.5</v>
      </c>
    </row>
    <row r="203" spans="1:17" ht="15" customHeight="1" x14ac:dyDescent="0.25">
      <c r="A203" s="30"/>
      <c r="B203" s="30"/>
      <c r="C203" s="30"/>
      <c r="D203" s="63"/>
      <c r="E203" s="30" t="s">
        <v>7</v>
      </c>
      <c r="F203" s="30" t="str">
        <f>F189</f>
        <v>1,2,3,4,5</v>
      </c>
      <c r="G203" s="36">
        <v>2</v>
      </c>
      <c r="H203" s="36">
        <v>3</v>
      </c>
      <c r="I203" s="36">
        <v>3</v>
      </c>
      <c r="J203" s="36">
        <v>3</v>
      </c>
      <c r="K203" s="36">
        <v>4</v>
      </c>
      <c r="L203" s="36">
        <v>4</v>
      </c>
      <c r="M203" s="36">
        <v>4</v>
      </c>
      <c r="N203" s="36">
        <v>5</v>
      </c>
      <c r="O203" s="36">
        <v>5</v>
      </c>
      <c r="P203" s="36">
        <v>5</v>
      </c>
      <c r="Q203" s="35">
        <f t="shared" si="77"/>
        <v>3.8</v>
      </c>
    </row>
    <row r="204" spans="1:17" ht="15" customHeight="1" x14ac:dyDescent="0.25">
      <c r="A204" s="30"/>
      <c r="B204" s="30"/>
      <c r="C204" s="30"/>
      <c r="D204" s="63"/>
      <c r="E204" s="30" t="s">
        <v>27</v>
      </c>
      <c r="F204" s="30" t="str">
        <f>F190</f>
        <v>$</v>
      </c>
      <c r="G204" s="14">
        <v>300000</v>
      </c>
      <c r="H204" s="14">
        <v>300000</v>
      </c>
      <c r="I204" s="14">
        <v>300000</v>
      </c>
      <c r="J204" s="14">
        <v>300000</v>
      </c>
      <c r="K204" s="14">
        <v>300000</v>
      </c>
      <c r="L204" s="14">
        <v>300000</v>
      </c>
      <c r="M204" s="14">
        <v>300000</v>
      </c>
      <c r="N204" s="14">
        <v>300000</v>
      </c>
      <c r="O204" s="14">
        <v>300000</v>
      </c>
      <c r="P204" s="14">
        <v>300000</v>
      </c>
      <c r="Q204" s="8">
        <f t="shared" si="77"/>
        <v>300000</v>
      </c>
    </row>
    <row r="205" spans="1:17" ht="15" customHeight="1" x14ac:dyDescent="0.25">
      <c r="A205" s="30"/>
      <c r="B205" s="30"/>
      <c r="C205" s="30"/>
      <c r="D205" s="63"/>
      <c r="E205" s="30" t="s">
        <v>4</v>
      </c>
      <c r="F205" s="30" t="s">
        <v>64</v>
      </c>
      <c r="G205" s="33">
        <f>G201*G185</f>
        <v>60000</v>
      </c>
      <c r="H205" s="33">
        <f t="shared" ref="H205:O205" si="84">H201*H185</f>
        <v>61500</v>
      </c>
      <c r="I205" s="33">
        <f t="shared" si="84"/>
        <v>63000</v>
      </c>
      <c r="J205" s="33">
        <f t="shared" si="84"/>
        <v>64500</v>
      </c>
      <c r="K205" s="33">
        <f t="shared" si="84"/>
        <v>66000</v>
      </c>
      <c r="L205" s="33">
        <f t="shared" si="84"/>
        <v>67500</v>
      </c>
      <c r="M205" s="33">
        <f t="shared" si="84"/>
        <v>69000</v>
      </c>
      <c r="N205" s="33">
        <f t="shared" si="84"/>
        <v>70500</v>
      </c>
      <c r="O205" s="33">
        <f t="shared" si="84"/>
        <v>72000</v>
      </c>
      <c r="P205" s="33">
        <f>P201*P185</f>
        <v>73500</v>
      </c>
      <c r="Q205" s="42">
        <f t="shared" si="77"/>
        <v>66750</v>
      </c>
    </row>
    <row r="206" spans="1:17" ht="15" customHeight="1" x14ac:dyDescent="0.25">
      <c r="A206" s="30"/>
      <c r="B206" s="30"/>
      <c r="C206" s="30"/>
      <c r="D206" s="63"/>
      <c r="E206" s="30" t="s">
        <v>18</v>
      </c>
      <c r="F206" s="30" t="s">
        <v>64</v>
      </c>
      <c r="G206" s="33">
        <f>G203*G204</f>
        <v>600000</v>
      </c>
      <c r="H206" s="33">
        <f t="shared" ref="H206:P206" si="85">H203*H204</f>
        <v>900000</v>
      </c>
      <c r="I206" s="33">
        <f t="shared" si="85"/>
        <v>900000</v>
      </c>
      <c r="J206" s="33">
        <f t="shared" si="85"/>
        <v>900000</v>
      </c>
      <c r="K206" s="33">
        <f t="shared" si="85"/>
        <v>1200000</v>
      </c>
      <c r="L206" s="33">
        <f t="shared" si="85"/>
        <v>1200000</v>
      </c>
      <c r="M206" s="33">
        <f t="shared" si="85"/>
        <v>1200000</v>
      </c>
      <c r="N206" s="33">
        <f t="shared" si="85"/>
        <v>1500000</v>
      </c>
      <c r="O206" s="33">
        <f t="shared" si="85"/>
        <v>1500000</v>
      </c>
      <c r="P206" s="33">
        <f t="shared" si="85"/>
        <v>1500000</v>
      </c>
      <c r="Q206" s="42">
        <f t="shared" si="77"/>
        <v>1140000</v>
      </c>
    </row>
    <row r="207" spans="1:17" ht="15.95" customHeight="1" thickBot="1" x14ac:dyDescent="0.3">
      <c r="A207" s="30"/>
      <c r="B207" s="30"/>
      <c r="C207" s="30"/>
      <c r="D207" s="63"/>
      <c r="E207" s="30" t="s">
        <v>19</v>
      </c>
      <c r="F207" s="30" t="s">
        <v>20</v>
      </c>
      <c r="G207" s="46">
        <f>G186*G201</f>
        <v>600</v>
      </c>
      <c r="H207" s="46">
        <f t="shared" ref="H207:P207" si="86">H186*H201</f>
        <v>600</v>
      </c>
      <c r="I207" s="46">
        <f t="shared" si="86"/>
        <v>600</v>
      </c>
      <c r="J207" s="46">
        <f t="shared" si="86"/>
        <v>600</v>
      </c>
      <c r="K207" s="46">
        <f t="shared" si="86"/>
        <v>600</v>
      </c>
      <c r="L207" s="46">
        <f t="shared" si="86"/>
        <v>600</v>
      </c>
      <c r="M207" s="46">
        <f t="shared" si="86"/>
        <v>600</v>
      </c>
      <c r="N207" s="46">
        <f t="shared" si="86"/>
        <v>600</v>
      </c>
      <c r="O207" s="46">
        <f t="shared" si="86"/>
        <v>600</v>
      </c>
      <c r="P207" s="46">
        <f t="shared" si="86"/>
        <v>600</v>
      </c>
      <c r="Q207" s="48">
        <f t="shared" si="77"/>
        <v>600</v>
      </c>
    </row>
    <row r="208" spans="1:17" ht="18" x14ac:dyDescent="0.25">
      <c r="A208" s="27" t="str">
        <f>A184</f>
        <v>LoS ref</v>
      </c>
      <c r="B208" s="27" t="str">
        <f t="shared" ref="B208:Q208" si="87">B184</f>
        <v>Level of Service</v>
      </c>
      <c r="C208" s="27" t="str">
        <f t="shared" si="87"/>
        <v>Option</v>
      </c>
      <c r="D208" s="27" t="str">
        <f t="shared" si="87"/>
        <v>Benefits/Consequences</v>
      </c>
      <c r="E208" s="27" t="str">
        <f t="shared" si="87"/>
        <v>Factor</v>
      </c>
      <c r="F208" s="27" t="str">
        <f t="shared" si="87"/>
        <v>Unit</v>
      </c>
      <c r="G208" s="27">
        <f t="shared" si="87"/>
        <v>2024</v>
      </c>
      <c r="H208" s="27">
        <f t="shared" si="87"/>
        <v>2025</v>
      </c>
      <c r="I208" s="27">
        <f t="shared" si="87"/>
        <v>2026</v>
      </c>
      <c r="J208" s="27">
        <f t="shared" si="87"/>
        <v>2027</v>
      </c>
      <c r="K208" s="27">
        <f t="shared" si="87"/>
        <v>2028</v>
      </c>
      <c r="L208" s="27">
        <f t="shared" si="87"/>
        <v>2029</v>
      </c>
      <c r="M208" s="27">
        <f t="shared" si="87"/>
        <v>2030</v>
      </c>
      <c r="N208" s="27">
        <f t="shared" si="87"/>
        <v>2031</v>
      </c>
      <c r="O208" s="27">
        <f t="shared" si="87"/>
        <v>2032</v>
      </c>
      <c r="P208" s="27">
        <f t="shared" si="87"/>
        <v>2033</v>
      </c>
      <c r="Q208" s="27" t="str">
        <f t="shared" si="87"/>
        <v>Avg</v>
      </c>
    </row>
    <row r="209" spans="1:17" ht="18.75" x14ac:dyDescent="0.3">
      <c r="A209" s="54" t="str">
        <f>A11</f>
        <v>Op09</v>
      </c>
      <c r="B209" s="54" t="str">
        <f>B11</f>
        <v>Environmental Maintenance</v>
      </c>
      <c r="E209" t="s">
        <v>16</v>
      </c>
      <c r="F209" t="str">
        <f>"$ per" &amp; " " &amp; F211</f>
        <v xml:space="preserve">$ per </v>
      </c>
      <c r="G209" s="38">
        <v>40000</v>
      </c>
      <c r="H209" s="38">
        <v>41000</v>
      </c>
      <c r="I209" s="38">
        <v>42000</v>
      </c>
      <c r="J209" s="38">
        <v>43000</v>
      </c>
      <c r="K209" s="38">
        <v>44000</v>
      </c>
      <c r="L209" s="38">
        <v>45000</v>
      </c>
      <c r="M209" s="38">
        <v>46000</v>
      </c>
      <c r="N209" s="38">
        <v>47000</v>
      </c>
      <c r="O209" s="38">
        <v>48000</v>
      </c>
      <c r="P209" s="38">
        <v>49000</v>
      </c>
    </row>
    <row r="210" spans="1:17" x14ac:dyDescent="0.25">
      <c r="E210" t="s">
        <v>3</v>
      </c>
      <c r="F210" t="str">
        <f>"tonnes/"&amp;F211</f>
        <v>tonnes/</v>
      </c>
      <c r="G210" s="45">
        <v>400</v>
      </c>
      <c r="H210" s="45">
        <v>400</v>
      </c>
      <c r="I210" s="45">
        <v>400</v>
      </c>
      <c r="J210" s="45">
        <v>400</v>
      </c>
      <c r="K210" s="45">
        <v>400</v>
      </c>
      <c r="L210" s="45">
        <v>400</v>
      </c>
      <c r="M210" s="45">
        <v>400</v>
      </c>
      <c r="N210" s="45">
        <v>400</v>
      </c>
      <c r="O210" s="45">
        <v>400</v>
      </c>
      <c r="P210" s="45">
        <v>400</v>
      </c>
    </row>
    <row r="211" spans="1:17" ht="15" customHeight="1" x14ac:dyDescent="0.25">
      <c r="A211" s="30" t="str">
        <f>A209</f>
        <v>Op09</v>
      </c>
      <c r="B211" s="30" t="str">
        <f>B209</f>
        <v>Environmental Maintenance</v>
      </c>
      <c r="C211" s="30" t="s">
        <v>8</v>
      </c>
      <c r="D211" s="63" t="s">
        <v>280</v>
      </c>
      <c r="E211" s="30" t="s">
        <v>6</v>
      </c>
      <c r="F211" s="34"/>
      <c r="G211" s="41">
        <v>3</v>
      </c>
      <c r="H211" s="41">
        <v>3</v>
      </c>
      <c r="I211" s="41">
        <v>3</v>
      </c>
      <c r="J211" s="41">
        <v>3</v>
      </c>
      <c r="K211" s="41">
        <v>3</v>
      </c>
      <c r="L211" s="41">
        <v>3</v>
      </c>
      <c r="M211" s="41">
        <v>3</v>
      </c>
      <c r="N211" s="41">
        <v>3</v>
      </c>
      <c r="O211" s="41">
        <v>3</v>
      </c>
      <c r="P211" s="41">
        <v>3</v>
      </c>
      <c r="Q211" s="35">
        <f>IFERROR(AVERAGE(G211:P211),0)</f>
        <v>3</v>
      </c>
    </row>
    <row r="212" spans="1:17" ht="15" customHeight="1" x14ac:dyDescent="0.25">
      <c r="A212" s="30"/>
      <c r="B212" s="30"/>
      <c r="C212" s="30"/>
      <c r="D212" s="63"/>
      <c r="E212" s="30" t="s">
        <v>5</v>
      </c>
      <c r="F212" s="34" t="s">
        <v>17</v>
      </c>
      <c r="G212" s="36">
        <v>85</v>
      </c>
      <c r="H212" s="36">
        <v>86</v>
      </c>
      <c r="I212" s="36">
        <v>87</v>
      </c>
      <c r="J212" s="36">
        <v>88</v>
      </c>
      <c r="K212" s="36">
        <v>89</v>
      </c>
      <c r="L212" s="36">
        <v>90</v>
      </c>
      <c r="M212" s="36">
        <v>91</v>
      </c>
      <c r="N212" s="36">
        <v>92</v>
      </c>
      <c r="O212" s="36">
        <v>93</v>
      </c>
      <c r="P212" s="36">
        <v>94</v>
      </c>
      <c r="Q212" s="43">
        <f t="shared" ref="Q212:Q231" si="88">IFERROR(AVERAGE(G212:P212),0)</f>
        <v>89.5</v>
      </c>
    </row>
    <row r="213" spans="1:17" ht="15" customHeight="1" x14ac:dyDescent="0.25">
      <c r="A213" s="30"/>
      <c r="B213" s="30"/>
      <c r="C213" s="30"/>
      <c r="D213" s="63"/>
      <c r="E213" s="30" t="s">
        <v>7</v>
      </c>
      <c r="F213" s="37" t="s">
        <v>63</v>
      </c>
      <c r="G213" s="36">
        <v>2</v>
      </c>
      <c r="H213" s="36">
        <v>2</v>
      </c>
      <c r="I213" s="36">
        <v>2</v>
      </c>
      <c r="J213" s="36">
        <v>2</v>
      </c>
      <c r="K213" s="36">
        <v>2</v>
      </c>
      <c r="L213" s="36">
        <v>3</v>
      </c>
      <c r="M213" s="36">
        <v>3</v>
      </c>
      <c r="N213" s="36">
        <v>3</v>
      </c>
      <c r="O213" s="36">
        <v>3</v>
      </c>
      <c r="P213" s="36">
        <v>3</v>
      </c>
      <c r="Q213" s="35">
        <f t="shared" si="88"/>
        <v>2.5</v>
      </c>
    </row>
    <row r="214" spans="1:17" ht="15" customHeight="1" x14ac:dyDescent="0.25">
      <c r="A214" s="30"/>
      <c r="B214" s="30"/>
      <c r="C214" s="30"/>
      <c r="D214" s="63"/>
      <c r="E214" s="30" t="s">
        <v>27</v>
      </c>
      <c r="F214" s="30" t="s">
        <v>64</v>
      </c>
      <c r="G214" s="14">
        <v>100000</v>
      </c>
      <c r="H214" s="14">
        <v>100000</v>
      </c>
      <c r="I214" s="14">
        <v>100000</v>
      </c>
      <c r="J214" s="14">
        <v>100000</v>
      </c>
      <c r="K214" s="14">
        <v>100000</v>
      </c>
      <c r="L214" s="14">
        <v>100000</v>
      </c>
      <c r="M214" s="14">
        <v>100000</v>
      </c>
      <c r="N214" s="14">
        <v>100000</v>
      </c>
      <c r="O214" s="14">
        <v>100000</v>
      </c>
      <c r="P214" s="14">
        <v>100000</v>
      </c>
      <c r="Q214" s="8">
        <f t="shared" si="88"/>
        <v>100000</v>
      </c>
    </row>
    <row r="215" spans="1:17" ht="15" customHeight="1" x14ac:dyDescent="0.25">
      <c r="A215" s="30"/>
      <c r="B215" s="30"/>
      <c r="C215" s="30"/>
      <c r="D215" s="63"/>
      <c r="E215" s="30" t="s">
        <v>4</v>
      </c>
      <c r="F215" s="30" t="s">
        <v>64</v>
      </c>
      <c r="G215" s="33">
        <f>G211*G209</f>
        <v>120000</v>
      </c>
      <c r="H215" s="33">
        <f t="shared" ref="H215:P215" si="89">H211*H209</f>
        <v>123000</v>
      </c>
      <c r="I215" s="33">
        <f t="shared" si="89"/>
        <v>126000</v>
      </c>
      <c r="J215" s="33">
        <f t="shared" si="89"/>
        <v>129000</v>
      </c>
      <c r="K215" s="33">
        <f t="shared" si="89"/>
        <v>132000</v>
      </c>
      <c r="L215" s="33">
        <f t="shared" si="89"/>
        <v>135000</v>
      </c>
      <c r="M215" s="33">
        <f t="shared" si="89"/>
        <v>138000</v>
      </c>
      <c r="N215" s="33">
        <f t="shared" si="89"/>
        <v>141000</v>
      </c>
      <c r="O215" s="33">
        <f t="shared" si="89"/>
        <v>144000</v>
      </c>
      <c r="P215" s="33">
        <f t="shared" si="89"/>
        <v>147000</v>
      </c>
      <c r="Q215" s="42">
        <f t="shared" si="88"/>
        <v>133500</v>
      </c>
    </row>
    <row r="216" spans="1:17" ht="15" customHeight="1" x14ac:dyDescent="0.25">
      <c r="A216" s="30"/>
      <c r="B216" s="30"/>
      <c r="C216" s="30"/>
      <c r="D216" s="63"/>
      <c r="E216" s="30" t="s">
        <v>18</v>
      </c>
      <c r="F216" s="30" t="s">
        <v>64</v>
      </c>
      <c r="G216" s="33">
        <f>G213*G214</f>
        <v>200000</v>
      </c>
      <c r="H216" s="33">
        <f t="shared" ref="H216:P216" si="90">H213*H214</f>
        <v>200000</v>
      </c>
      <c r="I216" s="33">
        <f t="shared" si="90"/>
        <v>200000</v>
      </c>
      <c r="J216" s="33">
        <f t="shared" si="90"/>
        <v>200000</v>
      </c>
      <c r="K216" s="33">
        <f t="shared" si="90"/>
        <v>200000</v>
      </c>
      <c r="L216" s="33">
        <f t="shared" si="90"/>
        <v>300000</v>
      </c>
      <c r="M216" s="33">
        <f t="shared" si="90"/>
        <v>300000</v>
      </c>
      <c r="N216" s="33">
        <f t="shared" si="90"/>
        <v>300000</v>
      </c>
      <c r="O216" s="33">
        <f t="shared" si="90"/>
        <v>300000</v>
      </c>
      <c r="P216" s="33">
        <f t="shared" si="90"/>
        <v>300000</v>
      </c>
      <c r="Q216" s="42">
        <f t="shared" si="88"/>
        <v>250000</v>
      </c>
    </row>
    <row r="217" spans="1:17" ht="15" customHeight="1" x14ac:dyDescent="0.25">
      <c r="A217" s="30"/>
      <c r="B217" s="30"/>
      <c r="C217" s="30"/>
      <c r="D217" s="63"/>
      <c r="E217" s="30" t="s">
        <v>19</v>
      </c>
      <c r="F217" s="30" t="s">
        <v>20</v>
      </c>
      <c r="G217" s="44">
        <f>G210*G211</f>
        <v>1200</v>
      </c>
      <c r="H217" s="44">
        <f t="shared" ref="H217:P217" si="91">H210*H211</f>
        <v>1200</v>
      </c>
      <c r="I217" s="44">
        <f t="shared" si="91"/>
        <v>1200</v>
      </c>
      <c r="J217" s="44">
        <f t="shared" si="91"/>
        <v>1200</v>
      </c>
      <c r="K217" s="44">
        <f t="shared" si="91"/>
        <v>1200</v>
      </c>
      <c r="L217" s="44">
        <f t="shared" si="91"/>
        <v>1200</v>
      </c>
      <c r="M217" s="44">
        <f t="shared" si="91"/>
        <v>1200</v>
      </c>
      <c r="N217" s="44">
        <f t="shared" si="91"/>
        <v>1200</v>
      </c>
      <c r="O217" s="44">
        <f t="shared" si="91"/>
        <v>1200</v>
      </c>
      <c r="P217" s="44">
        <f t="shared" si="91"/>
        <v>1200</v>
      </c>
      <c r="Q217" s="48">
        <f t="shared" si="88"/>
        <v>1200</v>
      </c>
    </row>
    <row r="218" spans="1:17" ht="15" customHeight="1" x14ac:dyDescent="0.25">
      <c r="A218" t="str">
        <f>A211</f>
        <v>Op09</v>
      </c>
      <c r="B218" t="str">
        <f>B211</f>
        <v>Environmental Maintenance</v>
      </c>
      <c r="C218" t="s">
        <v>9</v>
      </c>
      <c r="D218" s="63" t="s">
        <v>281</v>
      </c>
      <c r="E218" t="s">
        <v>6</v>
      </c>
      <c r="F218">
        <f>F211</f>
        <v>0</v>
      </c>
      <c r="G218" s="39">
        <v>2.2000000000000002</v>
      </c>
      <c r="H218" s="39">
        <v>2.2000000000000002</v>
      </c>
      <c r="I218" s="39">
        <v>2.2000000000000002</v>
      </c>
      <c r="J218" s="39">
        <v>2.2000000000000002</v>
      </c>
      <c r="K218" s="39">
        <v>2.2000000000000002</v>
      </c>
      <c r="L218" s="39">
        <v>2.2000000000000002</v>
      </c>
      <c r="M218" s="39">
        <v>2.2000000000000002</v>
      </c>
      <c r="N218" s="39">
        <v>2.2000000000000002</v>
      </c>
      <c r="O218" s="39">
        <v>2.2000000000000002</v>
      </c>
      <c r="P218" s="39">
        <v>2.2000000000000002</v>
      </c>
      <c r="Q218" s="35">
        <f t="shared" si="88"/>
        <v>2.1999999999999997</v>
      </c>
    </row>
    <row r="219" spans="1:17" ht="15" customHeight="1" x14ac:dyDescent="0.25">
      <c r="D219" s="63"/>
      <c r="E219" t="s">
        <v>5</v>
      </c>
      <c r="F219" t="str">
        <f>F212</f>
        <v>%</v>
      </c>
      <c r="G219" s="39">
        <v>85</v>
      </c>
      <c r="H219" s="39">
        <v>85</v>
      </c>
      <c r="I219" s="39">
        <v>85</v>
      </c>
      <c r="J219" s="39">
        <v>85</v>
      </c>
      <c r="K219" s="39">
        <v>85</v>
      </c>
      <c r="L219" s="39">
        <v>85</v>
      </c>
      <c r="M219" s="39">
        <v>85</v>
      </c>
      <c r="N219" s="39">
        <v>85</v>
      </c>
      <c r="O219" s="39">
        <v>85</v>
      </c>
      <c r="P219" s="39">
        <v>85</v>
      </c>
      <c r="Q219" s="43">
        <f t="shared" si="88"/>
        <v>85</v>
      </c>
    </row>
    <row r="220" spans="1:17" ht="15" customHeight="1" x14ac:dyDescent="0.25">
      <c r="D220" s="63"/>
      <c r="E220" t="s">
        <v>7</v>
      </c>
      <c r="F220" t="str">
        <f>F213</f>
        <v>1,2,3,4,5</v>
      </c>
      <c r="G220" s="39">
        <v>2</v>
      </c>
      <c r="H220" s="39">
        <v>2</v>
      </c>
      <c r="I220" s="39">
        <v>3</v>
      </c>
      <c r="J220" s="39">
        <v>3</v>
      </c>
      <c r="K220" s="39">
        <v>3</v>
      </c>
      <c r="L220" s="39">
        <v>3</v>
      </c>
      <c r="M220" s="39">
        <v>4</v>
      </c>
      <c r="N220" s="39">
        <v>4</v>
      </c>
      <c r="O220" s="39">
        <v>4</v>
      </c>
      <c r="P220" s="39">
        <v>4</v>
      </c>
      <c r="Q220" s="35">
        <f t="shared" si="88"/>
        <v>3.2</v>
      </c>
    </row>
    <row r="221" spans="1:17" ht="15" customHeight="1" x14ac:dyDescent="0.25">
      <c r="D221" s="63"/>
      <c r="E221" t="s">
        <v>27</v>
      </c>
      <c r="F221" t="str">
        <f>F214</f>
        <v>$</v>
      </c>
      <c r="G221" s="38">
        <v>200000</v>
      </c>
      <c r="H221" s="38">
        <v>200000</v>
      </c>
      <c r="I221" s="38">
        <v>200000</v>
      </c>
      <c r="J221" s="38">
        <v>200000</v>
      </c>
      <c r="K221" s="38">
        <v>200000</v>
      </c>
      <c r="L221" s="38">
        <v>200000</v>
      </c>
      <c r="M221" s="38">
        <v>200000</v>
      </c>
      <c r="N221" s="38">
        <v>200000</v>
      </c>
      <c r="O221" s="38">
        <v>200000</v>
      </c>
      <c r="P221" s="38">
        <v>200000</v>
      </c>
      <c r="Q221" s="8">
        <f t="shared" si="88"/>
        <v>200000</v>
      </c>
    </row>
    <row r="222" spans="1:17" ht="15" customHeight="1" x14ac:dyDescent="0.25">
      <c r="D222" s="63"/>
      <c r="E222" t="s">
        <v>4</v>
      </c>
      <c r="F222" t="s">
        <v>64</v>
      </c>
      <c r="G222" s="40">
        <f>G218*G209</f>
        <v>88000</v>
      </c>
      <c r="H222" s="40">
        <f t="shared" ref="H222:P222" si="92">H218*H209</f>
        <v>90200.000000000015</v>
      </c>
      <c r="I222" s="40">
        <f t="shared" si="92"/>
        <v>92400.000000000015</v>
      </c>
      <c r="J222" s="40">
        <f t="shared" si="92"/>
        <v>94600.000000000015</v>
      </c>
      <c r="K222" s="40">
        <f t="shared" si="92"/>
        <v>96800.000000000015</v>
      </c>
      <c r="L222" s="40">
        <f t="shared" si="92"/>
        <v>99000.000000000015</v>
      </c>
      <c r="M222" s="40">
        <f t="shared" si="92"/>
        <v>101200.00000000001</v>
      </c>
      <c r="N222" s="40">
        <f t="shared" si="92"/>
        <v>103400.00000000001</v>
      </c>
      <c r="O222" s="40">
        <f t="shared" si="92"/>
        <v>105600.00000000001</v>
      </c>
      <c r="P222" s="40">
        <f t="shared" si="92"/>
        <v>107800.00000000001</v>
      </c>
      <c r="Q222" s="42">
        <f t="shared" si="88"/>
        <v>97900</v>
      </c>
    </row>
    <row r="223" spans="1:17" ht="15" customHeight="1" x14ac:dyDescent="0.25">
      <c r="D223" s="63"/>
      <c r="E223" t="s">
        <v>18</v>
      </c>
      <c r="F223" t="s">
        <v>64</v>
      </c>
      <c r="G223" s="40">
        <f>G220*G221</f>
        <v>400000</v>
      </c>
      <c r="H223" s="40">
        <f t="shared" ref="H223:P223" si="93">H220*H221</f>
        <v>400000</v>
      </c>
      <c r="I223" s="40">
        <f t="shared" si="93"/>
        <v>600000</v>
      </c>
      <c r="J223" s="40">
        <f t="shared" si="93"/>
        <v>600000</v>
      </c>
      <c r="K223" s="40">
        <f t="shared" si="93"/>
        <v>600000</v>
      </c>
      <c r="L223" s="40">
        <f t="shared" si="93"/>
        <v>600000</v>
      </c>
      <c r="M223" s="40">
        <f t="shared" si="93"/>
        <v>800000</v>
      </c>
      <c r="N223" s="40">
        <f t="shared" si="93"/>
        <v>800000</v>
      </c>
      <c r="O223" s="40">
        <f t="shared" si="93"/>
        <v>800000</v>
      </c>
      <c r="P223" s="40">
        <f t="shared" si="93"/>
        <v>800000</v>
      </c>
      <c r="Q223" s="42">
        <f t="shared" si="88"/>
        <v>640000</v>
      </c>
    </row>
    <row r="224" spans="1:17" ht="15" customHeight="1" x14ac:dyDescent="0.25">
      <c r="D224" s="63"/>
      <c r="E224" t="s">
        <v>19</v>
      </c>
      <c r="F224" t="s">
        <v>20</v>
      </c>
      <c r="G224" s="47">
        <f>G218*G210</f>
        <v>880.00000000000011</v>
      </c>
      <c r="H224" s="47">
        <f t="shared" ref="H224:P224" si="94">H218*H210</f>
        <v>880.00000000000011</v>
      </c>
      <c r="I224" s="47">
        <f t="shared" si="94"/>
        <v>880.00000000000011</v>
      </c>
      <c r="J224" s="47">
        <f t="shared" si="94"/>
        <v>880.00000000000011</v>
      </c>
      <c r="K224" s="47">
        <f t="shared" si="94"/>
        <v>880.00000000000011</v>
      </c>
      <c r="L224" s="47">
        <f t="shared" si="94"/>
        <v>880.00000000000011</v>
      </c>
      <c r="M224" s="47">
        <f t="shared" si="94"/>
        <v>880.00000000000011</v>
      </c>
      <c r="N224" s="47">
        <f t="shared" si="94"/>
        <v>880.00000000000011</v>
      </c>
      <c r="O224" s="47">
        <f t="shared" si="94"/>
        <v>880.00000000000011</v>
      </c>
      <c r="P224" s="47">
        <f t="shared" si="94"/>
        <v>880.00000000000011</v>
      </c>
      <c r="Q224" s="48">
        <f t="shared" si="88"/>
        <v>880.00000000000023</v>
      </c>
    </row>
    <row r="225" spans="1:17" ht="15" customHeight="1" x14ac:dyDescent="0.25">
      <c r="A225" s="30" t="str">
        <f>A218</f>
        <v>Op09</v>
      </c>
      <c r="B225" s="30" t="str">
        <f>B211</f>
        <v>Environmental Maintenance</v>
      </c>
      <c r="C225" s="30" t="s">
        <v>10</v>
      </c>
      <c r="D225" s="63" t="s">
        <v>282</v>
      </c>
      <c r="E225" s="30" t="s">
        <v>6</v>
      </c>
      <c r="F225" s="30">
        <f>F211</f>
        <v>0</v>
      </c>
      <c r="G225" s="41">
        <v>1.5</v>
      </c>
      <c r="H225" s="41">
        <v>1.5</v>
      </c>
      <c r="I225" s="41">
        <v>1.5</v>
      </c>
      <c r="J225" s="41">
        <v>1.5</v>
      </c>
      <c r="K225" s="41">
        <v>1.5</v>
      </c>
      <c r="L225" s="41">
        <v>1.5</v>
      </c>
      <c r="M225" s="41">
        <v>1.5</v>
      </c>
      <c r="N225" s="41">
        <v>1.5</v>
      </c>
      <c r="O225" s="41">
        <v>1.5</v>
      </c>
      <c r="P225" s="41">
        <v>1.5</v>
      </c>
      <c r="Q225" s="35">
        <f t="shared" si="88"/>
        <v>1.5</v>
      </c>
    </row>
    <row r="226" spans="1:17" ht="15" customHeight="1" x14ac:dyDescent="0.25">
      <c r="A226" s="30"/>
      <c r="B226" s="30"/>
      <c r="C226" s="30"/>
      <c r="D226" s="63"/>
      <c r="E226" s="30" t="s">
        <v>5</v>
      </c>
      <c r="F226" s="30" t="str">
        <f>F212</f>
        <v>%</v>
      </c>
      <c r="G226" s="36">
        <v>85</v>
      </c>
      <c r="H226" s="36">
        <v>84</v>
      </c>
      <c r="I226" s="36">
        <v>83</v>
      </c>
      <c r="J226" s="36">
        <v>82</v>
      </c>
      <c r="K226" s="36">
        <v>81</v>
      </c>
      <c r="L226" s="36">
        <v>80</v>
      </c>
      <c r="M226" s="36">
        <v>79</v>
      </c>
      <c r="N226" s="36">
        <v>78</v>
      </c>
      <c r="O226" s="36">
        <v>77</v>
      </c>
      <c r="P226" s="36">
        <v>76</v>
      </c>
      <c r="Q226" s="43">
        <f t="shared" si="88"/>
        <v>80.5</v>
      </c>
    </row>
    <row r="227" spans="1:17" ht="15" customHeight="1" x14ac:dyDescent="0.25">
      <c r="A227" s="30"/>
      <c r="B227" s="30"/>
      <c r="C227" s="30"/>
      <c r="D227" s="63"/>
      <c r="E227" s="30" t="s">
        <v>7</v>
      </c>
      <c r="F227" s="30" t="str">
        <f>F213</f>
        <v>1,2,3,4,5</v>
      </c>
      <c r="G227" s="36">
        <v>2</v>
      </c>
      <c r="H227" s="36">
        <v>3</v>
      </c>
      <c r="I227" s="36">
        <v>3</v>
      </c>
      <c r="J227" s="36">
        <v>3</v>
      </c>
      <c r="K227" s="36">
        <v>4</v>
      </c>
      <c r="L227" s="36">
        <v>4</v>
      </c>
      <c r="M227" s="36">
        <v>4</v>
      </c>
      <c r="N227" s="36">
        <v>5</v>
      </c>
      <c r="O227" s="36">
        <v>5</v>
      </c>
      <c r="P227" s="36">
        <v>5</v>
      </c>
      <c r="Q227" s="35">
        <f t="shared" si="88"/>
        <v>3.8</v>
      </c>
    </row>
    <row r="228" spans="1:17" ht="15" customHeight="1" x14ac:dyDescent="0.25">
      <c r="A228" s="30"/>
      <c r="B228" s="30"/>
      <c r="C228" s="30"/>
      <c r="D228" s="63"/>
      <c r="E228" s="30" t="s">
        <v>27</v>
      </c>
      <c r="F228" s="30" t="str">
        <f>F214</f>
        <v>$</v>
      </c>
      <c r="G228" s="14">
        <v>300000</v>
      </c>
      <c r="H228" s="14">
        <v>300000</v>
      </c>
      <c r="I228" s="14">
        <v>300000</v>
      </c>
      <c r="J228" s="14">
        <v>300000</v>
      </c>
      <c r="K228" s="14">
        <v>300000</v>
      </c>
      <c r="L228" s="14">
        <v>300000</v>
      </c>
      <c r="M228" s="14">
        <v>300000</v>
      </c>
      <c r="N228" s="14">
        <v>300000</v>
      </c>
      <c r="O228" s="14">
        <v>300000</v>
      </c>
      <c r="P228" s="14">
        <v>300000</v>
      </c>
      <c r="Q228" s="8">
        <f t="shared" si="88"/>
        <v>300000</v>
      </c>
    </row>
    <row r="229" spans="1:17" ht="15" customHeight="1" x14ac:dyDescent="0.25">
      <c r="A229" s="30"/>
      <c r="B229" s="30"/>
      <c r="C229" s="30"/>
      <c r="D229" s="63"/>
      <c r="E229" s="30" t="s">
        <v>4</v>
      </c>
      <c r="F229" s="30" t="s">
        <v>64</v>
      </c>
      <c r="G229" s="33">
        <f>G225*G209</f>
        <v>60000</v>
      </c>
      <c r="H229" s="33">
        <f t="shared" ref="H229:O229" si="95">H225*H209</f>
        <v>61500</v>
      </c>
      <c r="I229" s="33">
        <f t="shared" si="95"/>
        <v>63000</v>
      </c>
      <c r="J229" s="33">
        <f t="shared" si="95"/>
        <v>64500</v>
      </c>
      <c r="K229" s="33">
        <f t="shared" si="95"/>
        <v>66000</v>
      </c>
      <c r="L229" s="33">
        <f t="shared" si="95"/>
        <v>67500</v>
      </c>
      <c r="M229" s="33">
        <f t="shared" si="95"/>
        <v>69000</v>
      </c>
      <c r="N229" s="33">
        <f t="shared" si="95"/>
        <v>70500</v>
      </c>
      <c r="O229" s="33">
        <f t="shared" si="95"/>
        <v>72000</v>
      </c>
      <c r="P229" s="33">
        <f>P225*P209</f>
        <v>73500</v>
      </c>
      <c r="Q229" s="42">
        <f t="shared" si="88"/>
        <v>66750</v>
      </c>
    </row>
    <row r="230" spans="1:17" ht="15" customHeight="1" x14ac:dyDescent="0.25">
      <c r="A230" s="30"/>
      <c r="B230" s="30"/>
      <c r="C230" s="30"/>
      <c r="D230" s="63"/>
      <c r="E230" s="30" t="s">
        <v>18</v>
      </c>
      <c r="F230" s="30" t="s">
        <v>64</v>
      </c>
      <c r="G230" s="33">
        <f>G227*G228</f>
        <v>600000</v>
      </c>
      <c r="H230" s="33">
        <f t="shared" ref="H230:P230" si="96">H227*H228</f>
        <v>900000</v>
      </c>
      <c r="I230" s="33">
        <f t="shared" si="96"/>
        <v>900000</v>
      </c>
      <c r="J230" s="33">
        <f t="shared" si="96"/>
        <v>900000</v>
      </c>
      <c r="K230" s="33">
        <f t="shared" si="96"/>
        <v>1200000</v>
      </c>
      <c r="L230" s="33">
        <f t="shared" si="96"/>
        <v>1200000</v>
      </c>
      <c r="M230" s="33">
        <f t="shared" si="96"/>
        <v>1200000</v>
      </c>
      <c r="N230" s="33">
        <f t="shared" si="96"/>
        <v>1500000</v>
      </c>
      <c r="O230" s="33">
        <f t="shared" si="96"/>
        <v>1500000</v>
      </c>
      <c r="P230" s="33">
        <f t="shared" si="96"/>
        <v>1500000</v>
      </c>
      <c r="Q230" s="42">
        <f t="shared" si="88"/>
        <v>1140000</v>
      </c>
    </row>
    <row r="231" spans="1:17" ht="15.95" customHeight="1" thickBot="1" x14ac:dyDescent="0.3">
      <c r="A231" s="30"/>
      <c r="B231" s="30"/>
      <c r="C231" s="30"/>
      <c r="D231" s="63"/>
      <c r="E231" s="30" t="s">
        <v>19</v>
      </c>
      <c r="F231" s="30" t="s">
        <v>20</v>
      </c>
      <c r="G231" s="46">
        <f>G210*G225</f>
        <v>600</v>
      </c>
      <c r="H231" s="46">
        <f t="shared" ref="H231:P231" si="97">H210*H225</f>
        <v>600</v>
      </c>
      <c r="I231" s="46">
        <f t="shared" si="97"/>
        <v>600</v>
      </c>
      <c r="J231" s="46">
        <f t="shared" si="97"/>
        <v>600</v>
      </c>
      <c r="K231" s="46">
        <f t="shared" si="97"/>
        <v>600</v>
      </c>
      <c r="L231" s="46">
        <f t="shared" si="97"/>
        <v>600</v>
      </c>
      <c r="M231" s="46">
        <f t="shared" si="97"/>
        <v>600</v>
      </c>
      <c r="N231" s="46">
        <f t="shared" si="97"/>
        <v>600</v>
      </c>
      <c r="O231" s="46">
        <f t="shared" si="97"/>
        <v>600</v>
      </c>
      <c r="P231" s="46">
        <f t="shared" si="97"/>
        <v>600</v>
      </c>
      <c r="Q231" s="48">
        <f t="shared" si="88"/>
        <v>600</v>
      </c>
    </row>
    <row r="232" spans="1:17" ht="18" x14ac:dyDescent="0.25">
      <c r="A232" s="27" t="str">
        <f>A208</f>
        <v>LoS ref</v>
      </c>
      <c r="B232" s="27" t="str">
        <f t="shared" ref="B232:Q232" si="98">B208</f>
        <v>Level of Service</v>
      </c>
      <c r="C232" s="27" t="str">
        <f t="shared" si="98"/>
        <v>Option</v>
      </c>
      <c r="D232" s="27" t="str">
        <f t="shared" si="98"/>
        <v>Benefits/Consequences</v>
      </c>
      <c r="E232" s="27" t="str">
        <f t="shared" si="98"/>
        <v>Factor</v>
      </c>
      <c r="F232" s="27" t="str">
        <f t="shared" si="98"/>
        <v>Unit</v>
      </c>
      <c r="G232" s="27">
        <f t="shared" si="98"/>
        <v>2024</v>
      </c>
      <c r="H232" s="27">
        <f t="shared" si="98"/>
        <v>2025</v>
      </c>
      <c r="I232" s="27">
        <f t="shared" si="98"/>
        <v>2026</v>
      </c>
      <c r="J232" s="27">
        <f t="shared" si="98"/>
        <v>2027</v>
      </c>
      <c r="K232" s="27">
        <f t="shared" si="98"/>
        <v>2028</v>
      </c>
      <c r="L232" s="27">
        <f t="shared" si="98"/>
        <v>2029</v>
      </c>
      <c r="M232" s="27">
        <f t="shared" si="98"/>
        <v>2030</v>
      </c>
      <c r="N232" s="27">
        <f t="shared" si="98"/>
        <v>2031</v>
      </c>
      <c r="O232" s="27">
        <f t="shared" si="98"/>
        <v>2032</v>
      </c>
      <c r="P232" s="27">
        <f t="shared" si="98"/>
        <v>2033</v>
      </c>
      <c r="Q232" s="27" t="str">
        <f t="shared" si="98"/>
        <v>Avg</v>
      </c>
    </row>
    <row r="233" spans="1:17" ht="18.75" x14ac:dyDescent="0.3">
      <c r="A233" s="54" t="str">
        <f>A12</f>
        <v>Op10</v>
      </c>
      <c r="B233" s="54" t="str">
        <f>B12</f>
        <v>Public Transport Maintenance</v>
      </c>
      <c r="E233" t="s">
        <v>16</v>
      </c>
      <c r="F233" t="str">
        <f>"$ per" &amp; " " &amp; F235</f>
        <v>$ per Project</v>
      </c>
      <c r="G233" s="38">
        <v>100000</v>
      </c>
      <c r="H233" s="38">
        <v>100000</v>
      </c>
      <c r="I233" s="38">
        <v>100000</v>
      </c>
      <c r="J233" s="38">
        <v>100000</v>
      </c>
      <c r="K233" s="38">
        <v>100000</v>
      </c>
      <c r="L233" s="38">
        <v>100000</v>
      </c>
      <c r="M233" s="38">
        <v>100000</v>
      </c>
      <c r="N233" s="38">
        <v>100000</v>
      </c>
      <c r="O233" s="38">
        <v>100000</v>
      </c>
      <c r="P233" s="38">
        <v>100000</v>
      </c>
    </row>
    <row r="234" spans="1:17" x14ac:dyDescent="0.25">
      <c r="E234" t="s">
        <v>3</v>
      </c>
      <c r="F234" t="str">
        <f>"tonnes/"&amp;F235</f>
        <v>tonnes/Project</v>
      </c>
      <c r="G234" s="45">
        <v>200</v>
      </c>
      <c r="H234" s="45">
        <v>200</v>
      </c>
      <c r="I234" s="45">
        <v>200</v>
      </c>
      <c r="J234" s="45">
        <v>200</v>
      </c>
      <c r="K234" s="45">
        <v>200</v>
      </c>
      <c r="L234" s="45">
        <v>200</v>
      </c>
      <c r="M234" s="45">
        <v>200</v>
      </c>
      <c r="N234" s="45">
        <v>200</v>
      </c>
      <c r="O234" s="45">
        <v>200</v>
      </c>
      <c r="P234" s="45">
        <v>200</v>
      </c>
    </row>
    <row r="235" spans="1:17" ht="15" customHeight="1" x14ac:dyDescent="0.25">
      <c r="A235" s="30" t="str">
        <f>A233</f>
        <v>Op10</v>
      </c>
      <c r="B235" s="30" t="str">
        <f>B233</f>
        <v>Public Transport Maintenance</v>
      </c>
      <c r="C235" s="30" t="s">
        <v>8</v>
      </c>
      <c r="D235" s="63" t="s">
        <v>283</v>
      </c>
      <c r="E235" s="30" t="s">
        <v>6</v>
      </c>
      <c r="F235" s="34" t="s">
        <v>72</v>
      </c>
      <c r="G235" s="41">
        <v>2</v>
      </c>
      <c r="H235" s="41">
        <v>2</v>
      </c>
      <c r="I235" s="41">
        <v>2</v>
      </c>
      <c r="J235" s="41">
        <v>2</v>
      </c>
      <c r="K235" s="41">
        <v>2</v>
      </c>
      <c r="L235" s="41">
        <v>2</v>
      </c>
      <c r="M235" s="41">
        <v>2</v>
      </c>
      <c r="N235" s="41">
        <v>2</v>
      </c>
      <c r="O235" s="41">
        <v>2</v>
      </c>
      <c r="P235" s="41">
        <v>2</v>
      </c>
      <c r="Q235" s="35">
        <f>IFERROR(AVERAGE(G235:P235),0)</f>
        <v>2</v>
      </c>
    </row>
    <row r="236" spans="1:17" ht="15" customHeight="1" x14ac:dyDescent="0.25">
      <c r="A236" s="30"/>
      <c r="B236" s="30"/>
      <c r="C236" s="30"/>
      <c r="D236" s="63"/>
      <c r="E236" s="30" t="s">
        <v>5</v>
      </c>
      <c r="F236" s="34" t="s">
        <v>17</v>
      </c>
      <c r="G236" s="36">
        <v>10</v>
      </c>
      <c r="H236" s="36">
        <v>10</v>
      </c>
      <c r="I236" s="36">
        <v>10</v>
      </c>
      <c r="J236" s="36">
        <v>10</v>
      </c>
      <c r="K236" s="36">
        <v>10</v>
      </c>
      <c r="L236" s="36">
        <v>10</v>
      </c>
      <c r="M236" s="36">
        <v>10</v>
      </c>
      <c r="N236" s="36">
        <v>10</v>
      </c>
      <c r="O236" s="36">
        <v>10</v>
      </c>
      <c r="P236" s="36">
        <v>10</v>
      </c>
      <c r="Q236" s="43">
        <f t="shared" ref="Q236:Q255" si="99">IFERROR(AVERAGE(G236:P236),0)</f>
        <v>10</v>
      </c>
    </row>
    <row r="237" spans="1:17" ht="15" customHeight="1" x14ac:dyDescent="0.25">
      <c r="A237" s="30"/>
      <c r="B237" s="30"/>
      <c r="C237" s="30"/>
      <c r="D237" s="63"/>
      <c r="E237" s="30" t="s">
        <v>7</v>
      </c>
      <c r="F237" s="37" t="s">
        <v>63</v>
      </c>
      <c r="G237" s="55">
        <v>2</v>
      </c>
      <c r="H237" s="55">
        <v>2</v>
      </c>
      <c r="I237" s="55">
        <v>2</v>
      </c>
      <c r="J237" s="55">
        <v>2</v>
      </c>
      <c r="K237" s="55">
        <v>2</v>
      </c>
      <c r="L237" s="55">
        <v>2</v>
      </c>
      <c r="M237" s="55">
        <v>2</v>
      </c>
      <c r="N237" s="55">
        <v>2</v>
      </c>
      <c r="O237" s="55">
        <v>2</v>
      </c>
      <c r="P237" s="55">
        <v>2</v>
      </c>
      <c r="Q237" s="35">
        <f t="shared" si="99"/>
        <v>2</v>
      </c>
    </row>
    <row r="238" spans="1:17" ht="15" customHeight="1" x14ac:dyDescent="0.25">
      <c r="A238" s="30"/>
      <c r="B238" s="30"/>
      <c r="C238" s="30"/>
      <c r="D238" s="63"/>
      <c r="E238" s="30" t="s">
        <v>27</v>
      </c>
      <c r="F238" s="30" t="s">
        <v>64</v>
      </c>
      <c r="G238" s="56">
        <v>300000</v>
      </c>
      <c r="H238" s="56">
        <v>300000</v>
      </c>
      <c r="I238" s="56">
        <v>300000</v>
      </c>
      <c r="J238" s="56">
        <v>300000</v>
      </c>
      <c r="K238" s="56">
        <v>300000</v>
      </c>
      <c r="L238" s="56">
        <v>300000</v>
      </c>
      <c r="M238" s="56">
        <v>300000</v>
      </c>
      <c r="N238" s="56">
        <v>300000</v>
      </c>
      <c r="O238" s="56">
        <v>300000</v>
      </c>
      <c r="P238" s="56">
        <v>300000</v>
      </c>
      <c r="Q238" s="8">
        <f t="shared" si="99"/>
        <v>300000</v>
      </c>
    </row>
    <row r="239" spans="1:17" ht="15" customHeight="1" x14ac:dyDescent="0.25">
      <c r="A239" s="30"/>
      <c r="B239" s="30"/>
      <c r="C239" s="30"/>
      <c r="D239" s="63"/>
      <c r="E239" s="30" t="s">
        <v>4</v>
      </c>
      <c r="F239" s="30" t="s">
        <v>64</v>
      </c>
      <c r="G239" s="33">
        <f>G235*G233</f>
        <v>200000</v>
      </c>
      <c r="H239" s="33">
        <f t="shared" ref="H239:P239" si="100">H235*H233</f>
        <v>200000</v>
      </c>
      <c r="I239" s="33">
        <f t="shared" si="100"/>
        <v>200000</v>
      </c>
      <c r="J239" s="33">
        <f t="shared" si="100"/>
        <v>200000</v>
      </c>
      <c r="K239" s="33">
        <f t="shared" si="100"/>
        <v>200000</v>
      </c>
      <c r="L239" s="33">
        <f t="shared" si="100"/>
        <v>200000</v>
      </c>
      <c r="M239" s="33">
        <f t="shared" si="100"/>
        <v>200000</v>
      </c>
      <c r="N239" s="33">
        <f t="shared" si="100"/>
        <v>200000</v>
      </c>
      <c r="O239" s="33">
        <f t="shared" si="100"/>
        <v>200000</v>
      </c>
      <c r="P239" s="33">
        <f t="shared" si="100"/>
        <v>200000</v>
      </c>
      <c r="Q239" s="42">
        <f t="shared" si="99"/>
        <v>200000</v>
      </c>
    </row>
    <row r="240" spans="1:17" ht="15" customHeight="1" x14ac:dyDescent="0.25">
      <c r="A240" s="30"/>
      <c r="B240" s="30"/>
      <c r="C240" s="30"/>
      <c r="D240" s="63"/>
      <c r="E240" s="30" t="s">
        <v>18</v>
      </c>
      <c r="F240" s="30" t="s">
        <v>64</v>
      </c>
      <c r="G240" s="33">
        <f>G237*G238</f>
        <v>600000</v>
      </c>
      <c r="H240" s="33">
        <f t="shared" ref="H240:P240" si="101">H237*H238</f>
        <v>600000</v>
      </c>
      <c r="I240" s="33">
        <f t="shared" si="101"/>
        <v>600000</v>
      </c>
      <c r="J240" s="33">
        <f t="shared" si="101"/>
        <v>600000</v>
      </c>
      <c r="K240" s="33">
        <f t="shared" si="101"/>
        <v>600000</v>
      </c>
      <c r="L240" s="33">
        <f t="shared" si="101"/>
        <v>600000</v>
      </c>
      <c r="M240" s="33">
        <f t="shared" si="101"/>
        <v>600000</v>
      </c>
      <c r="N240" s="33">
        <f t="shared" si="101"/>
        <v>600000</v>
      </c>
      <c r="O240" s="33">
        <f t="shared" si="101"/>
        <v>600000</v>
      </c>
      <c r="P240" s="33">
        <f t="shared" si="101"/>
        <v>600000</v>
      </c>
      <c r="Q240" s="42">
        <f t="shared" si="99"/>
        <v>600000</v>
      </c>
    </row>
    <row r="241" spans="1:17" ht="15" customHeight="1" x14ac:dyDescent="0.25">
      <c r="A241" s="30"/>
      <c r="B241" s="30"/>
      <c r="C241" s="30"/>
      <c r="D241" s="63"/>
      <c r="E241" s="30" t="s">
        <v>19</v>
      </c>
      <c r="F241" s="30" t="s">
        <v>20</v>
      </c>
      <c r="G241" s="44">
        <f>G234*G235</f>
        <v>400</v>
      </c>
      <c r="H241" s="44">
        <f t="shared" ref="H241:P241" si="102">H234*H235</f>
        <v>400</v>
      </c>
      <c r="I241" s="44">
        <f t="shared" si="102"/>
        <v>400</v>
      </c>
      <c r="J241" s="44">
        <f t="shared" si="102"/>
        <v>400</v>
      </c>
      <c r="K241" s="44">
        <f t="shared" si="102"/>
        <v>400</v>
      </c>
      <c r="L241" s="44">
        <f t="shared" si="102"/>
        <v>400</v>
      </c>
      <c r="M241" s="44">
        <f t="shared" si="102"/>
        <v>400</v>
      </c>
      <c r="N241" s="44">
        <f t="shared" si="102"/>
        <v>400</v>
      </c>
      <c r="O241" s="44">
        <f t="shared" si="102"/>
        <v>400</v>
      </c>
      <c r="P241" s="44">
        <f t="shared" si="102"/>
        <v>400</v>
      </c>
      <c r="Q241" s="48">
        <f t="shared" si="99"/>
        <v>400</v>
      </c>
    </row>
    <row r="242" spans="1:17" ht="15" customHeight="1" x14ac:dyDescent="0.25">
      <c r="A242" t="str">
        <f>A235</f>
        <v>Op10</v>
      </c>
      <c r="B242" t="str">
        <f>B235</f>
        <v>Public Transport Maintenance</v>
      </c>
      <c r="C242" t="s">
        <v>9</v>
      </c>
      <c r="D242" s="63" t="s">
        <v>284</v>
      </c>
      <c r="E242" t="s">
        <v>6</v>
      </c>
      <c r="F242" t="str">
        <f>F235</f>
        <v>Project</v>
      </c>
      <c r="G242" s="39">
        <v>1</v>
      </c>
      <c r="H242" s="39">
        <v>1</v>
      </c>
      <c r="I242" s="39">
        <v>1</v>
      </c>
      <c r="J242" s="39">
        <v>1</v>
      </c>
      <c r="K242" s="39">
        <v>1</v>
      </c>
      <c r="L242" s="39">
        <v>1</v>
      </c>
      <c r="M242" s="39">
        <v>1</v>
      </c>
      <c r="N242" s="39">
        <v>1</v>
      </c>
      <c r="O242" s="39">
        <v>1</v>
      </c>
      <c r="P242" s="39">
        <v>1</v>
      </c>
      <c r="Q242" s="35">
        <f t="shared" si="99"/>
        <v>1</v>
      </c>
    </row>
    <row r="243" spans="1:17" ht="15" customHeight="1" x14ac:dyDescent="0.25">
      <c r="D243" s="63"/>
      <c r="E243" t="s">
        <v>5</v>
      </c>
      <c r="F243" t="str">
        <f>F236</f>
        <v>%</v>
      </c>
      <c r="G243" s="39">
        <v>5</v>
      </c>
      <c r="H243" s="39">
        <v>5</v>
      </c>
      <c r="I243" s="39">
        <v>5</v>
      </c>
      <c r="J243" s="39">
        <v>5</v>
      </c>
      <c r="K243" s="39">
        <v>5</v>
      </c>
      <c r="L243" s="39">
        <v>5</v>
      </c>
      <c r="M243" s="39">
        <v>5</v>
      </c>
      <c r="N243" s="39">
        <v>5</v>
      </c>
      <c r="O243" s="39">
        <v>5</v>
      </c>
      <c r="P243" s="39">
        <v>5</v>
      </c>
      <c r="Q243" s="43">
        <f t="shared" si="99"/>
        <v>5</v>
      </c>
    </row>
    <row r="244" spans="1:17" ht="15" customHeight="1" x14ac:dyDescent="0.25">
      <c r="D244" s="63"/>
      <c r="E244" t="s">
        <v>7</v>
      </c>
      <c r="F244" t="str">
        <f>F237</f>
        <v>1,2,3,4,5</v>
      </c>
      <c r="G244" s="36">
        <v>3</v>
      </c>
      <c r="H244" s="36">
        <v>3</v>
      </c>
      <c r="I244" s="36">
        <v>3</v>
      </c>
      <c r="J244" s="36">
        <v>3</v>
      </c>
      <c r="K244" s="36">
        <v>3</v>
      </c>
      <c r="L244" s="36">
        <v>3</v>
      </c>
      <c r="M244" s="36">
        <v>3</v>
      </c>
      <c r="N244" s="36">
        <v>3</v>
      </c>
      <c r="O244" s="36">
        <v>3</v>
      </c>
      <c r="P244" s="36">
        <v>3</v>
      </c>
      <c r="Q244" s="35">
        <f t="shared" si="99"/>
        <v>3</v>
      </c>
    </row>
    <row r="245" spans="1:17" ht="15" customHeight="1" x14ac:dyDescent="0.25">
      <c r="D245" s="63"/>
      <c r="E245" t="s">
        <v>27</v>
      </c>
      <c r="F245" t="str">
        <f>F238</f>
        <v>$</v>
      </c>
      <c r="G245" s="14">
        <v>300000</v>
      </c>
      <c r="H245" s="14">
        <v>300000</v>
      </c>
      <c r="I245" s="14">
        <v>300000</v>
      </c>
      <c r="J245" s="14">
        <v>300000</v>
      </c>
      <c r="K245" s="14">
        <v>300000</v>
      </c>
      <c r="L245" s="14">
        <v>300000</v>
      </c>
      <c r="M245" s="14">
        <v>300000</v>
      </c>
      <c r="N245" s="14">
        <v>300000</v>
      </c>
      <c r="O245" s="14">
        <v>300000</v>
      </c>
      <c r="P245" s="14">
        <v>300000</v>
      </c>
      <c r="Q245" s="8">
        <f t="shared" si="99"/>
        <v>300000</v>
      </c>
    </row>
    <row r="246" spans="1:17" ht="15" customHeight="1" x14ac:dyDescent="0.25">
      <c r="D246" s="63"/>
      <c r="E246" t="s">
        <v>4</v>
      </c>
      <c r="F246" t="s">
        <v>64</v>
      </c>
      <c r="G246" s="40">
        <f>G242*G233</f>
        <v>100000</v>
      </c>
      <c r="H246" s="40">
        <f t="shared" ref="H246:P246" si="103">H242*H233</f>
        <v>100000</v>
      </c>
      <c r="I246" s="40">
        <f t="shared" si="103"/>
        <v>100000</v>
      </c>
      <c r="J246" s="40">
        <f t="shared" si="103"/>
        <v>100000</v>
      </c>
      <c r="K246" s="40">
        <f t="shared" si="103"/>
        <v>100000</v>
      </c>
      <c r="L246" s="40">
        <f t="shared" si="103"/>
        <v>100000</v>
      </c>
      <c r="M246" s="40">
        <f t="shared" si="103"/>
        <v>100000</v>
      </c>
      <c r="N246" s="40">
        <f t="shared" si="103"/>
        <v>100000</v>
      </c>
      <c r="O246" s="40">
        <f t="shared" si="103"/>
        <v>100000</v>
      </c>
      <c r="P246" s="40">
        <f t="shared" si="103"/>
        <v>100000</v>
      </c>
      <c r="Q246" s="42">
        <f t="shared" si="99"/>
        <v>100000</v>
      </c>
    </row>
    <row r="247" spans="1:17" ht="15" customHeight="1" x14ac:dyDescent="0.25">
      <c r="D247" s="63"/>
      <c r="E247" t="s">
        <v>18</v>
      </c>
      <c r="F247" t="s">
        <v>64</v>
      </c>
      <c r="G247" s="40">
        <f>G244*G245</f>
        <v>900000</v>
      </c>
      <c r="H247" s="40">
        <f t="shared" ref="H247:P247" si="104">H244*H245</f>
        <v>900000</v>
      </c>
      <c r="I247" s="40">
        <f t="shared" si="104"/>
        <v>900000</v>
      </c>
      <c r="J247" s="40">
        <f t="shared" si="104"/>
        <v>900000</v>
      </c>
      <c r="K247" s="40">
        <f t="shared" si="104"/>
        <v>900000</v>
      </c>
      <c r="L247" s="40">
        <f t="shared" si="104"/>
        <v>900000</v>
      </c>
      <c r="M247" s="40">
        <f t="shared" si="104"/>
        <v>900000</v>
      </c>
      <c r="N247" s="40">
        <f t="shared" si="104"/>
        <v>900000</v>
      </c>
      <c r="O247" s="40">
        <f t="shared" si="104"/>
        <v>900000</v>
      </c>
      <c r="P247" s="40">
        <f t="shared" si="104"/>
        <v>900000</v>
      </c>
      <c r="Q247" s="42">
        <f t="shared" si="99"/>
        <v>900000</v>
      </c>
    </row>
    <row r="248" spans="1:17" ht="15" customHeight="1" x14ac:dyDescent="0.25">
      <c r="D248" s="63"/>
      <c r="E248" t="s">
        <v>19</v>
      </c>
      <c r="F248" t="s">
        <v>20</v>
      </c>
      <c r="G248" s="47">
        <f>G242*G234</f>
        <v>200</v>
      </c>
      <c r="H248" s="47">
        <f t="shared" ref="H248:P248" si="105">H242*H234</f>
        <v>200</v>
      </c>
      <c r="I248" s="47">
        <f t="shared" si="105"/>
        <v>200</v>
      </c>
      <c r="J248" s="47">
        <f t="shared" si="105"/>
        <v>200</v>
      </c>
      <c r="K248" s="47">
        <f t="shared" si="105"/>
        <v>200</v>
      </c>
      <c r="L248" s="47">
        <f t="shared" si="105"/>
        <v>200</v>
      </c>
      <c r="M248" s="47">
        <f t="shared" si="105"/>
        <v>200</v>
      </c>
      <c r="N248" s="47">
        <f t="shared" si="105"/>
        <v>200</v>
      </c>
      <c r="O248" s="47">
        <f t="shared" si="105"/>
        <v>200</v>
      </c>
      <c r="P248" s="47">
        <f t="shared" si="105"/>
        <v>200</v>
      </c>
      <c r="Q248" s="48">
        <f t="shared" si="99"/>
        <v>200</v>
      </c>
    </row>
    <row r="249" spans="1:17" ht="15" customHeight="1" x14ac:dyDescent="0.25">
      <c r="A249" s="30" t="str">
        <f>A242</f>
        <v>Op10</v>
      </c>
      <c r="B249" s="30" t="str">
        <f>B235</f>
        <v>Public Transport Maintenance</v>
      </c>
      <c r="C249" s="30" t="s">
        <v>10</v>
      </c>
      <c r="D249" s="63" t="s">
        <v>285</v>
      </c>
      <c r="E249" s="30" t="s">
        <v>6</v>
      </c>
      <c r="F249" s="30" t="str">
        <f>F235</f>
        <v>Project</v>
      </c>
      <c r="G249" s="41">
        <v>0</v>
      </c>
      <c r="H249" s="41">
        <v>0</v>
      </c>
      <c r="I249" s="41">
        <v>0</v>
      </c>
      <c r="J249" s="41">
        <v>0</v>
      </c>
      <c r="K249" s="41">
        <v>0</v>
      </c>
      <c r="L249" s="41">
        <v>0</v>
      </c>
      <c r="M249" s="41">
        <v>0</v>
      </c>
      <c r="N249" s="41">
        <v>0</v>
      </c>
      <c r="O249" s="41">
        <v>0</v>
      </c>
      <c r="P249" s="41">
        <v>0</v>
      </c>
      <c r="Q249" s="35">
        <f t="shared" si="99"/>
        <v>0</v>
      </c>
    </row>
    <row r="250" spans="1:17" ht="15" customHeight="1" x14ac:dyDescent="0.25">
      <c r="A250" s="30"/>
      <c r="B250" s="30"/>
      <c r="C250" s="30"/>
      <c r="D250" s="63"/>
      <c r="E250" s="30" t="s">
        <v>5</v>
      </c>
      <c r="F250" s="30" t="str">
        <f>F236</f>
        <v>%</v>
      </c>
      <c r="G250" s="36">
        <v>0</v>
      </c>
      <c r="H250" s="36">
        <v>0</v>
      </c>
      <c r="I250" s="36">
        <v>0</v>
      </c>
      <c r="J250" s="36">
        <v>0</v>
      </c>
      <c r="K250" s="36">
        <v>0</v>
      </c>
      <c r="L250" s="36">
        <v>0</v>
      </c>
      <c r="M250" s="36">
        <v>0</v>
      </c>
      <c r="N250" s="36">
        <v>0</v>
      </c>
      <c r="O250" s="36">
        <v>0</v>
      </c>
      <c r="P250" s="36">
        <v>0</v>
      </c>
      <c r="Q250" s="43">
        <f t="shared" si="99"/>
        <v>0</v>
      </c>
    </row>
    <row r="251" spans="1:17" ht="15" customHeight="1" x14ac:dyDescent="0.25">
      <c r="A251" s="30"/>
      <c r="B251" s="30"/>
      <c r="C251" s="30"/>
      <c r="D251" s="63"/>
      <c r="E251" s="30" t="s">
        <v>7</v>
      </c>
      <c r="F251" s="30" t="str">
        <f>F237</f>
        <v>1,2,3,4,5</v>
      </c>
      <c r="G251" s="36">
        <v>4</v>
      </c>
      <c r="H251" s="36">
        <v>4</v>
      </c>
      <c r="I251" s="36">
        <v>4</v>
      </c>
      <c r="J251" s="36">
        <v>4</v>
      </c>
      <c r="K251" s="36">
        <v>4</v>
      </c>
      <c r="L251" s="36">
        <v>4</v>
      </c>
      <c r="M251" s="36">
        <v>4</v>
      </c>
      <c r="N251" s="36">
        <v>4</v>
      </c>
      <c r="O251" s="36">
        <v>4</v>
      </c>
      <c r="P251" s="36">
        <v>4</v>
      </c>
      <c r="Q251" s="35">
        <f t="shared" si="99"/>
        <v>4</v>
      </c>
    </row>
    <row r="252" spans="1:17" ht="15" customHeight="1" x14ac:dyDescent="0.25">
      <c r="A252" s="30"/>
      <c r="B252" s="30"/>
      <c r="C252" s="30"/>
      <c r="D252" s="63"/>
      <c r="E252" s="30" t="s">
        <v>27</v>
      </c>
      <c r="F252" s="30" t="str">
        <f>F238</f>
        <v>$</v>
      </c>
      <c r="G252" s="14">
        <v>300000</v>
      </c>
      <c r="H252" s="14">
        <v>300000</v>
      </c>
      <c r="I252" s="14">
        <v>300000</v>
      </c>
      <c r="J252" s="14">
        <v>300000</v>
      </c>
      <c r="K252" s="14">
        <v>300000</v>
      </c>
      <c r="L252" s="14">
        <v>300000</v>
      </c>
      <c r="M252" s="14">
        <v>300000</v>
      </c>
      <c r="N252" s="14">
        <v>300000</v>
      </c>
      <c r="O252" s="14">
        <v>300000</v>
      </c>
      <c r="P252" s="14">
        <v>300000</v>
      </c>
      <c r="Q252" s="8">
        <f t="shared" si="99"/>
        <v>300000</v>
      </c>
    </row>
    <row r="253" spans="1:17" ht="15" customHeight="1" x14ac:dyDescent="0.25">
      <c r="A253" s="30"/>
      <c r="B253" s="30"/>
      <c r="C253" s="30"/>
      <c r="D253" s="63"/>
      <c r="E253" s="30" t="s">
        <v>4</v>
      </c>
      <c r="F253" s="30" t="s">
        <v>64</v>
      </c>
      <c r="G253" s="33">
        <f>G249*G233</f>
        <v>0</v>
      </c>
      <c r="H253" s="33">
        <f t="shared" ref="H253:O253" si="106">H249*H233</f>
        <v>0</v>
      </c>
      <c r="I253" s="33">
        <f t="shared" si="106"/>
        <v>0</v>
      </c>
      <c r="J253" s="33">
        <f t="shared" si="106"/>
        <v>0</v>
      </c>
      <c r="K253" s="33">
        <f t="shared" si="106"/>
        <v>0</v>
      </c>
      <c r="L253" s="33">
        <f t="shared" si="106"/>
        <v>0</v>
      </c>
      <c r="M253" s="33">
        <f t="shared" si="106"/>
        <v>0</v>
      </c>
      <c r="N253" s="33">
        <f t="shared" si="106"/>
        <v>0</v>
      </c>
      <c r="O253" s="33">
        <f t="shared" si="106"/>
        <v>0</v>
      </c>
      <c r="P253" s="33">
        <f>P249*P233</f>
        <v>0</v>
      </c>
      <c r="Q253" s="42">
        <f t="shared" si="99"/>
        <v>0</v>
      </c>
    </row>
    <row r="254" spans="1:17" ht="15" customHeight="1" x14ac:dyDescent="0.25">
      <c r="A254" s="30"/>
      <c r="B254" s="30"/>
      <c r="C254" s="30"/>
      <c r="D254" s="63"/>
      <c r="E254" s="30" t="s">
        <v>18</v>
      </c>
      <c r="F254" s="30" t="s">
        <v>64</v>
      </c>
      <c r="G254" s="33">
        <f>G251*G252</f>
        <v>1200000</v>
      </c>
      <c r="H254" s="33">
        <f t="shared" ref="H254:P254" si="107">H251*H252</f>
        <v>1200000</v>
      </c>
      <c r="I254" s="33">
        <f t="shared" si="107"/>
        <v>1200000</v>
      </c>
      <c r="J254" s="33">
        <f t="shared" si="107"/>
        <v>1200000</v>
      </c>
      <c r="K254" s="33">
        <f t="shared" si="107"/>
        <v>1200000</v>
      </c>
      <c r="L254" s="33">
        <f t="shared" si="107"/>
        <v>1200000</v>
      </c>
      <c r="M254" s="33">
        <f t="shared" si="107"/>
        <v>1200000</v>
      </c>
      <c r="N254" s="33">
        <f t="shared" si="107"/>
        <v>1200000</v>
      </c>
      <c r="O254" s="33">
        <f t="shared" si="107"/>
        <v>1200000</v>
      </c>
      <c r="P254" s="33">
        <f t="shared" si="107"/>
        <v>1200000</v>
      </c>
      <c r="Q254" s="42">
        <f t="shared" si="99"/>
        <v>1200000</v>
      </c>
    </row>
    <row r="255" spans="1:17" ht="15" customHeight="1" x14ac:dyDescent="0.25">
      <c r="A255" s="30"/>
      <c r="B255" s="30"/>
      <c r="C255" s="30"/>
      <c r="D255" s="63"/>
      <c r="E255" s="30" t="s">
        <v>19</v>
      </c>
      <c r="F255" s="30" t="s">
        <v>20</v>
      </c>
      <c r="G255" s="46">
        <f>G234*G249</f>
        <v>0</v>
      </c>
      <c r="H255" s="46">
        <f t="shared" ref="H255:P255" si="108">H234*H249</f>
        <v>0</v>
      </c>
      <c r="I255" s="46">
        <f t="shared" si="108"/>
        <v>0</v>
      </c>
      <c r="J255" s="46">
        <f t="shared" si="108"/>
        <v>0</v>
      </c>
      <c r="K255" s="46">
        <f t="shared" si="108"/>
        <v>0</v>
      </c>
      <c r="L255" s="46">
        <f t="shared" si="108"/>
        <v>0</v>
      </c>
      <c r="M255" s="46">
        <f t="shared" si="108"/>
        <v>0</v>
      </c>
      <c r="N255" s="46">
        <f t="shared" si="108"/>
        <v>0</v>
      </c>
      <c r="O255" s="46">
        <f t="shared" si="108"/>
        <v>0</v>
      </c>
      <c r="P255" s="46">
        <f t="shared" si="108"/>
        <v>0</v>
      </c>
      <c r="Q255" s="48">
        <f t="shared" si="99"/>
        <v>0</v>
      </c>
    </row>
  </sheetData>
  <sheetProtection selectLockedCells="1"/>
  <mergeCells count="30">
    <mergeCell ref="D57:D63"/>
    <mergeCell ref="D19:D25"/>
    <mergeCell ref="D26:D32"/>
    <mergeCell ref="D33:D39"/>
    <mergeCell ref="D43:D49"/>
    <mergeCell ref="D50:D56"/>
    <mergeCell ref="D153:D159"/>
    <mergeCell ref="D67:D73"/>
    <mergeCell ref="D74:D80"/>
    <mergeCell ref="D81:D87"/>
    <mergeCell ref="D91:D97"/>
    <mergeCell ref="D98:D104"/>
    <mergeCell ref="D105:D111"/>
    <mergeCell ref="D115:D121"/>
    <mergeCell ref="D122:D128"/>
    <mergeCell ref="D129:D135"/>
    <mergeCell ref="D139:D145"/>
    <mergeCell ref="D146:D152"/>
    <mergeCell ref="D249:D255"/>
    <mergeCell ref="D163:D169"/>
    <mergeCell ref="D170:D176"/>
    <mergeCell ref="D177:D183"/>
    <mergeCell ref="D187:D193"/>
    <mergeCell ref="D194:D200"/>
    <mergeCell ref="D201:D207"/>
    <mergeCell ref="D211:D217"/>
    <mergeCell ref="D218:D224"/>
    <mergeCell ref="D225:D231"/>
    <mergeCell ref="D235:D241"/>
    <mergeCell ref="D242:D248"/>
  </mergeCells>
  <phoneticPr fontId="23" type="noConversion"/>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B55AF5B-4CD4-EC43-9AA1-EE7ED4062408}">
          <x14:formula1>
            <xm:f>LoV!$A$5:$A$16</xm:f>
          </x14:formula1>
          <xm:sqref>C3:C12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AA999-2AC3-F248-801D-DA5C5F9617C9}">
  <dimension ref="A1:AK256"/>
  <sheetViews>
    <sheetView showGridLines="0" zoomScale="90" zoomScaleNormal="90" workbookViewId="0">
      <pane ySplit="15" topLeftCell="A16" activePane="bottomLeft" state="frozen"/>
      <selection pane="bottomLeft" activeCell="B13" sqref="B13"/>
    </sheetView>
  </sheetViews>
  <sheetFormatPr defaultColWidth="10.85546875" defaultRowHeight="15" x14ac:dyDescent="0.25"/>
  <cols>
    <col min="1" max="1" width="18.42578125" customWidth="1"/>
    <col min="2" max="2" width="28.85546875" customWidth="1"/>
    <col min="3" max="3" width="21.5703125" customWidth="1"/>
    <col min="4" max="4" width="51.85546875" customWidth="1"/>
    <col min="5" max="5" width="20.42578125" customWidth="1"/>
    <col min="6" max="6" width="29.42578125" customWidth="1"/>
    <col min="7" max="9" width="10.5703125" customWidth="1"/>
    <col min="10" max="12" width="11.140625" bestFit="1" customWidth="1"/>
    <col min="13" max="13" width="11.42578125" bestFit="1" customWidth="1"/>
    <col min="14" max="15" width="11.140625" customWidth="1"/>
    <col min="16" max="17" width="13" customWidth="1"/>
    <col min="18" max="21" width="11.140625" customWidth="1"/>
    <col min="22" max="22" width="10.85546875" style="2"/>
    <col min="23" max="24" width="10.85546875" style="17"/>
    <col min="25" max="32" width="10.42578125" style="17" customWidth="1"/>
    <col min="33" max="33" width="10.5703125" style="17" customWidth="1"/>
    <col min="34" max="37" width="10.85546875" style="17"/>
  </cols>
  <sheetData>
    <row r="1" spans="1:37" ht="24" customHeight="1" thickBot="1" x14ac:dyDescent="0.3">
      <c r="A1" s="1" t="s">
        <v>129</v>
      </c>
      <c r="I1" s="1"/>
    </row>
    <row r="2" spans="1:37" ht="23.1" customHeight="1" thickBot="1" x14ac:dyDescent="0.3">
      <c r="A2" s="27" t="s">
        <v>130</v>
      </c>
      <c r="B2" s="27" t="s">
        <v>1</v>
      </c>
      <c r="C2" s="27" t="s">
        <v>47</v>
      </c>
      <c r="D2" s="27" t="s">
        <v>0</v>
      </c>
      <c r="E2" s="27" t="s">
        <v>66</v>
      </c>
      <c r="F2" s="27" t="s">
        <v>65</v>
      </c>
      <c r="X2" s="18"/>
      <c r="Y2" s="18"/>
    </row>
    <row r="3" spans="1:37" ht="23.1" customHeight="1" thickBot="1" x14ac:dyDescent="0.35">
      <c r="A3" s="3" t="s">
        <v>131</v>
      </c>
      <c r="B3" s="3" t="s">
        <v>152</v>
      </c>
      <c r="C3" s="31" t="s">
        <v>48</v>
      </c>
      <c r="D3" s="31" t="s">
        <v>148</v>
      </c>
      <c r="E3" s="49" t="s">
        <v>153</v>
      </c>
      <c r="F3" s="31" t="s">
        <v>149</v>
      </c>
      <c r="H3" t="s">
        <v>75</v>
      </c>
      <c r="X3" s="19"/>
      <c r="Y3" s="19"/>
    </row>
    <row r="4" spans="1:37" ht="23.1" customHeight="1" thickBot="1" x14ac:dyDescent="0.35">
      <c r="A4" s="4" t="s">
        <v>132</v>
      </c>
      <c r="B4" s="4" t="s">
        <v>2</v>
      </c>
      <c r="C4" s="32" t="s">
        <v>57</v>
      </c>
      <c r="D4" s="32" t="s">
        <v>159</v>
      </c>
      <c r="E4" s="50" t="s">
        <v>154</v>
      </c>
      <c r="F4" s="32" t="s">
        <v>149</v>
      </c>
      <c r="V4" s="15"/>
      <c r="X4" s="19"/>
      <c r="Y4" s="19"/>
    </row>
    <row r="5" spans="1:37" ht="23.1" customHeight="1" thickBot="1" x14ac:dyDescent="0.35">
      <c r="A5" s="3" t="s">
        <v>133</v>
      </c>
      <c r="B5" s="3" t="s">
        <v>142</v>
      </c>
      <c r="C5" s="31" t="s">
        <v>49</v>
      </c>
      <c r="D5" s="31" t="s">
        <v>147</v>
      </c>
      <c r="E5" s="49" t="s">
        <v>155</v>
      </c>
      <c r="F5" s="31" t="s">
        <v>149</v>
      </c>
      <c r="V5" s="15"/>
      <c r="X5" s="19"/>
      <c r="Y5" s="19"/>
    </row>
    <row r="6" spans="1:37" ht="23.1" customHeight="1" thickBot="1" x14ac:dyDescent="0.35">
      <c r="A6" s="4" t="s">
        <v>134</v>
      </c>
      <c r="B6" s="4" t="s">
        <v>143</v>
      </c>
      <c r="C6" s="32" t="s">
        <v>53</v>
      </c>
      <c r="D6" s="32" t="s">
        <v>160</v>
      </c>
      <c r="E6" s="50" t="s">
        <v>156</v>
      </c>
      <c r="F6" s="32" t="s">
        <v>149</v>
      </c>
      <c r="V6" s="15"/>
      <c r="X6" s="19"/>
      <c r="Y6" s="19"/>
    </row>
    <row r="7" spans="1:37" ht="23.1" customHeight="1" thickBot="1" x14ac:dyDescent="0.35">
      <c r="A7" s="3" t="s">
        <v>135</v>
      </c>
      <c r="B7" s="3" t="s">
        <v>144</v>
      </c>
      <c r="C7" s="31" t="s">
        <v>57</v>
      </c>
      <c r="D7" s="31" t="s">
        <v>161</v>
      </c>
      <c r="E7" s="49" t="s">
        <v>157</v>
      </c>
      <c r="F7" s="31" t="s">
        <v>149</v>
      </c>
      <c r="V7" s="15"/>
      <c r="X7" s="19"/>
      <c r="Y7" s="19"/>
    </row>
    <row r="8" spans="1:37" ht="23.1" customHeight="1" thickBot="1" x14ac:dyDescent="0.35">
      <c r="A8" s="4" t="s">
        <v>136</v>
      </c>
      <c r="B8" s="4" t="s">
        <v>145</v>
      </c>
      <c r="C8" s="32" t="s">
        <v>55</v>
      </c>
      <c r="D8" s="32" t="s">
        <v>163</v>
      </c>
      <c r="E8" s="50" t="s">
        <v>158</v>
      </c>
      <c r="F8" s="32" t="s">
        <v>149</v>
      </c>
      <c r="V8" s="15"/>
      <c r="X8" s="19"/>
      <c r="Y8" s="19"/>
    </row>
    <row r="9" spans="1:37" ht="23.1" customHeight="1" thickBot="1" x14ac:dyDescent="0.35">
      <c r="A9" s="3" t="s">
        <v>137</v>
      </c>
      <c r="B9" s="3" t="s">
        <v>146</v>
      </c>
      <c r="C9" s="31" t="s">
        <v>0</v>
      </c>
      <c r="D9" s="31" t="s">
        <v>195</v>
      </c>
      <c r="E9" s="49" t="s">
        <v>164</v>
      </c>
      <c r="F9" s="31" t="s">
        <v>149</v>
      </c>
      <c r="V9" s="15"/>
      <c r="X9" s="19"/>
      <c r="Y9" s="19"/>
    </row>
    <row r="10" spans="1:37" ht="23.1" customHeight="1" thickBot="1" x14ac:dyDescent="0.35">
      <c r="A10" s="4" t="s">
        <v>138</v>
      </c>
      <c r="B10" s="4" t="s">
        <v>165</v>
      </c>
      <c r="C10" s="32" t="s">
        <v>49</v>
      </c>
      <c r="D10" s="32" t="s">
        <v>166</v>
      </c>
      <c r="E10" s="50" t="s">
        <v>167</v>
      </c>
      <c r="F10" s="32" t="s">
        <v>149</v>
      </c>
      <c r="V10" s="15"/>
      <c r="X10" s="19"/>
      <c r="Y10" s="19"/>
    </row>
    <row r="11" spans="1:37" ht="23.1" customHeight="1" thickBot="1" x14ac:dyDescent="0.35">
      <c r="A11" s="3" t="s">
        <v>139</v>
      </c>
      <c r="B11" s="3" t="s">
        <v>170</v>
      </c>
      <c r="C11" s="31" t="s">
        <v>53</v>
      </c>
      <c r="D11" s="31" t="s">
        <v>194</v>
      </c>
      <c r="E11" s="49" t="s">
        <v>171</v>
      </c>
      <c r="F11" s="31" t="s">
        <v>149</v>
      </c>
      <c r="V11" s="15"/>
      <c r="X11" s="19"/>
      <c r="Y11" s="19"/>
    </row>
    <row r="12" spans="1:37" ht="23.1" customHeight="1" thickBot="1" x14ac:dyDescent="0.35">
      <c r="A12" s="4" t="s">
        <v>140</v>
      </c>
      <c r="B12" s="4" t="s">
        <v>172</v>
      </c>
      <c r="C12" s="32" t="s">
        <v>55</v>
      </c>
      <c r="D12" s="32" t="s">
        <v>174</v>
      </c>
      <c r="E12" s="50" t="s">
        <v>173</v>
      </c>
      <c r="F12" s="32" t="s">
        <v>149</v>
      </c>
      <c r="V12" s="15"/>
      <c r="X12" s="19"/>
      <c r="Y12" s="19"/>
    </row>
    <row r="13" spans="1:37" ht="29.1" customHeight="1" thickBot="1" x14ac:dyDescent="0.35">
      <c r="A13" s="3" t="s">
        <v>141</v>
      </c>
      <c r="B13" s="3" t="s">
        <v>168</v>
      </c>
      <c r="C13" s="31" t="s">
        <v>52</v>
      </c>
      <c r="D13" s="31" t="s">
        <v>162</v>
      </c>
      <c r="E13" s="49" t="s">
        <v>169</v>
      </c>
      <c r="F13" s="31" t="s">
        <v>149</v>
      </c>
      <c r="G13" t="s">
        <v>193</v>
      </c>
      <c r="V13" s="15"/>
      <c r="X13" s="19"/>
      <c r="Y13" s="19"/>
    </row>
    <row r="14" spans="1:37" s="7" customFormat="1" ht="20.100000000000001" customHeight="1" x14ac:dyDescent="0.3">
      <c r="A14" s="5"/>
      <c r="B14" s="6"/>
      <c r="C14"/>
      <c r="D14"/>
      <c r="E14"/>
      <c r="F14"/>
      <c r="G14"/>
      <c r="H14" s="45" t="s">
        <v>67</v>
      </c>
      <c r="I14" s="45"/>
      <c r="V14" s="16"/>
      <c r="W14" s="19"/>
      <c r="X14" s="19"/>
      <c r="Y14" s="19"/>
      <c r="Z14" s="19"/>
      <c r="AA14" s="19"/>
      <c r="AB14" s="19"/>
      <c r="AC14" s="19"/>
      <c r="AD14" s="19"/>
      <c r="AE14" s="19"/>
      <c r="AF14" s="19"/>
      <c r="AG14" s="19"/>
      <c r="AH14" s="19"/>
      <c r="AI14" s="19"/>
      <c r="AJ14" s="19"/>
      <c r="AK14" s="19"/>
    </row>
    <row r="15" spans="1:37" ht="18.75" x14ac:dyDescent="0.3">
      <c r="I15" s="7"/>
      <c r="J15" s="7"/>
      <c r="K15" s="7"/>
      <c r="L15" s="7"/>
      <c r="M15" s="7"/>
      <c r="N15" s="7"/>
      <c r="O15" s="7"/>
      <c r="P15" s="7"/>
      <c r="Q15" s="7"/>
      <c r="R15" s="7"/>
      <c r="S15" s="7"/>
      <c r="T15" s="7"/>
      <c r="U15" s="7"/>
      <c r="V15" s="15"/>
    </row>
    <row r="16" spans="1:37" s="17" customFormat="1" ht="15.75" thickBot="1" x14ac:dyDescent="0.3">
      <c r="A16"/>
      <c r="B16"/>
      <c r="C16"/>
      <c r="D16"/>
      <c r="E16"/>
      <c r="F16"/>
      <c r="G16"/>
      <c r="H16"/>
      <c r="I16"/>
      <c r="J16"/>
      <c r="K16"/>
      <c r="L16"/>
      <c r="M16"/>
      <c r="N16"/>
      <c r="O16"/>
      <c r="P16"/>
      <c r="Q16"/>
      <c r="R16"/>
      <c r="S16"/>
      <c r="T16"/>
      <c r="U16"/>
      <c r="V16" s="15"/>
    </row>
    <row r="17" spans="1:22" s="17" customFormat="1" ht="18" x14ac:dyDescent="0.25">
      <c r="A17" s="27" t="s">
        <v>130</v>
      </c>
      <c r="B17" s="27" t="s">
        <v>1</v>
      </c>
      <c r="C17" s="27" t="s">
        <v>14</v>
      </c>
      <c r="D17" s="27" t="s">
        <v>61</v>
      </c>
      <c r="E17" s="27" t="s">
        <v>62</v>
      </c>
      <c r="F17" s="27" t="s">
        <v>15</v>
      </c>
      <c r="G17" s="27">
        <v>2024</v>
      </c>
      <c r="H17" s="27">
        <v>2025</v>
      </c>
      <c r="I17" s="27">
        <v>2026</v>
      </c>
      <c r="J17" s="27">
        <v>2027</v>
      </c>
      <c r="K17" s="27">
        <v>2028</v>
      </c>
      <c r="L17" s="27">
        <v>2029</v>
      </c>
      <c r="M17" s="27">
        <v>2030</v>
      </c>
      <c r="N17" s="27">
        <v>2031</v>
      </c>
      <c r="O17" s="27">
        <v>2032</v>
      </c>
      <c r="P17" s="27">
        <v>2033</v>
      </c>
      <c r="Q17" s="27" t="s">
        <v>13</v>
      </c>
      <c r="R17"/>
      <c r="S17"/>
      <c r="T17"/>
      <c r="U17"/>
      <c r="V17" s="15"/>
    </row>
    <row r="18" spans="1:22" s="17" customFormat="1" ht="18.75" x14ac:dyDescent="0.3">
      <c r="A18" s="54" t="str">
        <f>A3</f>
        <v>T01</v>
      </c>
      <c r="B18" s="54" t="str">
        <f>B3</f>
        <v>Road Surface Condition</v>
      </c>
      <c r="C18" s="52"/>
      <c r="D18" s="52"/>
      <c r="E18" t="s">
        <v>16</v>
      </c>
      <c r="F18" t="str">
        <f>"$ per" &amp; " " &amp; F20</f>
        <v>$ per km</v>
      </c>
      <c r="G18" s="38">
        <v>40000</v>
      </c>
      <c r="H18" s="38">
        <v>41000</v>
      </c>
      <c r="I18" s="38">
        <v>42000</v>
      </c>
      <c r="J18" s="38">
        <v>43000</v>
      </c>
      <c r="K18" s="38">
        <v>44000</v>
      </c>
      <c r="L18" s="38">
        <v>45000</v>
      </c>
      <c r="M18" s="38">
        <v>46000</v>
      </c>
      <c r="N18" s="38">
        <v>47000</v>
      </c>
      <c r="O18" s="38">
        <v>48000</v>
      </c>
      <c r="P18" s="38">
        <v>49000</v>
      </c>
      <c r="Q18"/>
      <c r="R18"/>
      <c r="S18"/>
      <c r="T18"/>
      <c r="U18"/>
      <c r="V18" s="15"/>
    </row>
    <row r="19" spans="1:22" s="17" customFormat="1" ht="15.75" x14ac:dyDescent="0.25">
      <c r="A19" s="52"/>
      <c r="B19" s="52"/>
      <c r="C19" s="52"/>
      <c r="D19" s="52"/>
      <c r="E19" t="s">
        <v>3</v>
      </c>
      <c r="F19" t="str">
        <f>"tonnes/"&amp;F20</f>
        <v>tonnes/km</v>
      </c>
      <c r="G19" s="45">
        <v>400</v>
      </c>
      <c r="H19" s="45">
        <v>400</v>
      </c>
      <c r="I19" s="45">
        <v>400</v>
      </c>
      <c r="J19" s="45">
        <v>400</v>
      </c>
      <c r="K19" s="45">
        <v>400</v>
      </c>
      <c r="L19" s="45">
        <v>400</v>
      </c>
      <c r="M19" s="45">
        <v>400</v>
      </c>
      <c r="N19" s="45">
        <v>400</v>
      </c>
      <c r="O19" s="45">
        <v>400</v>
      </c>
      <c r="P19" s="45">
        <v>400</v>
      </c>
      <c r="Q19"/>
      <c r="R19"/>
      <c r="S19"/>
      <c r="T19"/>
      <c r="U19"/>
      <c r="V19" s="15"/>
    </row>
    <row r="20" spans="1:22" s="17" customFormat="1" ht="15" customHeight="1" x14ac:dyDescent="0.25">
      <c r="A20" s="53" t="str">
        <f>A3</f>
        <v>T01</v>
      </c>
      <c r="B20" s="53" t="str">
        <f>B3</f>
        <v>Road Surface Condition</v>
      </c>
      <c r="C20" s="53" t="s">
        <v>8</v>
      </c>
      <c r="D20" s="63" t="s">
        <v>179</v>
      </c>
      <c r="E20" s="30" t="s">
        <v>6</v>
      </c>
      <c r="F20" s="34" t="s">
        <v>73</v>
      </c>
      <c r="G20" s="41">
        <v>3</v>
      </c>
      <c r="H20" s="41">
        <v>3</v>
      </c>
      <c r="I20" s="41">
        <v>3</v>
      </c>
      <c r="J20" s="41">
        <v>3</v>
      </c>
      <c r="K20" s="41">
        <v>3</v>
      </c>
      <c r="L20" s="41">
        <v>3</v>
      </c>
      <c r="M20" s="41">
        <v>3</v>
      </c>
      <c r="N20" s="41">
        <v>3</v>
      </c>
      <c r="O20" s="41">
        <v>3</v>
      </c>
      <c r="P20" s="41">
        <v>3</v>
      </c>
      <c r="Q20" s="35">
        <f>IFERROR(AVERAGE(G20:P20),0)</f>
        <v>3</v>
      </c>
      <c r="R20"/>
      <c r="S20"/>
      <c r="T20"/>
      <c r="U20"/>
      <c r="V20" s="15"/>
    </row>
    <row r="21" spans="1:22" s="17" customFormat="1" ht="15.95" customHeight="1" x14ac:dyDescent="0.25">
      <c r="A21" s="53"/>
      <c r="B21" s="53"/>
      <c r="C21" s="53"/>
      <c r="D21" s="63"/>
      <c r="E21" s="30" t="s">
        <v>5</v>
      </c>
      <c r="F21" s="34" t="s">
        <v>17</v>
      </c>
      <c r="G21" s="36">
        <v>85</v>
      </c>
      <c r="H21" s="36">
        <v>86</v>
      </c>
      <c r="I21" s="36">
        <v>87</v>
      </c>
      <c r="J21" s="36">
        <v>88</v>
      </c>
      <c r="K21" s="36">
        <v>89</v>
      </c>
      <c r="L21" s="36">
        <v>90</v>
      </c>
      <c r="M21" s="36">
        <v>91</v>
      </c>
      <c r="N21" s="36">
        <v>92</v>
      </c>
      <c r="O21" s="36">
        <v>93</v>
      </c>
      <c r="P21" s="36">
        <v>94</v>
      </c>
      <c r="Q21" s="43">
        <f t="shared" ref="Q21:Q40" si="0">IFERROR(AVERAGE(G21:P21),0)</f>
        <v>89.5</v>
      </c>
      <c r="R21"/>
      <c r="S21"/>
      <c r="T21"/>
      <c r="U21"/>
      <c r="V21" s="15"/>
    </row>
    <row r="22" spans="1:22" s="17" customFormat="1" ht="15.95" customHeight="1" x14ac:dyDescent="0.25">
      <c r="A22" s="53"/>
      <c r="B22" s="53"/>
      <c r="C22" s="53"/>
      <c r="D22" s="63"/>
      <c r="E22" s="30" t="s">
        <v>7</v>
      </c>
      <c r="F22" s="37" t="s">
        <v>63</v>
      </c>
      <c r="G22" s="36">
        <v>2</v>
      </c>
      <c r="H22" s="36">
        <v>2</v>
      </c>
      <c r="I22" s="36">
        <v>2</v>
      </c>
      <c r="J22" s="36">
        <v>2</v>
      </c>
      <c r="K22" s="36">
        <v>2</v>
      </c>
      <c r="L22" s="36">
        <v>3</v>
      </c>
      <c r="M22" s="36">
        <v>3</v>
      </c>
      <c r="N22" s="36">
        <v>3</v>
      </c>
      <c r="O22" s="36">
        <v>3</v>
      </c>
      <c r="P22" s="36">
        <v>3</v>
      </c>
      <c r="Q22" s="35">
        <f t="shared" si="0"/>
        <v>2.5</v>
      </c>
      <c r="R22"/>
      <c r="S22"/>
      <c r="T22"/>
      <c r="U22"/>
      <c r="V22" s="15"/>
    </row>
    <row r="23" spans="1:22" s="17" customFormat="1" ht="15.95" customHeight="1" x14ac:dyDescent="0.25">
      <c r="A23" s="53"/>
      <c r="B23" s="53"/>
      <c r="C23" s="53"/>
      <c r="D23" s="63"/>
      <c r="E23" s="30" t="s">
        <v>27</v>
      </c>
      <c r="F23" s="30" t="s">
        <v>64</v>
      </c>
      <c r="G23" s="14">
        <v>100000</v>
      </c>
      <c r="H23" s="14">
        <v>100000</v>
      </c>
      <c r="I23" s="14">
        <v>100000</v>
      </c>
      <c r="J23" s="14">
        <v>100000</v>
      </c>
      <c r="K23" s="14">
        <v>100000</v>
      </c>
      <c r="L23" s="14">
        <v>100000</v>
      </c>
      <c r="M23" s="14">
        <v>100000</v>
      </c>
      <c r="N23" s="14">
        <v>100000</v>
      </c>
      <c r="O23" s="14">
        <v>100000</v>
      </c>
      <c r="P23" s="14">
        <v>100000</v>
      </c>
      <c r="Q23" s="8">
        <f t="shared" si="0"/>
        <v>100000</v>
      </c>
      <c r="R23"/>
      <c r="S23"/>
      <c r="T23"/>
      <c r="U23"/>
      <c r="V23" s="15"/>
    </row>
    <row r="24" spans="1:22" s="17" customFormat="1" ht="15.95" customHeight="1" x14ac:dyDescent="0.25">
      <c r="A24" s="53"/>
      <c r="B24" s="53"/>
      <c r="C24" s="53"/>
      <c r="D24" s="63"/>
      <c r="E24" s="30" t="s">
        <v>4</v>
      </c>
      <c r="F24" s="30" t="s">
        <v>64</v>
      </c>
      <c r="G24" s="33">
        <f>G20*G18</f>
        <v>120000</v>
      </c>
      <c r="H24" s="33">
        <f t="shared" ref="H24:P24" si="1">H20*H18</f>
        <v>123000</v>
      </c>
      <c r="I24" s="33">
        <f t="shared" si="1"/>
        <v>126000</v>
      </c>
      <c r="J24" s="33">
        <f t="shared" si="1"/>
        <v>129000</v>
      </c>
      <c r="K24" s="33">
        <f t="shared" si="1"/>
        <v>132000</v>
      </c>
      <c r="L24" s="33">
        <f t="shared" si="1"/>
        <v>135000</v>
      </c>
      <c r="M24" s="33">
        <f t="shared" si="1"/>
        <v>138000</v>
      </c>
      <c r="N24" s="33">
        <f t="shared" si="1"/>
        <v>141000</v>
      </c>
      <c r="O24" s="33">
        <f t="shared" si="1"/>
        <v>144000</v>
      </c>
      <c r="P24" s="33">
        <f t="shared" si="1"/>
        <v>147000</v>
      </c>
      <c r="Q24" s="42">
        <f t="shared" si="0"/>
        <v>133500</v>
      </c>
      <c r="R24"/>
      <c r="S24"/>
      <c r="T24"/>
      <c r="U24"/>
      <c r="V24" s="15"/>
    </row>
    <row r="25" spans="1:22" s="17" customFormat="1" ht="15.95" customHeight="1" x14ac:dyDescent="0.25">
      <c r="A25" s="53"/>
      <c r="B25" s="53"/>
      <c r="C25" s="53"/>
      <c r="D25" s="63"/>
      <c r="E25" s="30" t="s">
        <v>18</v>
      </c>
      <c r="F25" s="30" t="s">
        <v>64</v>
      </c>
      <c r="G25" s="33">
        <f>G22*G23</f>
        <v>200000</v>
      </c>
      <c r="H25" s="33">
        <f t="shared" ref="H25:P25" si="2">H22*H23</f>
        <v>200000</v>
      </c>
      <c r="I25" s="33">
        <f t="shared" si="2"/>
        <v>200000</v>
      </c>
      <c r="J25" s="33">
        <f t="shared" si="2"/>
        <v>200000</v>
      </c>
      <c r="K25" s="33">
        <f t="shared" si="2"/>
        <v>200000</v>
      </c>
      <c r="L25" s="33">
        <f t="shared" si="2"/>
        <v>300000</v>
      </c>
      <c r="M25" s="33">
        <f t="shared" si="2"/>
        <v>300000</v>
      </c>
      <c r="N25" s="33">
        <f t="shared" si="2"/>
        <v>300000</v>
      </c>
      <c r="O25" s="33">
        <f t="shared" si="2"/>
        <v>300000</v>
      </c>
      <c r="P25" s="33">
        <f t="shared" si="2"/>
        <v>300000</v>
      </c>
      <c r="Q25" s="42">
        <f t="shared" si="0"/>
        <v>250000</v>
      </c>
      <c r="R25"/>
      <c r="S25"/>
      <c r="T25"/>
      <c r="U25"/>
      <c r="V25" s="15"/>
    </row>
    <row r="26" spans="1:22" s="17" customFormat="1" ht="15.95" customHeight="1" x14ac:dyDescent="0.25">
      <c r="A26" s="53"/>
      <c r="B26" s="53"/>
      <c r="C26" s="53"/>
      <c r="D26" s="63"/>
      <c r="E26" s="30" t="s">
        <v>19</v>
      </c>
      <c r="F26" s="30" t="s">
        <v>20</v>
      </c>
      <c r="G26" s="44">
        <f>G19*G20</f>
        <v>1200</v>
      </c>
      <c r="H26" s="44">
        <f t="shared" ref="H26:P26" si="3">H19*H20</f>
        <v>1200</v>
      </c>
      <c r="I26" s="44">
        <f t="shared" si="3"/>
        <v>1200</v>
      </c>
      <c r="J26" s="44">
        <f t="shared" si="3"/>
        <v>1200</v>
      </c>
      <c r="K26" s="44">
        <f t="shared" si="3"/>
        <v>1200</v>
      </c>
      <c r="L26" s="44">
        <f t="shared" si="3"/>
        <v>1200</v>
      </c>
      <c r="M26" s="44">
        <f t="shared" si="3"/>
        <v>1200</v>
      </c>
      <c r="N26" s="44">
        <f t="shared" si="3"/>
        <v>1200</v>
      </c>
      <c r="O26" s="44">
        <f t="shared" si="3"/>
        <v>1200</v>
      </c>
      <c r="P26" s="44">
        <f t="shared" si="3"/>
        <v>1200</v>
      </c>
      <c r="Q26" s="48">
        <f t="shared" si="0"/>
        <v>1200</v>
      </c>
      <c r="R26"/>
      <c r="S26"/>
      <c r="T26"/>
      <c r="U26"/>
      <c r="V26" s="15"/>
    </row>
    <row r="27" spans="1:22" s="17" customFormat="1" ht="15" customHeight="1" x14ac:dyDescent="0.25">
      <c r="A27" s="52" t="str">
        <f>A20</f>
        <v>T01</v>
      </c>
      <c r="B27" s="52" t="str">
        <f>B20</f>
        <v>Road Surface Condition</v>
      </c>
      <c r="C27" s="52" t="s">
        <v>9</v>
      </c>
      <c r="D27" s="63" t="s">
        <v>182</v>
      </c>
      <c r="E27" t="s">
        <v>6</v>
      </c>
      <c r="F27" t="str">
        <f>F20</f>
        <v>km</v>
      </c>
      <c r="G27" s="39">
        <v>2.2000000000000002</v>
      </c>
      <c r="H27" s="39">
        <v>2.2000000000000002</v>
      </c>
      <c r="I27" s="39">
        <v>2.2000000000000002</v>
      </c>
      <c r="J27" s="39">
        <v>2.2000000000000002</v>
      </c>
      <c r="K27" s="39">
        <v>2.2000000000000002</v>
      </c>
      <c r="L27" s="39">
        <v>2.2000000000000002</v>
      </c>
      <c r="M27" s="39">
        <v>2.2000000000000002</v>
      </c>
      <c r="N27" s="39">
        <v>2.2000000000000002</v>
      </c>
      <c r="O27" s="39">
        <v>2.2000000000000002</v>
      </c>
      <c r="P27" s="39">
        <v>2.2000000000000002</v>
      </c>
      <c r="Q27" s="35">
        <f t="shared" si="0"/>
        <v>2.1999999999999997</v>
      </c>
      <c r="R27"/>
      <c r="S27"/>
      <c r="T27"/>
      <c r="U27"/>
      <c r="V27" s="15"/>
    </row>
    <row r="28" spans="1:22" s="17" customFormat="1" ht="15.95" customHeight="1" x14ac:dyDescent="0.25">
      <c r="A28" s="52"/>
      <c r="B28" s="52"/>
      <c r="C28" s="52"/>
      <c r="D28" s="63"/>
      <c r="E28" t="s">
        <v>5</v>
      </c>
      <c r="F28" t="str">
        <f>F21</f>
        <v>%</v>
      </c>
      <c r="G28" s="39">
        <v>85</v>
      </c>
      <c r="H28" s="39">
        <v>85</v>
      </c>
      <c r="I28" s="39">
        <v>85</v>
      </c>
      <c r="J28" s="39">
        <v>85</v>
      </c>
      <c r="K28" s="39">
        <v>85</v>
      </c>
      <c r="L28" s="39">
        <v>85</v>
      </c>
      <c r="M28" s="39">
        <v>85</v>
      </c>
      <c r="N28" s="39">
        <v>85</v>
      </c>
      <c r="O28" s="39">
        <v>85</v>
      </c>
      <c r="P28" s="39">
        <v>85</v>
      </c>
      <c r="Q28" s="43">
        <f t="shared" si="0"/>
        <v>85</v>
      </c>
      <c r="R28"/>
      <c r="S28"/>
      <c r="T28"/>
      <c r="U28"/>
      <c r="V28" s="15"/>
    </row>
    <row r="29" spans="1:22" s="17" customFormat="1" ht="15.95" customHeight="1" x14ac:dyDescent="0.25">
      <c r="A29" s="52"/>
      <c r="B29" s="52"/>
      <c r="C29" s="52"/>
      <c r="D29" s="63"/>
      <c r="E29" t="s">
        <v>7</v>
      </c>
      <c r="F29" t="str">
        <f>F22</f>
        <v>1,2,3,4,5</v>
      </c>
      <c r="G29" s="39">
        <v>2</v>
      </c>
      <c r="H29" s="39">
        <v>2</v>
      </c>
      <c r="I29" s="39">
        <v>3</v>
      </c>
      <c r="J29" s="39">
        <v>3</v>
      </c>
      <c r="K29" s="39">
        <v>3</v>
      </c>
      <c r="L29" s="39">
        <v>3</v>
      </c>
      <c r="M29" s="39">
        <v>4</v>
      </c>
      <c r="N29" s="39">
        <v>4</v>
      </c>
      <c r="O29" s="39">
        <v>4</v>
      </c>
      <c r="P29" s="39">
        <v>4</v>
      </c>
      <c r="Q29" s="35">
        <f t="shared" si="0"/>
        <v>3.2</v>
      </c>
      <c r="R29"/>
      <c r="S29"/>
      <c r="T29"/>
      <c r="U29"/>
      <c r="V29" s="15"/>
    </row>
    <row r="30" spans="1:22" s="17" customFormat="1" ht="15.95" customHeight="1" x14ac:dyDescent="0.25">
      <c r="A30" s="52"/>
      <c r="B30" s="52"/>
      <c r="C30" s="52"/>
      <c r="D30" s="63"/>
      <c r="E30" t="s">
        <v>27</v>
      </c>
      <c r="F30" t="str">
        <f>F23</f>
        <v>$</v>
      </c>
      <c r="G30" s="38">
        <v>200000</v>
      </c>
      <c r="H30" s="38">
        <v>200000</v>
      </c>
      <c r="I30" s="38">
        <v>200000</v>
      </c>
      <c r="J30" s="38">
        <v>200000</v>
      </c>
      <c r="K30" s="38">
        <v>200000</v>
      </c>
      <c r="L30" s="38">
        <v>200000</v>
      </c>
      <c r="M30" s="38">
        <v>200000</v>
      </c>
      <c r="N30" s="38">
        <v>200000</v>
      </c>
      <c r="O30" s="38">
        <v>200000</v>
      </c>
      <c r="P30" s="38">
        <v>200000</v>
      </c>
      <c r="Q30" s="8">
        <f t="shared" si="0"/>
        <v>200000</v>
      </c>
      <c r="R30"/>
      <c r="S30"/>
      <c r="T30"/>
      <c r="U30"/>
      <c r="V30" s="15"/>
    </row>
    <row r="31" spans="1:22" s="17" customFormat="1" ht="15.95" customHeight="1" x14ac:dyDescent="0.25">
      <c r="A31" s="52"/>
      <c r="B31" s="52"/>
      <c r="C31" s="52"/>
      <c r="D31" s="63"/>
      <c r="E31" t="s">
        <v>4</v>
      </c>
      <c r="F31" t="s">
        <v>64</v>
      </c>
      <c r="G31" s="40">
        <f>G27*G18</f>
        <v>88000</v>
      </c>
      <c r="H31" s="40">
        <f t="shared" ref="H31:P31" si="4">H27*H18</f>
        <v>90200.000000000015</v>
      </c>
      <c r="I31" s="40">
        <f t="shared" si="4"/>
        <v>92400.000000000015</v>
      </c>
      <c r="J31" s="40">
        <f t="shared" si="4"/>
        <v>94600.000000000015</v>
      </c>
      <c r="K31" s="40">
        <f t="shared" si="4"/>
        <v>96800.000000000015</v>
      </c>
      <c r="L31" s="40">
        <f t="shared" si="4"/>
        <v>99000.000000000015</v>
      </c>
      <c r="M31" s="40">
        <f t="shared" si="4"/>
        <v>101200.00000000001</v>
      </c>
      <c r="N31" s="40">
        <f t="shared" si="4"/>
        <v>103400.00000000001</v>
      </c>
      <c r="O31" s="40">
        <f t="shared" si="4"/>
        <v>105600.00000000001</v>
      </c>
      <c r="P31" s="40">
        <f t="shared" si="4"/>
        <v>107800.00000000001</v>
      </c>
      <c r="Q31" s="42">
        <f t="shared" si="0"/>
        <v>97900</v>
      </c>
      <c r="R31"/>
      <c r="S31"/>
      <c r="T31"/>
      <c r="U31"/>
      <c r="V31" s="15"/>
    </row>
    <row r="32" spans="1:22" s="17" customFormat="1" ht="15.95" customHeight="1" x14ac:dyDescent="0.25">
      <c r="A32" s="52"/>
      <c r="B32" s="52"/>
      <c r="C32" s="52"/>
      <c r="D32" s="63"/>
      <c r="E32" t="s">
        <v>18</v>
      </c>
      <c r="F32" t="s">
        <v>64</v>
      </c>
      <c r="G32" s="40">
        <f>G29*G30</f>
        <v>400000</v>
      </c>
      <c r="H32" s="40">
        <f t="shared" ref="H32:P32" si="5">H29*H30</f>
        <v>400000</v>
      </c>
      <c r="I32" s="40">
        <f t="shared" si="5"/>
        <v>600000</v>
      </c>
      <c r="J32" s="40">
        <f t="shared" si="5"/>
        <v>600000</v>
      </c>
      <c r="K32" s="40">
        <f t="shared" si="5"/>
        <v>600000</v>
      </c>
      <c r="L32" s="40">
        <f t="shared" si="5"/>
        <v>600000</v>
      </c>
      <c r="M32" s="40">
        <f t="shared" si="5"/>
        <v>800000</v>
      </c>
      <c r="N32" s="40">
        <f t="shared" si="5"/>
        <v>800000</v>
      </c>
      <c r="O32" s="40">
        <f t="shared" si="5"/>
        <v>800000</v>
      </c>
      <c r="P32" s="40">
        <f t="shared" si="5"/>
        <v>800000</v>
      </c>
      <c r="Q32" s="42">
        <f t="shared" si="0"/>
        <v>640000</v>
      </c>
      <c r="R32"/>
      <c r="S32"/>
      <c r="T32"/>
      <c r="U32"/>
      <c r="V32" s="15"/>
    </row>
    <row r="33" spans="1:22" s="17" customFormat="1" ht="15.95" customHeight="1" x14ac:dyDescent="0.25">
      <c r="A33" s="52"/>
      <c r="B33" s="52"/>
      <c r="C33" s="52"/>
      <c r="D33" s="63"/>
      <c r="E33" t="s">
        <v>19</v>
      </c>
      <c r="F33" t="s">
        <v>20</v>
      </c>
      <c r="G33" s="47">
        <f>G27*G19</f>
        <v>880.00000000000011</v>
      </c>
      <c r="H33" s="47">
        <f t="shared" ref="H33:P33" si="6">H27*H19</f>
        <v>880.00000000000011</v>
      </c>
      <c r="I33" s="47">
        <f t="shared" si="6"/>
        <v>880.00000000000011</v>
      </c>
      <c r="J33" s="47">
        <f t="shared" si="6"/>
        <v>880.00000000000011</v>
      </c>
      <c r="K33" s="47">
        <f t="shared" si="6"/>
        <v>880.00000000000011</v>
      </c>
      <c r="L33" s="47">
        <f t="shared" si="6"/>
        <v>880.00000000000011</v>
      </c>
      <c r="M33" s="47">
        <f t="shared" si="6"/>
        <v>880.00000000000011</v>
      </c>
      <c r="N33" s="47">
        <f t="shared" si="6"/>
        <v>880.00000000000011</v>
      </c>
      <c r="O33" s="47">
        <f t="shared" si="6"/>
        <v>880.00000000000011</v>
      </c>
      <c r="P33" s="47">
        <f t="shared" si="6"/>
        <v>880.00000000000011</v>
      </c>
      <c r="Q33" s="48">
        <f t="shared" si="0"/>
        <v>880.00000000000023</v>
      </c>
      <c r="R33"/>
      <c r="S33"/>
      <c r="T33"/>
      <c r="U33"/>
      <c r="V33" s="15"/>
    </row>
    <row r="34" spans="1:22" s="17" customFormat="1" ht="15" customHeight="1" x14ac:dyDescent="0.25">
      <c r="A34" s="53" t="str">
        <f>A27</f>
        <v>T01</v>
      </c>
      <c r="B34" s="53" t="str">
        <f>B20</f>
        <v>Road Surface Condition</v>
      </c>
      <c r="C34" s="53" t="s">
        <v>10</v>
      </c>
      <c r="D34" s="63" t="s">
        <v>178</v>
      </c>
      <c r="E34" s="30" t="s">
        <v>6</v>
      </c>
      <c r="F34" s="30" t="str">
        <f>F20</f>
        <v>km</v>
      </c>
      <c r="G34" s="41">
        <v>1.5</v>
      </c>
      <c r="H34" s="41">
        <v>1.5</v>
      </c>
      <c r="I34" s="41">
        <v>1.5</v>
      </c>
      <c r="J34" s="41">
        <v>1.5</v>
      </c>
      <c r="K34" s="41">
        <v>1.5</v>
      </c>
      <c r="L34" s="41">
        <v>1.5</v>
      </c>
      <c r="M34" s="41">
        <v>1.5</v>
      </c>
      <c r="N34" s="41">
        <v>1.5</v>
      </c>
      <c r="O34" s="41">
        <v>1.5</v>
      </c>
      <c r="P34" s="41">
        <v>1.5</v>
      </c>
      <c r="Q34" s="35">
        <f t="shared" si="0"/>
        <v>1.5</v>
      </c>
      <c r="R34"/>
      <c r="S34"/>
      <c r="T34"/>
      <c r="U34"/>
      <c r="V34" s="15"/>
    </row>
    <row r="35" spans="1:22" s="17" customFormat="1" ht="15.95" customHeight="1" x14ac:dyDescent="0.25">
      <c r="A35" s="53"/>
      <c r="B35" s="53"/>
      <c r="C35" s="53"/>
      <c r="D35" s="63"/>
      <c r="E35" s="30" t="s">
        <v>5</v>
      </c>
      <c r="F35" s="30" t="str">
        <f>F21</f>
        <v>%</v>
      </c>
      <c r="G35" s="36">
        <v>85</v>
      </c>
      <c r="H35" s="36">
        <v>84</v>
      </c>
      <c r="I35" s="36">
        <v>83</v>
      </c>
      <c r="J35" s="36">
        <v>82</v>
      </c>
      <c r="K35" s="36">
        <v>81</v>
      </c>
      <c r="L35" s="36">
        <v>80</v>
      </c>
      <c r="M35" s="36">
        <v>79</v>
      </c>
      <c r="N35" s="36">
        <v>78</v>
      </c>
      <c r="O35" s="36">
        <v>77</v>
      </c>
      <c r="P35" s="36">
        <v>76</v>
      </c>
      <c r="Q35" s="43">
        <f t="shared" si="0"/>
        <v>80.5</v>
      </c>
      <c r="V35" s="15"/>
    </row>
    <row r="36" spans="1:22" s="17" customFormat="1" ht="15.95" customHeight="1" x14ac:dyDescent="0.25">
      <c r="A36" s="53"/>
      <c r="B36" s="53"/>
      <c r="C36" s="53"/>
      <c r="D36" s="63"/>
      <c r="E36" s="30" t="s">
        <v>7</v>
      </c>
      <c r="F36" s="30" t="str">
        <f>F22</f>
        <v>1,2,3,4,5</v>
      </c>
      <c r="G36" s="36">
        <v>2</v>
      </c>
      <c r="H36" s="36">
        <v>3</v>
      </c>
      <c r="I36" s="36">
        <v>3</v>
      </c>
      <c r="J36" s="36">
        <v>3</v>
      </c>
      <c r="K36" s="36">
        <v>4</v>
      </c>
      <c r="L36" s="36">
        <v>4</v>
      </c>
      <c r="M36" s="36">
        <v>4</v>
      </c>
      <c r="N36" s="36">
        <v>5</v>
      </c>
      <c r="O36" s="36">
        <v>5</v>
      </c>
      <c r="P36" s="36">
        <v>5</v>
      </c>
      <c r="Q36" s="35">
        <f t="shared" si="0"/>
        <v>3.8</v>
      </c>
      <c r="V36" s="15"/>
    </row>
    <row r="37" spans="1:22" s="17" customFormat="1" ht="15.95" customHeight="1" x14ac:dyDescent="0.25">
      <c r="A37" s="53"/>
      <c r="B37" s="53"/>
      <c r="C37" s="53"/>
      <c r="D37" s="63"/>
      <c r="E37" s="30" t="s">
        <v>27</v>
      </c>
      <c r="F37" s="30" t="str">
        <f>F23</f>
        <v>$</v>
      </c>
      <c r="G37" s="14">
        <v>300000</v>
      </c>
      <c r="H37" s="14">
        <v>300000</v>
      </c>
      <c r="I37" s="14">
        <v>300000</v>
      </c>
      <c r="J37" s="14">
        <v>300000</v>
      </c>
      <c r="K37" s="14">
        <v>300000</v>
      </c>
      <c r="L37" s="14">
        <v>300000</v>
      </c>
      <c r="M37" s="14">
        <v>300000</v>
      </c>
      <c r="N37" s="14">
        <v>300000</v>
      </c>
      <c r="O37" s="14">
        <v>300000</v>
      </c>
      <c r="P37" s="14">
        <v>300000</v>
      </c>
      <c r="Q37" s="8">
        <f t="shared" si="0"/>
        <v>300000</v>
      </c>
      <c r="V37" s="15"/>
    </row>
    <row r="38" spans="1:22" s="17" customFormat="1" ht="15.95" customHeight="1" x14ac:dyDescent="0.25">
      <c r="A38" s="53"/>
      <c r="B38" s="53"/>
      <c r="C38" s="53"/>
      <c r="D38" s="63"/>
      <c r="E38" s="30" t="s">
        <v>4</v>
      </c>
      <c r="F38" s="30" t="s">
        <v>64</v>
      </c>
      <c r="G38" s="33">
        <f>G34*G18</f>
        <v>60000</v>
      </c>
      <c r="H38" s="33">
        <f t="shared" ref="H38:O38" si="7">H34*H18</f>
        <v>61500</v>
      </c>
      <c r="I38" s="33">
        <f t="shared" si="7"/>
        <v>63000</v>
      </c>
      <c r="J38" s="33">
        <f t="shared" si="7"/>
        <v>64500</v>
      </c>
      <c r="K38" s="33">
        <f t="shared" si="7"/>
        <v>66000</v>
      </c>
      <c r="L38" s="33">
        <f t="shared" si="7"/>
        <v>67500</v>
      </c>
      <c r="M38" s="33">
        <f t="shared" si="7"/>
        <v>69000</v>
      </c>
      <c r="N38" s="33">
        <f t="shared" si="7"/>
        <v>70500</v>
      </c>
      <c r="O38" s="33">
        <f t="shared" si="7"/>
        <v>72000</v>
      </c>
      <c r="P38" s="33">
        <f>P34*P18</f>
        <v>73500</v>
      </c>
      <c r="Q38" s="42">
        <f t="shared" si="0"/>
        <v>66750</v>
      </c>
      <c r="V38" s="15"/>
    </row>
    <row r="39" spans="1:22" s="17" customFormat="1" ht="15.95" customHeight="1" x14ac:dyDescent="0.25">
      <c r="A39" s="53"/>
      <c r="B39" s="53"/>
      <c r="C39" s="53"/>
      <c r="D39" s="63"/>
      <c r="E39" s="30" t="s">
        <v>18</v>
      </c>
      <c r="F39" s="30" t="s">
        <v>64</v>
      </c>
      <c r="G39" s="33">
        <f>G36*G37</f>
        <v>600000</v>
      </c>
      <c r="H39" s="33">
        <f t="shared" ref="H39:P39" si="8">H36*H37</f>
        <v>900000</v>
      </c>
      <c r="I39" s="33">
        <f t="shared" si="8"/>
        <v>900000</v>
      </c>
      <c r="J39" s="33">
        <f t="shared" si="8"/>
        <v>900000</v>
      </c>
      <c r="K39" s="33">
        <f t="shared" si="8"/>
        <v>1200000</v>
      </c>
      <c r="L39" s="33">
        <f t="shared" si="8"/>
        <v>1200000</v>
      </c>
      <c r="M39" s="33">
        <f t="shared" si="8"/>
        <v>1200000</v>
      </c>
      <c r="N39" s="33">
        <f t="shared" si="8"/>
        <v>1500000</v>
      </c>
      <c r="O39" s="33">
        <f t="shared" si="8"/>
        <v>1500000</v>
      </c>
      <c r="P39" s="33">
        <f t="shared" si="8"/>
        <v>1500000</v>
      </c>
      <c r="Q39" s="42">
        <f t="shared" si="0"/>
        <v>1140000</v>
      </c>
      <c r="V39" s="15"/>
    </row>
    <row r="40" spans="1:22" s="17" customFormat="1" ht="17.100000000000001" customHeight="1" thickBot="1" x14ac:dyDescent="0.3">
      <c r="A40" s="53"/>
      <c r="B40" s="53"/>
      <c r="C40" s="53"/>
      <c r="D40" s="63"/>
      <c r="E40" s="30" t="s">
        <v>19</v>
      </c>
      <c r="F40" s="30" t="s">
        <v>20</v>
      </c>
      <c r="G40" s="46">
        <f>G19*G34</f>
        <v>600</v>
      </c>
      <c r="H40" s="46">
        <f t="shared" ref="H40:P40" si="9">H19*H34</f>
        <v>600</v>
      </c>
      <c r="I40" s="46">
        <f t="shared" si="9"/>
        <v>600</v>
      </c>
      <c r="J40" s="46">
        <f t="shared" si="9"/>
        <v>600</v>
      </c>
      <c r="K40" s="46">
        <f t="shared" si="9"/>
        <v>600</v>
      </c>
      <c r="L40" s="46">
        <f t="shared" si="9"/>
        <v>600</v>
      </c>
      <c r="M40" s="46">
        <f t="shared" si="9"/>
        <v>600</v>
      </c>
      <c r="N40" s="46">
        <f t="shared" si="9"/>
        <v>600</v>
      </c>
      <c r="O40" s="46">
        <f t="shared" si="9"/>
        <v>600</v>
      </c>
      <c r="P40" s="46">
        <f t="shared" si="9"/>
        <v>600</v>
      </c>
      <c r="Q40" s="48">
        <f t="shared" si="0"/>
        <v>600</v>
      </c>
      <c r="V40" s="15"/>
    </row>
    <row r="41" spans="1:22" s="17" customFormat="1" ht="18" x14ac:dyDescent="0.25">
      <c r="A41" s="27" t="str">
        <f>A17</f>
        <v>LoS ref</v>
      </c>
      <c r="B41" s="27" t="str">
        <f t="shared" ref="B41:Q41" si="10">B17</f>
        <v>Level of Service</v>
      </c>
      <c r="C41" s="27" t="str">
        <f t="shared" si="10"/>
        <v>Option</v>
      </c>
      <c r="D41" s="27" t="str">
        <f t="shared" si="10"/>
        <v>Benefits/Consequences</v>
      </c>
      <c r="E41" s="27" t="str">
        <f t="shared" si="10"/>
        <v>Factor</v>
      </c>
      <c r="F41" s="27" t="str">
        <f t="shared" si="10"/>
        <v>Unit</v>
      </c>
      <c r="G41" s="27">
        <f t="shared" si="10"/>
        <v>2024</v>
      </c>
      <c r="H41" s="27">
        <f t="shared" si="10"/>
        <v>2025</v>
      </c>
      <c r="I41" s="27">
        <f t="shared" si="10"/>
        <v>2026</v>
      </c>
      <c r="J41" s="27">
        <f t="shared" si="10"/>
        <v>2027</v>
      </c>
      <c r="K41" s="27">
        <f t="shared" si="10"/>
        <v>2028</v>
      </c>
      <c r="L41" s="27">
        <f t="shared" si="10"/>
        <v>2029</v>
      </c>
      <c r="M41" s="27">
        <f t="shared" si="10"/>
        <v>2030</v>
      </c>
      <c r="N41" s="27">
        <f t="shared" si="10"/>
        <v>2031</v>
      </c>
      <c r="O41" s="27">
        <f t="shared" si="10"/>
        <v>2032</v>
      </c>
      <c r="P41" s="27">
        <f t="shared" si="10"/>
        <v>2033</v>
      </c>
      <c r="Q41" s="27" t="str">
        <f t="shared" si="10"/>
        <v>Avg</v>
      </c>
      <c r="V41" s="15"/>
    </row>
    <row r="42" spans="1:22" s="17" customFormat="1" ht="18.75" x14ac:dyDescent="0.3">
      <c r="A42" s="54" t="str">
        <f>A4</f>
        <v>T02</v>
      </c>
      <c r="B42" s="54" t="str">
        <f>B4</f>
        <v>Pavement Condition</v>
      </c>
      <c r="C42"/>
      <c r="D42"/>
      <c r="E42" t="s">
        <v>16</v>
      </c>
      <c r="F42" t="str">
        <f>"$ per" &amp; " " &amp; F44</f>
        <v>$ per km</v>
      </c>
      <c r="G42" s="38">
        <v>400000</v>
      </c>
      <c r="H42" s="38">
        <v>410000</v>
      </c>
      <c r="I42" s="38">
        <v>420000</v>
      </c>
      <c r="J42" s="38">
        <v>430000</v>
      </c>
      <c r="K42" s="38">
        <v>440000</v>
      </c>
      <c r="L42" s="38">
        <v>450000</v>
      </c>
      <c r="M42" s="38">
        <v>460000</v>
      </c>
      <c r="N42" s="38">
        <v>470000</v>
      </c>
      <c r="O42" s="38">
        <v>480000</v>
      </c>
      <c r="P42" s="38">
        <v>490000</v>
      </c>
      <c r="Q42"/>
      <c r="R42"/>
      <c r="S42"/>
      <c r="T42"/>
      <c r="U42"/>
      <c r="V42"/>
    </row>
    <row r="43" spans="1:22" s="17" customFormat="1" x14ac:dyDescent="0.25">
      <c r="A43"/>
      <c r="B43"/>
      <c r="C43"/>
      <c r="D43"/>
      <c r="E43" t="s">
        <v>3</v>
      </c>
      <c r="F43" t="str">
        <f>"tonnes/"&amp;F44</f>
        <v>tonnes/km</v>
      </c>
      <c r="G43" s="45">
        <v>400</v>
      </c>
      <c r="H43" s="45">
        <v>400</v>
      </c>
      <c r="I43" s="45">
        <v>400</v>
      </c>
      <c r="J43" s="45">
        <v>400</v>
      </c>
      <c r="K43" s="45">
        <v>400</v>
      </c>
      <c r="L43" s="45">
        <v>400</v>
      </c>
      <c r="M43" s="45">
        <v>400</v>
      </c>
      <c r="N43" s="45">
        <v>400</v>
      </c>
      <c r="O43" s="45">
        <v>400</v>
      </c>
      <c r="P43" s="45">
        <v>400</v>
      </c>
      <c r="Q43"/>
      <c r="R43"/>
      <c r="S43"/>
      <c r="T43"/>
      <c r="U43"/>
      <c r="V43"/>
    </row>
    <row r="44" spans="1:22" s="17" customFormat="1" ht="15" customHeight="1" x14ac:dyDescent="0.25">
      <c r="A44" s="30" t="str">
        <f>A42</f>
        <v>T02</v>
      </c>
      <c r="B44" s="30" t="str">
        <f>B42</f>
        <v>Pavement Condition</v>
      </c>
      <c r="C44" s="30" t="s">
        <v>8</v>
      </c>
      <c r="D44" s="63" t="s">
        <v>177</v>
      </c>
      <c r="E44" s="30" t="s">
        <v>6</v>
      </c>
      <c r="F44" s="34" t="s">
        <v>73</v>
      </c>
      <c r="G44" s="41">
        <v>3</v>
      </c>
      <c r="H44" s="41">
        <v>3</v>
      </c>
      <c r="I44" s="41">
        <v>3</v>
      </c>
      <c r="J44" s="41">
        <v>3</v>
      </c>
      <c r="K44" s="41">
        <v>3</v>
      </c>
      <c r="L44" s="41">
        <v>3</v>
      </c>
      <c r="M44" s="41">
        <v>3</v>
      </c>
      <c r="N44" s="41">
        <v>3</v>
      </c>
      <c r="O44" s="41">
        <v>3</v>
      </c>
      <c r="P44" s="41">
        <v>3</v>
      </c>
      <c r="Q44" s="35">
        <f>IFERROR(AVERAGE(G44:P44),0)</f>
        <v>3</v>
      </c>
      <c r="R44"/>
      <c r="S44"/>
      <c r="T44"/>
      <c r="U44"/>
      <c r="V44"/>
    </row>
    <row r="45" spans="1:22" s="17" customFormat="1" ht="15" customHeight="1" x14ac:dyDescent="0.25">
      <c r="A45" s="30"/>
      <c r="B45" s="30"/>
      <c r="C45" s="30"/>
      <c r="D45" s="63"/>
      <c r="E45" s="30" t="s">
        <v>5</v>
      </c>
      <c r="F45" s="34" t="s">
        <v>17</v>
      </c>
      <c r="G45" s="36">
        <v>85</v>
      </c>
      <c r="H45" s="36">
        <v>86</v>
      </c>
      <c r="I45" s="36">
        <v>87</v>
      </c>
      <c r="J45" s="36">
        <v>88</v>
      </c>
      <c r="K45" s="36">
        <v>89</v>
      </c>
      <c r="L45" s="36">
        <v>90</v>
      </c>
      <c r="M45" s="36">
        <v>91</v>
      </c>
      <c r="N45" s="36">
        <v>92</v>
      </c>
      <c r="O45" s="36">
        <v>93</v>
      </c>
      <c r="P45" s="36">
        <v>94</v>
      </c>
      <c r="Q45" s="43">
        <f t="shared" ref="Q45:Q64" si="11">IFERROR(AVERAGE(G45:P45),0)</f>
        <v>89.5</v>
      </c>
      <c r="R45"/>
      <c r="S45"/>
      <c r="T45"/>
      <c r="U45"/>
      <c r="V45"/>
    </row>
    <row r="46" spans="1:22" s="17" customFormat="1" ht="15" customHeight="1" x14ac:dyDescent="0.25">
      <c r="A46" s="30"/>
      <c r="B46" s="30"/>
      <c r="C46" s="30"/>
      <c r="D46" s="63"/>
      <c r="E46" s="30" t="s">
        <v>7</v>
      </c>
      <c r="F46" s="37" t="s">
        <v>63</v>
      </c>
      <c r="G46" s="36">
        <v>2</v>
      </c>
      <c r="H46" s="36">
        <v>2</v>
      </c>
      <c r="I46" s="36">
        <v>2</v>
      </c>
      <c r="J46" s="36">
        <v>2</v>
      </c>
      <c r="K46" s="36">
        <v>2</v>
      </c>
      <c r="L46" s="36">
        <v>3</v>
      </c>
      <c r="M46" s="36">
        <v>3</v>
      </c>
      <c r="N46" s="36">
        <v>3</v>
      </c>
      <c r="O46" s="36">
        <v>3</v>
      </c>
      <c r="P46" s="36">
        <v>3</v>
      </c>
      <c r="Q46" s="35">
        <f t="shared" si="11"/>
        <v>2.5</v>
      </c>
      <c r="R46"/>
      <c r="S46"/>
      <c r="T46"/>
      <c r="U46"/>
      <c r="V46"/>
    </row>
    <row r="47" spans="1:22" s="17" customFormat="1" ht="15" customHeight="1" x14ac:dyDescent="0.25">
      <c r="A47" s="30"/>
      <c r="B47" s="30"/>
      <c r="C47" s="30"/>
      <c r="D47" s="63"/>
      <c r="E47" s="30" t="s">
        <v>27</v>
      </c>
      <c r="F47" s="30" t="s">
        <v>64</v>
      </c>
      <c r="G47" s="14">
        <v>100000</v>
      </c>
      <c r="H47" s="14">
        <v>100000</v>
      </c>
      <c r="I47" s="14">
        <v>100000</v>
      </c>
      <c r="J47" s="14">
        <v>100000</v>
      </c>
      <c r="K47" s="14">
        <v>100000</v>
      </c>
      <c r="L47" s="14">
        <v>100000</v>
      </c>
      <c r="M47" s="14">
        <v>100000</v>
      </c>
      <c r="N47" s="14">
        <v>100000</v>
      </c>
      <c r="O47" s="14">
        <v>100000</v>
      </c>
      <c r="P47" s="14">
        <v>100000</v>
      </c>
      <c r="Q47" s="8">
        <f t="shared" si="11"/>
        <v>100000</v>
      </c>
      <c r="R47"/>
      <c r="S47"/>
      <c r="T47"/>
      <c r="U47"/>
      <c r="V47"/>
    </row>
    <row r="48" spans="1:22" s="17" customFormat="1" ht="15" customHeight="1" x14ac:dyDescent="0.25">
      <c r="A48" s="30"/>
      <c r="B48" s="30"/>
      <c r="C48" s="30"/>
      <c r="D48" s="63"/>
      <c r="E48" s="30" t="s">
        <v>4</v>
      </c>
      <c r="F48" s="30" t="s">
        <v>64</v>
      </c>
      <c r="G48" s="33">
        <f>G44*G42</f>
        <v>1200000</v>
      </c>
      <c r="H48" s="33">
        <f t="shared" ref="H48:P48" si="12">H44*H42</f>
        <v>1230000</v>
      </c>
      <c r="I48" s="33">
        <f t="shared" si="12"/>
        <v>1260000</v>
      </c>
      <c r="J48" s="33">
        <f t="shared" si="12"/>
        <v>1290000</v>
      </c>
      <c r="K48" s="33">
        <f t="shared" si="12"/>
        <v>1320000</v>
      </c>
      <c r="L48" s="33">
        <f t="shared" si="12"/>
        <v>1350000</v>
      </c>
      <c r="M48" s="33">
        <f t="shared" si="12"/>
        <v>1380000</v>
      </c>
      <c r="N48" s="33">
        <f t="shared" si="12"/>
        <v>1410000</v>
      </c>
      <c r="O48" s="33">
        <f t="shared" si="12"/>
        <v>1440000</v>
      </c>
      <c r="P48" s="33">
        <f t="shared" si="12"/>
        <v>1470000</v>
      </c>
      <c r="Q48" s="42">
        <f t="shared" si="11"/>
        <v>1335000</v>
      </c>
      <c r="R48"/>
      <c r="S48"/>
      <c r="T48"/>
      <c r="U48"/>
      <c r="V48"/>
    </row>
    <row r="49" spans="1:22" s="17" customFormat="1" ht="15" customHeight="1" x14ac:dyDescent="0.25">
      <c r="A49" s="30"/>
      <c r="B49" s="30"/>
      <c r="C49" s="30"/>
      <c r="D49" s="63"/>
      <c r="E49" s="30" t="s">
        <v>18</v>
      </c>
      <c r="F49" s="30" t="s">
        <v>64</v>
      </c>
      <c r="G49" s="33">
        <f>G46*G47</f>
        <v>200000</v>
      </c>
      <c r="H49" s="33">
        <f t="shared" ref="H49:P49" si="13">H46*H47</f>
        <v>200000</v>
      </c>
      <c r="I49" s="33">
        <f t="shared" si="13"/>
        <v>200000</v>
      </c>
      <c r="J49" s="33">
        <f t="shared" si="13"/>
        <v>200000</v>
      </c>
      <c r="K49" s="33">
        <f t="shared" si="13"/>
        <v>200000</v>
      </c>
      <c r="L49" s="33">
        <f t="shared" si="13"/>
        <v>300000</v>
      </c>
      <c r="M49" s="33">
        <f t="shared" si="13"/>
        <v>300000</v>
      </c>
      <c r="N49" s="33">
        <f t="shared" si="13"/>
        <v>300000</v>
      </c>
      <c r="O49" s="33">
        <f t="shared" si="13"/>
        <v>300000</v>
      </c>
      <c r="P49" s="33">
        <f t="shared" si="13"/>
        <v>300000</v>
      </c>
      <c r="Q49" s="42">
        <f t="shared" si="11"/>
        <v>250000</v>
      </c>
      <c r="R49"/>
      <c r="S49"/>
      <c r="T49"/>
      <c r="U49"/>
      <c r="V49"/>
    </row>
    <row r="50" spans="1:22" s="17" customFormat="1" ht="15" customHeight="1" x14ac:dyDescent="0.25">
      <c r="A50" s="30"/>
      <c r="B50" s="30"/>
      <c r="C50" s="30"/>
      <c r="D50" s="63"/>
      <c r="E50" s="30" t="s">
        <v>19</v>
      </c>
      <c r="F50" s="30" t="s">
        <v>20</v>
      </c>
      <c r="G50" s="44">
        <f>G43*G44</f>
        <v>1200</v>
      </c>
      <c r="H50" s="44">
        <f t="shared" ref="H50:P50" si="14">H43*H44</f>
        <v>1200</v>
      </c>
      <c r="I50" s="44">
        <f t="shared" si="14"/>
        <v>1200</v>
      </c>
      <c r="J50" s="44">
        <f t="shared" si="14"/>
        <v>1200</v>
      </c>
      <c r="K50" s="44">
        <f t="shared" si="14"/>
        <v>1200</v>
      </c>
      <c r="L50" s="44">
        <f t="shared" si="14"/>
        <v>1200</v>
      </c>
      <c r="M50" s="44">
        <f t="shared" si="14"/>
        <v>1200</v>
      </c>
      <c r="N50" s="44">
        <f t="shared" si="14"/>
        <v>1200</v>
      </c>
      <c r="O50" s="44">
        <f t="shared" si="14"/>
        <v>1200</v>
      </c>
      <c r="P50" s="44">
        <f t="shared" si="14"/>
        <v>1200</v>
      </c>
      <c r="Q50" s="48">
        <f t="shared" si="11"/>
        <v>1200</v>
      </c>
      <c r="R50"/>
      <c r="S50"/>
      <c r="T50"/>
      <c r="U50"/>
      <c r="V50"/>
    </row>
    <row r="51" spans="1:22" s="17" customFormat="1" ht="15" customHeight="1" x14ac:dyDescent="0.25">
      <c r="A51" t="str">
        <f>A44</f>
        <v>T02</v>
      </c>
      <c r="B51" t="str">
        <f>B44</f>
        <v>Pavement Condition</v>
      </c>
      <c r="C51" t="s">
        <v>9</v>
      </c>
      <c r="D51" s="63" t="s">
        <v>181</v>
      </c>
      <c r="E51" t="s">
        <v>6</v>
      </c>
      <c r="F51" t="str">
        <f>F44</f>
        <v>km</v>
      </c>
      <c r="G51" s="39">
        <v>2.2000000000000002</v>
      </c>
      <c r="H51" s="39">
        <v>2.2000000000000002</v>
      </c>
      <c r="I51" s="39">
        <v>2.2000000000000002</v>
      </c>
      <c r="J51" s="39">
        <v>2.2000000000000002</v>
      </c>
      <c r="K51" s="39">
        <v>2.2000000000000002</v>
      </c>
      <c r="L51" s="39">
        <v>2.2000000000000002</v>
      </c>
      <c r="M51" s="39">
        <v>2.2000000000000002</v>
      </c>
      <c r="N51" s="39">
        <v>2.2000000000000002</v>
      </c>
      <c r="O51" s="39">
        <v>2.2000000000000002</v>
      </c>
      <c r="P51" s="39">
        <v>2.2000000000000002</v>
      </c>
      <c r="Q51" s="35">
        <f t="shared" si="11"/>
        <v>2.1999999999999997</v>
      </c>
      <c r="R51"/>
      <c r="S51"/>
      <c r="T51"/>
      <c r="U51"/>
      <c r="V51"/>
    </row>
    <row r="52" spans="1:22" s="17" customFormat="1" ht="15" customHeight="1" x14ac:dyDescent="0.25">
      <c r="A52"/>
      <c r="B52"/>
      <c r="C52"/>
      <c r="D52" s="63"/>
      <c r="E52" t="s">
        <v>5</v>
      </c>
      <c r="F52" t="str">
        <f>F45</f>
        <v>%</v>
      </c>
      <c r="G52" s="39">
        <v>85</v>
      </c>
      <c r="H52" s="39">
        <v>85</v>
      </c>
      <c r="I52" s="39">
        <v>85</v>
      </c>
      <c r="J52" s="39">
        <v>85</v>
      </c>
      <c r="K52" s="39">
        <v>85</v>
      </c>
      <c r="L52" s="39">
        <v>85</v>
      </c>
      <c r="M52" s="39">
        <v>85</v>
      </c>
      <c r="N52" s="39">
        <v>85</v>
      </c>
      <c r="O52" s="39">
        <v>85</v>
      </c>
      <c r="P52" s="39">
        <v>85</v>
      </c>
      <c r="Q52" s="43">
        <f t="shared" si="11"/>
        <v>85</v>
      </c>
      <c r="R52"/>
      <c r="S52"/>
      <c r="T52"/>
      <c r="U52"/>
      <c r="V52"/>
    </row>
    <row r="53" spans="1:22" s="17" customFormat="1" ht="15" customHeight="1" x14ac:dyDescent="0.25">
      <c r="A53"/>
      <c r="B53"/>
      <c r="C53"/>
      <c r="D53" s="63"/>
      <c r="E53" t="s">
        <v>7</v>
      </c>
      <c r="F53" t="str">
        <f>F46</f>
        <v>1,2,3,4,5</v>
      </c>
      <c r="G53" s="39">
        <v>2</v>
      </c>
      <c r="H53" s="39">
        <v>2</v>
      </c>
      <c r="I53" s="39">
        <v>3</v>
      </c>
      <c r="J53" s="39">
        <v>3</v>
      </c>
      <c r="K53" s="39">
        <v>3</v>
      </c>
      <c r="L53" s="39">
        <v>3</v>
      </c>
      <c r="M53" s="39">
        <v>4</v>
      </c>
      <c r="N53" s="39">
        <v>4</v>
      </c>
      <c r="O53" s="39">
        <v>4</v>
      </c>
      <c r="P53" s="39">
        <v>4</v>
      </c>
      <c r="Q53" s="35">
        <f t="shared" si="11"/>
        <v>3.2</v>
      </c>
      <c r="R53"/>
      <c r="S53"/>
      <c r="T53"/>
      <c r="U53"/>
      <c r="V53"/>
    </row>
    <row r="54" spans="1:22" s="17" customFormat="1" ht="15" customHeight="1" x14ac:dyDescent="0.25">
      <c r="A54"/>
      <c r="B54"/>
      <c r="C54"/>
      <c r="D54" s="63"/>
      <c r="E54" t="s">
        <v>27</v>
      </c>
      <c r="F54" t="str">
        <f>F47</f>
        <v>$</v>
      </c>
      <c r="G54" s="38">
        <v>200000</v>
      </c>
      <c r="H54" s="38">
        <v>200000</v>
      </c>
      <c r="I54" s="38">
        <v>200000</v>
      </c>
      <c r="J54" s="38">
        <v>200000</v>
      </c>
      <c r="K54" s="38">
        <v>200000</v>
      </c>
      <c r="L54" s="38">
        <v>200000</v>
      </c>
      <c r="M54" s="38">
        <v>200000</v>
      </c>
      <c r="N54" s="38">
        <v>200000</v>
      </c>
      <c r="O54" s="38">
        <v>200000</v>
      </c>
      <c r="P54" s="38">
        <v>200000</v>
      </c>
      <c r="Q54" s="8">
        <f t="shared" si="11"/>
        <v>200000</v>
      </c>
      <c r="R54"/>
      <c r="S54"/>
      <c r="T54"/>
      <c r="U54"/>
      <c r="V54"/>
    </row>
    <row r="55" spans="1:22" s="17" customFormat="1" ht="15" customHeight="1" x14ac:dyDescent="0.25">
      <c r="A55"/>
      <c r="B55"/>
      <c r="C55"/>
      <c r="D55" s="63"/>
      <c r="E55" t="s">
        <v>4</v>
      </c>
      <c r="F55" t="s">
        <v>64</v>
      </c>
      <c r="G55" s="40">
        <f>G51*G42</f>
        <v>880000.00000000012</v>
      </c>
      <c r="H55" s="40">
        <f t="shared" ref="H55:P55" si="15">H51*H42</f>
        <v>902000.00000000012</v>
      </c>
      <c r="I55" s="40">
        <f t="shared" si="15"/>
        <v>924000.00000000012</v>
      </c>
      <c r="J55" s="40">
        <f t="shared" si="15"/>
        <v>946000.00000000012</v>
      </c>
      <c r="K55" s="40">
        <f t="shared" si="15"/>
        <v>968000.00000000012</v>
      </c>
      <c r="L55" s="40">
        <f t="shared" si="15"/>
        <v>990000.00000000012</v>
      </c>
      <c r="M55" s="40">
        <f t="shared" si="15"/>
        <v>1012000.0000000001</v>
      </c>
      <c r="N55" s="40">
        <f t="shared" si="15"/>
        <v>1034000.0000000001</v>
      </c>
      <c r="O55" s="40">
        <f t="shared" si="15"/>
        <v>1056000</v>
      </c>
      <c r="P55" s="40">
        <f t="shared" si="15"/>
        <v>1078000</v>
      </c>
      <c r="Q55" s="42">
        <f t="shared" si="11"/>
        <v>979000</v>
      </c>
      <c r="R55"/>
      <c r="S55"/>
      <c r="T55"/>
      <c r="U55"/>
      <c r="V55"/>
    </row>
    <row r="56" spans="1:22" s="17" customFormat="1" ht="15" customHeight="1" x14ac:dyDescent="0.25">
      <c r="A56"/>
      <c r="B56"/>
      <c r="C56"/>
      <c r="D56" s="63"/>
      <c r="E56" t="s">
        <v>18</v>
      </c>
      <c r="F56" t="s">
        <v>64</v>
      </c>
      <c r="G56" s="40">
        <f>G53*G54</f>
        <v>400000</v>
      </c>
      <c r="H56" s="40">
        <f t="shared" ref="H56:P56" si="16">H53*H54</f>
        <v>400000</v>
      </c>
      <c r="I56" s="40">
        <f t="shared" si="16"/>
        <v>600000</v>
      </c>
      <c r="J56" s="40">
        <f t="shared" si="16"/>
        <v>600000</v>
      </c>
      <c r="K56" s="40">
        <f t="shared" si="16"/>
        <v>600000</v>
      </c>
      <c r="L56" s="40">
        <f t="shared" si="16"/>
        <v>600000</v>
      </c>
      <c r="M56" s="40">
        <f t="shared" si="16"/>
        <v>800000</v>
      </c>
      <c r="N56" s="40">
        <f t="shared" si="16"/>
        <v>800000</v>
      </c>
      <c r="O56" s="40">
        <f t="shared" si="16"/>
        <v>800000</v>
      </c>
      <c r="P56" s="40">
        <f t="shared" si="16"/>
        <v>800000</v>
      </c>
      <c r="Q56" s="42">
        <f t="shared" si="11"/>
        <v>640000</v>
      </c>
      <c r="R56"/>
      <c r="S56"/>
      <c r="T56"/>
      <c r="U56"/>
      <c r="V56"/>
    </row>
    <row r="57" spans="1:22" s="17" customFormat="1" ht="15" customHeight="1" x14ac:dyDescent="0.25">
      <c r="A57"/>
      <c r="B57"/>
      <c r="C57"/>
      <c r="D57" s="63"/>
      <c r="E57" t="s">
        <v>19</v>
      </c>
      <c r="F57" t="s">
        <v>20</v>
      </c>
      <c r="G57" s="47">
        <f>G51*G43</f>
        <v>880.00000000000011</v>
      </c>
      <c r="H57" s="47">
        <f t="shared" ref="H57:P57" si="17">H51*H43</f>
        <v>880.00000000000011</v>
      </c>
      <c r="I57" s="47">
        <f t="shared" si="17"/>
        <v>880.00000000000011</v>
      </c>
      <c r="J57" s="47">
        <f t="shared" si="17"/>
        <v>880.00000000000011</v>
      </c>
      <c r="K57" s="47">
        <f t="shared" si="17"/>
        <v>880.00000000000011</v>
      </c>
      <c r="L57" s="47">
        <f t="shared" si="17"/>
        <v>880.00000000000011</v>
      </c>
      <c r="M57" s="47">
        <f t="shared" si="17"/>
        <v>880.00000000000011</v>
      </c>
      <c r="N57" s="47">
        <f t="shared" si="17"/>
        <v>880.00000000000011</v>
      </c>
      <c r="O57" s="47">
        <f t="shared" si="17"/>
        <v>880.00000000000011</v>
      </c>
      <c r="P57" s="47">
        <f t="shared" si="17"/>
        <v>880.00000000000011</v>
      </c>
      <c r="Q57" s="48">
        <f t="shared" si="11"/>
        <v>880.00000000000023</v>
      </c>
      <c r="R57"/>
      <c r="S57"/>
      <c r="T57"/>
      <c r="U57"/>
      <c r="V57"/>
    </row>
    <row r="58" spans="1:22" s="17" customFormat="1" ht="15" customHeight="1" x14ac:dyDescent="0.25">
      <c r="A58" s="30" t="str">
        <f>A51</f>
        <v>T02</v>
      </c>
      <c r="B58" s="30" t="str">
        <f>B44</f>
        <v>Pavement Condition</v>
      </c>
      <c r="C58" s="30" t="s">
        <v>10</v>
      </c>
      <c r="D58" s="63" t="s">
        <v>178</v>
      </c>
      <c r="E58" s="30" t="s">
        <v>6</v>
      </c>
      <c r="F58" s="30" t="str">
        <f>F44</f>
        <v>km</v>
      </c>
      <c r="G58" s="41">
        <v>1.5</v>
      </c>
      <c r="H58" s="41">
        <v>1.5</v>
      </c>
      <c r="I58" s="41">
        <v>1.5</v>
      </c>
      <c r="J58" s="41">
        <v>1.5</v>
      </c>
      <c r="K58" s="41">
        <v>1.5</v>
      </c>
      <c r="L58" s="41">
        <v>1.5</v>
      </c>
      <c r="M58" s="41">
        <v>1.5</v>
      </c>
      <c r="N58" s="41">
        <v>1.5</v>
      </c>
      <c r="O58" s="41">
        <v>1.5</v>
      </c>
      <c r="P58" s="41">
        <v>1.5</v>
      </c>
      <c r="Q58" s="35">
        <f t="shared" si="11"/>
        <v>1.5</v>
      </c>
      <c r="R58"/>
      <c r="S58"/>
      <c r="T58"/>
      <c r="U58"/>
      <c r="V58"/>
    </row>
    <row r="59" spans="1:22" s="17" customFormat="1" ht="15" customHeight="1" x14ac:dyDescent="0.25">
      <c r="A59" s="30"/>
      <c r="B59" s="30"/>
      <c r="C59" s="30"/>
      <c r="D59" s="63"/>
      <c r="E59" s="30" t="s">
        <v>5</v>
      </c>
      <c r="F59" s="30" t="str">
        <f>F45</f>
        <v>%</v>
      </c>
      <c r="G59" s="36">
        <v>85</v>
      </c>
      <c r="H59" s="36">
        <v>84</v>
      </c>
      <c r="I59" s="36">
        <v>83</v>
      </c>
      <c r="J59" s="36">
        <v>82</v>
      </c>
      <c r="K59" s="36">
        <v>81</v>
      </c>
      <c r="L59" s="36">
        <v>80</v>
      </c>
      <c r="M59" s="36">
        <v>79</v>
      </c>
      <c r="N59" s="36">
        <v>78</v>
      </c>
      <c r="O59" s="36">
        <v>77</v>
      </c>
      <c r="P59" s="36">
        <v>76</v>
      </c>
      <c r="Q59" s="43">
        <f t="shared" si="11"/>
        <v>80.5</v>
      </c>
      <c r="R59"/>
      <c r="S59"/>
      <c r="T59"/>
      <c r="U59"/>
      <c r="V59"/>
    </row>
    <row r="60" spans="1:22" s="17" customFormat="1" ht="15" customHeight="1" x14ac:dyDescent="0.25">
      <c r="A60" s="30"/>
      <c r="B60" s="30"/>
      <c r="C60" s="30"/>
      <c r="D60" s="63"/>
      <c r="E60" s="30" t="s">
        <v>7</v>
      </c>
      <c r="F60" s="30" t="str">
        <f>F46</f>
        <v>1,2,3,4,5</v>
      </c>
      <c r="G60" s="36">
        <v>2</v>
      </c>
      <c r="H60" s="36">
        <v>3</v>
      </c>
      <c r="I60" s="36">
        <v>3</v>
      </c>
      <c r="J60" s="36">
        <v>3</v>
      </c>
      <c r="K60" s="36">
        <v>4</v>
      </c>
      <c r="L60" s="36">
        <v>4</v>
      </c>
      <c r="M60" s="36">
        <v>4</v>
      </c>
      <c r="N60" s="36">
        <v>5</v>
      </c>
      <c r="O60" s="36">
        <v>5</v>
      </c>
      <c r="P60" s="36">
        <v>5</v>
      </c>
      <c r="Q60" s="35">
        <f t="shared" si="11"/>
        <v>3.8</v>
      </c>
      <c r="R60"/>
      <c r="S60"/>
      <c r="T60"/>
      <c r="U60"/>
      <c r="V60"/>
    </row>
    <row r="61" spans="1:22" s="17" customFormat="1" ht="15" customHeight="1" x14ac:dyDescent="0.25">
      <c r="A61" s="30"/>
      <c r="B61" s="30"/>
      <c r="C61" s="30"/>
      <c r="D61" s="63"/>
      <c r="E61" s="30" t="s">
        <v>27</v>
      </c>
      <c r="F61" s="30" t="str">
        <f>F47</f>
        <v>$</v>
      </c>
      <c r="G61" s="14">
        <v>300000</v>
      </c>
      <c r="H61" s="14">
        <v>300000</v>
      </c>
      <c r="I61" s="14">
        <v>300000</v>
      </c>
      <c r="J61" s="14">
        <v>300000</v>
      </c>
      <c r="K61" s="14">
        <v>300000</v>
      </c>
      <c r="L61" s="14">
        <v>300000</v>
      </c>
      <c r="M61" s="14">
        <v>300000</v>
      </c>
      <c r="N61" s="14">
        <v>300000</v>
      </c>
      <c r="O61" s="14">
        <v>300000</v>
      </c>
      <c r="P61" s="14">
        <v>300000</v>
      </c>
      <c r="Q61" s="8">
        <f t="shared" si="11"/>
        <v>300000</v>
      </c>
      <c r="R61"/>
      <c r="S61"/>
      <c r="T61"/>
      <c r="U61"/>
      <c r="V61"/>
    </row>
    <row r="62" spans="1:22" s="17" customFormat="1" ht="15" customHeight="1" x14ac:dyDescent="0.25">
      <c r="A62" s="30"/>
      <c r="B62" s="30"/>
      <c r="C62" s="30"/>
      <c r="D62" s="63"/>
      <c r="E62" s="30" t="s">
        <v>4</v>
      </c>
      <c r="F62" s="30" t="s">
        <v>64</v>
      </c>
      <c r="G62" s="33">
        <f>G58*G42</f>
        <v>600000</v>
      </c>
      <c r="H62" s="33">
        <f t="shared" ref="H62:O62" si="18">H58*H42</f>
        <v>615000</v>
      </c>
      <c r="I62" s="33">
        <f t="shared" si="18"/>
        <v>630000</v>
      </c>
      <c r="J62" s="33">
        <f t="shared" si="18"/>
        <v>645000</v>
      </c>
      <c r="K62" s="33">
        <f t="shared" si="18"/>
        <v>660000</v>
      </c>
      <c r="L62" s="33">
        <f t="shared" si="18"/>
        <v>675000</v>
      </c>
      <c r="M62" s="33">
        <f t="shared" si="18"/>
        <v>690000</v>
      </c>
      <c r="N62" s="33">
        <f t="shared" si="18"/>
        <v>705000</v>
      </c>
      <c r="O62" s="33">
        <f t="shared" si="18"/>
        <v>720000</v>
      </c>
      <c r="P62" s="33">
        <f>P58*P42</f>
        <v>735000</v>
      </c>
      <c r="Q62" s="42">
        <f t="shared" si="11"/>
        <v>667500</v>
      </c>
      <c r="R62"/>
      <c r="S62"/>
      <c r="T62"/>
      <c r="U62"/>
      <c r="V62"/>
    </row>
    <row r="63" spans="1:22" s="17" customFormat="1" ht="15" customHeight="1" x14ac:dyDescent="0.25">
      <c r="A63" s="30"/>
      <c r="B63" s="30"/>
      <c r="C63" s="30"/>
      <c r="D63" s="63"/>
      <c r="E63" s="30" t="s">
        <v>18</v>
      </c>
      <c r="F63" s="30" t="s">
        <v>64</v>
      </c>
      <c r="G63" s="33">
        <f>G60*G61</f>
        <v>600000</v>
      </c>
      <c r="H63" s="33">
        <f t="shared" ref="H63:P63" si="19">H60*H61</f>
        <v>900000</v>
      </c>
      <c r="I63" s="33">
        <f t="shared" si="19"/>
        <v>900000</v>
      </c>
      <c r="J63" s="33">
        <f t="shared" si="19"/>
        <v>900000</v>
      </c>
      <c r="K63" s="33">
        <f t="shared" si="19"/>
        <v>1200000</v>
      </c>
      <c r="L63" s="33">
        <f t="shared" si="19"/>
        <v>1200000</v>
      </c>
      <c r="M63" s="33">
        <f t="shared" si="19"/>
        <v>1200000</v>
      </c>
      <c r="N63" s="33">
        <f t="shared" si="19"/>
        <v>1500000</v>
      </c>
      <c r="O63" s="33">
        <f t="shared" si="19"/>
        <v>1500000</v>
      </c>
      <c r="P63" s="33">
        <f t="shared" si="19"/>
        <v>1500000</v>
      </c>
      <c r="Q63" s="42">
        <f t="shared" si="11"/>
        <v>1140000</v>
      </c>
      <c r="R63"/>
      <c r="S63"/>
      <c r="T63"/>
      <c r="U63"/>
      <c r="V63"/>
    </row>
    <row r="64" spans="1:22" s="17" customFormat="1" ht="15.95" customHeight="1" thickBot="1" x14ac:dyDescent="0.3">
      <c r="A64" s="30"/>
      <c r="B64" s="30"/>
      <c r="C64" s="30"/>
      <c r="D64" s="63"/>
      <c r="E64" s="30" t="s">
        <v>19</v>
      </c>
      <c r="F64" s="30" t="s">
        <v>20</v>
      </c>
      <c r="G64" s="46">
        <f>G43*G58</f>
        <v>600</v>
      </c>
      <c r="H64" s="46">
        <f t="shared" ref="H64:P64" si="20">H43*H58</f>
        <v>600</v>
      </c>
      <c r="I64" s="46">
        <f t="shared" si="20"/>
        <v>600</v>
      </c>
      <c r="J64" s="46">
        <f t="shared" si="20"/>
        <v>600</v>
      </c>
      <c r="K64" s="46">
        <f t="shared" si="20"/>
        <v>600</v>
      </c>
      <c r="L64" s="46">
        <f t="shared" si="20"/>
        <v>600</v>
      </c>
      <c r="M64" s="46">
        <f t="shared" si="20"/>
        <v>600</v>
      </c>
      <c r="N64" s="46">
        <f t="shared" si="20"/>
        <v>600</v>
      </c>
      <c r="O64" s="46">
        <f t="shared" si="20"/>
        <v>600</v>
      </c>
      <c r="P64" s="46">
        <f t="shared" si="20"/>
        <v>600</v>
      </c>
      <c r="Q64" s="48">
        <f t="shared" si="11"/>
        <v>600</v>
      </c>
      <c r="R64"/>
      <c r="S64"/>
      <c r="T64"/>
      <c r="U64"/>
      <c r="V64"/>
    </row>
    <row r="65" spans="1:33" s="17" customFormat="1" ht="18" x14ac:dyDescent="0.25">
      <c r="A65" s="27" t="str">
        <f>A41</f>
        <v>LoS ref</v>
      </c>
      <c r="B65" s="27" t="str">
        <f t="shared" ref="B65:Q65" si="21">B41</f>
        <v>Level of Service</v>
      </c>
      <c r="C65" s="27" t="str">
        <f t="shared" si="21"/>
        <v>Option</v>
      </c>
      <c r="D65" s="27" t="str">
        <f t="shared" si="21"/>
        <v>Benefits/Consequences</v>
      </c>
      <c r="E65" s="27" t="str">
        <f t="shared" si="21"/>
        <v>Factor</v>
      </c>
      <c r="F65" s="27" t="str">
        <f t="shared" si="21"/>
        <v>Unit</v>
      </c>
      <c r="G65" s="27">
        <f t="shared" si="21"/>
        <v>2024</v>
      </c>
      <c r="H65" s="27">
        <f t="shared" si="21"/>
        <v>2025</v>
      </c>
      <c r="I65" s="27">
        <f t="shared" si="21"/>
        <v>2026</v>
      </c>
      <c r="J65" s="27">
        <f t="shared" si="21"/>
        <v>2027</v>
      </c>
      <c r="K65" s="27">
        <f t="shared" si="21"/>
        <v>2028</v>
      </c>
      <c r="L65" s="27">
        <f t="shared" si="21"/>
        <v>2029</v>
      </c>
      <c r="M65" s="27">
        <f t="shared" si="21"/>
        <v>2030</v>
      </c>
      <c r="N65" s="27">
        <f t="shared" si="21"/>
        <v>2031</v>
      </c>
      <c r="O65" s="27">
        <f t="shared" si="21"/>
        <v>2032</v>
      </c>
      <c r="P65" s="27">
        <f t="shared" si="21"/>
        <v>2033</v>
      </c>
      <c r="Q65" s="27" t="str">
        <f t="shared" si="21"/>
        <v>Avg</v>
      </c>
      <c r="R65"/>
      <c r="S65"/>
      <c r="T65"/>
      <c r="U65"/>
      <c r="V65"/>
    </row>
    <row r="66" spans="1:33" s="17" customFormat="1" ht="18.75" x14ac:dyDescent="0.3">
      <c r="A66" s="54" t="str">
        <f>A5</f>
        <v>T03</v>
      </c>
      <c r="B66" s="54" t="str">
        <f>B5</f>
        <v>Footpath Condition</v>
      </c>
      <c r="C66"/>
      <c r="D66"/>
      <c r="E66" t="s">
        <v>16</v>
      </c>
      <c r="F66" t="str">
        <f>"$ per" &amp; " " &amp; F68</f>
        <v>$ per km</v>
      </c>
      <c r="G66" s="38">
        <v>40000</v>
      </c>
      <c r="H66" s="38">
        <v>41000</v>
      </c>
      <c r="I66" s="38">
        <v>42000</v>
      </c>
      <c r="J66" s="38">
        <v>43000</v>
      </c>
      <c r="K66" s="38">
        <v>44000</v>
      </c>
      <c r="L66" s="38">
        <v>45000</v>
      </c>
      <c r="M66" s="38">
        <v>46000</v>
      </c>
      <c r="N66" s="38">
        <v>47000</v>
      </c>
      <c r="O66" s="38">
        <v>48000</v>
      </c>
      <c r="P66" s="38">
        <v>49000</v>
      </c>
      <c r="Q66"/>
      <c r="R66"/>
      <c r="S66"/>
      <c r="T66"/>
      <c r="U66"/>
      <c r="V66"/>
    </row>
    <row r="67" spans="1:33" s="17" customFormat="1" x14ac:dyDescent="0.25">
      <c r="A67"/>
      <c r="B67"/>
      <c r="C67"/>
      <c r="D67"/>
      <c r="E67" t="s">
        <v>3</v>
      </c>
      <c r="F67" t="str">
        <f>"tonnes/"&amp;F68</f>
        <v>tonnes/km</v>
      </c>
      <c r="G67" s="45">
        <v>400</v>
      </c>
      <c r="H67" s="45">
        <v>400</v>
      </c>
      <c r="I67" s="45">
        <v>400</v>
      </c>
      <c r="J67" s="45">
        <v>400</v>
      </c>
      <c r="K67" s="45">
        <v>400</v>
      </c>
      <c r="L67" s="45">
        <v>400</v>
      </c>
      <c r="M67" s="45">
        <v>400</v>
      </c>
      <c r="N67" s="45">
        <v>400</v>
      </c>
      <c r="O67" s="45">
        <v>400</v>
      </c>
      <c r="P67" s="45">
        <v>400</v>
      </c>
      <c r="Q67"/>
      <c r="R67"/>
      <c r="S67"/>
      <c r="T67"/>
      <c r="U67"/>
      <c r="V67"/>
    </row>
    <row r="68" spans="1:33" s="17" customFormat="1" ht="15" customHeight="1" x14ac:dyDescent="0.25">
      <c r="A68" s="30" t="str">
        <f>A66</f>
        <v>T03</v>
      </c>
      <c r="B68" s="30" t="str">
        <f>B66</f>
        <v>Footpath Condition</v>
      </c>
      <c r="C68" s="30" t="s">
        <v>8</v>
      </c>
      <c r="D68" s="63" t="s">
        <v>175</v>
      </c>
      <c r="E68" s="30" t="s">
        <v>6</v>
      </c>
      <c r="F68" s="34" t="s">
        <v>73</v>
      </c>
      <c r="G68" s="41">
        <v>3</v>
      </c>
      <c r="H68" s="41">
        <v>3</v>
      </c>
      <c r="I68" s="41">
        <v>3</v>
      </c>
      <c r="J68" s="41">
        <v>3</v>
      </c>
      <c r="K68" s="41">
        <v>3</v>
      </c>
      <c r="L68" s="41">
        <v>3</v>
      </c>
      <c r="M68" s="41">
        <v>3</v>
      </c>
      <c r="N68" s="41">
        <v>3</v>
      </c>
      <c r="O68" s="41">
        <v>3</v>
      </c>
      <c r="P68" s="41">
        <v>3</v>
      </c>
      <c r="Q68" s="35">
        <f>IFERROR(AVERAGE(G68:P68),0)</f>
        <v>3</v>
      </c>
      <c r="R68"/>
      <c r="S68"/>
      <c r="T68"/>
      <c r="U68"/>
      <c r="V68"/>
    </row>
    <row r="69" spans="1:33" s="17" customFormat="1" x14ac:dyDescent="0.25">
      <c r="A69" s="30"/>
      <c r="B69" s="30"/>
      <c r="C69" s="30"/>
      <c r="D69" s="63"/>
      <c r="E69" s="30" t="s">
        <v>5</v>
      </c>
      <c r="F69" s="34" t="s">
        <v>17</v>
      </c>
      <c r="G69" s="36">
        <v>85</v>
      </c>
      <c r="H69" s="36">
        <v>86</v>
      </c>
      <c r="I69" s="36">
        <v>87</v>
      </c>
      <c r="J69" s="36">
        <v>88</v>
      </c>
      <c r="K69" s="36">
        <v>89</v>
      </c>
      <c r="L69" s="36">
        <v>90</v>
      </c>
      <c r="M69" s="36">
        <v>91</v>
      </c>
      <c r="N69" s="36">
        <v>92</v>
      </c>
      <c r="O69" s="36">
        <v>93</v>
      </c>
      <c r="P69" s="36">
        <v>94</v>
      </c>
      <c r="Q69" s="43">
        <f t="shared" ref="Q69:Q88" si="22">IFERROR(AVERAGE(G69:P69),0)</f>
        <v>89.5</v>
      </c>
      <c r="R69"/>
      <c r="S69"/>
      <c r="T69"/>
      <c r="U69"/>
      <c r="V69"/>
    </row>
    <row r="70" spans="1:33" s="17" customFormat="1" x14ac:dyDescent="0.25">
      <c r="A70" s="30"/>
      <c r="B70" s="30"/>
      <c r="C70" s="30"/>
      <c r="D70" s="63"/>
      <c r="E70" s="30" t="s">
        <v>7</v>
      </c>
      <c r="F70" s="37" t="s">
        <v>63</v>
      </c>
      <c r="G70" s="36">
        <v>2</v>
      </c>
      <c r="H70" s="36">
        <v>2</v>
      </c>
      <c r="I70" s="36">
        <v>2</v>
      </c>
      <c r="J70" s="36">
        <v>2</v>
      </c>
      <c r="K70" s="36">
        <v>2</v>
      </c>
      <c r="L70" s="36">
        <v>3</v>
      </c>
      <c r="M70" s="36">
        <v>3</v>
      </c>
      <c r="N70" s="36">
        <v>3</v>
      </c>
      <c r="O70" s="36">
        <v>3</v>
      </c>
      <c r="P70" s="36">
        <v>3</v>
      </c>
      <c r="Q70" s="35">
        <f t="shared" si="22"/>
        <v>2.5</v>
      </c>
      <c r="R70"/>
      <c r="S70"/>
      <c r="T70"/>
      <c r="U70"/>
      <c r="V70"/>
    </row>
    <row r="71" spans="1:33" s="17" customFormat="1" x14ac:dyDescent="0.25">
      <c r="A71" s="30"/>
      <c r="B71" s="30"/>
      <c r="C71" s="30"/>
      <c r="D71" s="63"/>
      <c r="E71" s="30" t="s">
        <v>27</v>
      </c>
      <c r="F71" s="30" t="s">
        <v>64</v>
      </c>
      <c r="G71" s="14">
        <v>100000</v>
      </c>
      <c r="H71" s="14">
        <v>100000</v>
      </c>
      <c r="I71" s="14">
        <v>100000</v>
      </c>
      <c r="J71" s="14">
        <v>100000</v>
      </c>
      <c r="K71" s="14">
        <v>100000</v>
      </c>
      <c r="L71" s="14">
        <v>100000</v>
      </c>
      <c r="M71" s="14">
        <v>100000</v>
      </c>
      <c r="N71" s="14">
        <v>100000</v>
      </c>
      <c r="O71" s="14">
        <v>100000</v>
      </c>
      <c r="P71" s="14">
        <v>100000</v>
      </c>
      <c r="Q71" s="8">
        <f t="shared" si="22"/>
        <v>100000</v>
      </c>
      <c r="R71"/>
      <c r="S71"/>
      <c r="T71"/>
      <c r="U71"/>
      <c r="V71"/>
      <c r="W71" s="18"/>
    </row>
    <row r="72" spans="1:33" s="17" customFormat="1" x14ac:dyDescent="0.25">
      <c r="A72" s="30"/>
      <c r="B72" s="30"/>
      <c r="C72" s="30"/>
      <c r="D72" s="63"/>
      <c r="E72" s="30" t="s">
        <v>4</v>
      </c>
      <c r="F72" s="30" t="s">
        <v>64</v>
      </c>
      <c r="G72" s="33">
        <f>G68*G66</f>
        <v>120000</v>
      </c>
      <c r="H72" s="33">
        <f t="shared" ref="H72:P72" si="23">H68*H66</f>
        <v>123000</v>
      </c>
      <c r="I72" s="33">
        <f t="shared" si="23"/>
        <v>126000</v>
      </c>
      <c r="J72" s="33">
        <f t="shared" si="23"/>
        <v>129000</v>
      </c>
      <c r="K72" s="33">
        <f t="shared" si="23"/>
        <v>132000</v>
      </c>
      <c r="L72" s="33">
        <f t="shared" si="23"/>
        <v>135000</v>
      </c>
      <c r="M72" s="33">
        <f t="shared" si="23"/>
        <v>138000</v>
      </c>
      <c r="N72" s="33">
        <f t="shared" si="23"/>
        <v>141000</v>
      </c>
      <c r="O72" s="33">
        <f t="shared" si="23"/>
        <v>144000</v>
      </c>
      <c r="P72" s="33">
        <f t="shared" si="23"/>
        <v>147000</v>
      </c>
      <c r="Q72" s="42">
        <f t="shared" si="22"/>
        <v>133500</v>
      </c>
      <c r="R72"/>
      <c r="S72"/>
      <c r="T72"/>
      <c r="U72"/>
      <c r="V72"/>
    </row>
    <row r="73" spans="1:33" s="17" customFormat="1" x14ac:dyDescent="0.25">
      <c r="A73" s="30"/>
      <c r="B73" s="30"/>
      <c r="C73" s="30"/>
      <c r="D73" s="63"/>
      <c r="E73" s="30" t="s">
        <v>18</v>
      </c>
      <c r="F73" s="30" t="s">
        <v>64</v>
      </c>
      <c r="G73" s="33">
        <f>G70*G71</f>
        <v>200000</v>
      </c>
      <c r="H73" s="33">
        <f t="shared" ref="H73:P73" si="24">H70*H71</f>
        <v>200000</v>
      </c>
      <c r="I73" s="33">
        <f t="shared" si="24"/>
        <v>200000</v>
      </c>
      <c r="J73" s="33">
        <f t="shared" si="24"/>
        <v>200000</v>
      </c>
      <c r="K73" s="33">
        <f t="shared" si="24"/>
        <v>200000</v>
      </c>
      <c r="L73" s="33">
        <f t="shared" si="24"/>
        <v>300000</v>
      </c>
      <c r="M73" s="33">
        <f t="shared" si="24"/>
        <v>300000</v>
      </c>
      <c r="N73" s="33">
        <f t="shared" si="24"/>
        <v>300000</v>
      </c>
      <c r="O73" s="33">
        <f t="shared" si="24"/>
        <v>300000</v>
      </c>
      <c r="P73" s="33">
        <f t="shared" si="24"/>
        <v>300000</v>
      </c>
      <c r="Q73" s="42">
        <f t="shared" si="22"/>
        <v>250000</v>
      </c>
      <c r="R73"/>
      <c r="S73"/>
      <c r="T73"/>
      <c r="U73"/>
      <c r="V73"/>
      <c r="X73" s="21"/>
      <c r="Y73" s="21"/>
      <c r="Z73" s="21"/>
      <c r="AA73" s="21"/>
      <c r="AB73" s="21"/>
      <c r="AC73" s="21"/>
      <c r="AD73" s="21"/>
      <c r="AE73" s="21"/>
      <c r="AF73" s="21"/>
      <c r="AG73" s="21"/>
    </row>
    <row r="74" spans="1:33" s="17" customFormat="1" x14ac:dyDescent="0.25">
      <c r="A74" s="30"/>
      <c r="B74" s="30"/>
      <c r="C74" s="30"/>
      <c r="D74" s="63"/>
      <c r="E74" s="30" t="s">
        <v>19</v>
      </c>
      <c r="F74" s="30" t="s">
        <v>20</v>
      </c>
      <c r="G74" s="44">
        <f>G67*G68</f>
        <v>1200</v>
      </c>
      <c r="H74" s="44">
        <f t="shared" ref="H74:P74" si="25">H67*H68</f>
        <v>1200</v>
      </c>
      <c r="I74" s="44">
        <f t="shared" si="25"/>
        <v>1200</v>
      </c>
      <c r="J74" s="44">
        <f t="shared" si="25"/>
        <v>1200</v>
      </c>
      <c r="K74" s="44">
        <f t="shared" si="25"/>
        <v>1200</v>
      </c>
      <c r="L74" s="44">
        <f t="shared" si="25"/>
        <v>1200</v>
      </c>
      <c r="M74" s="44">
        <f t="shared" si="25"/>
        <v>1200</v>
      </c>
      <c r="N74" s="44">
        <f t="shared" si="25"/>
        <v>1200</v>
      </c>
      <c r="O74" s="44">
        <f t="shared" si="25"/>
        <v>1200</v>
      </c>
      <c r="P74" s="44">
        <f t="shared" si="25"/>
        <v>1200</v>
      </c>
      <c r="Q74" s="48">
        <f t="shared" si="22"/>
        <v>1200</v>
      </c>
      <c r="R74"/>
      <c r="S74"/>
      <c r="T74"/>
      <c r="U74"/>
      <c r="V74"/>
      <c r="X74" s="21"/>
      <c r="Y74" s="21"/>
      <c r="Z74" s="21"/>
      <c r="AA74" s="21"/>
      <c r="AB74" s="21"/>
      <c r="AC74" s="21"/>
      <c r="AD74" s="21"/>
      <c r="AE74" s="21"/>
      <c r="AF74" s="21"/>
      <c r="AG74" s="21"/>
    </row>
    <row r="75" spans="1:33" s="17" customFormat="1" ht="15" customHeight="1" x14ac:dyDescent="0.25">
      <c r="A75" t="str">
        <f>A68</f>
        <v>T03</v>
      </c>
      <c r="B75" t="str">
        <f>B68</f>
        <v>Footpath Condition</v>
      </c>
      <c r="C75" t="s">
        <v>9</v>
      </c>
      <c r="D75" s="63" t="s">
        <v>180</v>
      </c>
      <c r="E75" t="s">
        <v>6</v>
      </c>
      <c r="F75" t="str">
        <f>F68</f>
        <v>km</v>
      </c>
      <c r="G75" s="39">
        <v>2.2000000000000002</v>
      </c>
      <c r="H75" s="39">
        <v>2.2000000000000002</v>
      </c>
      <c r="I75" s="39">
        <v>2.2000000000000002</v>
      </c>
      <c r="J75" s="39">
        <v>2.2000000000000002</v>
      </c>
      <c r="K75" s="39">
        <v>2.2000000000000002</v>
      </c>
      <c r="L75" s="39">
        <v>2.2000000000000002</v>
      </c>
      <c r="M75" s="39">
        <v>2.2000000000000002</v>
      </c>
      <c r="N75" s="39">
        <v>2.2000000000000002</v>
      </c>
      <c r="O75" s="39">
        <v>2.2000000000000002</v>
      </c>
      <c r="P75" s="39">
        <v>2.2000000000000002</v>
      </c>
      <c r="Q75" s="35">
        <f t="shared" si="22"/>
        <v>2.1999999999999997</v>
      </c>
      <c r="R75"/>
      <c r="S75"/>
      <c r="T75"/>
      <c r="U75"/>
      <c r="V75"/>
      <c r="X75" s="21"/>
      <c r="Y75" s="21"/>
      <c r="Z75" s="21"/>
      <c r="AA75" s="21"/>
      <c r="AB75" s="21"/>
      <c r="AC75" s="21"/>
      <c r="AD75" s="21"/>
      <c r="AE75" s="21"/>
      <c r="AF75" s="21"/>
      <c r="AG75" s="21"/>
    </row>
    <row r="76" spans="1:33" s="17" customFormat="1" x14ac:dyDescent="0.25">
      <c r="A76"/>
      <c r="B76"/>
      <c r="C76"/>
      <c r="D76" s="63"/>
      <c r="E76" t="s">
        <v>5</v>
      </c>
      <c r="F76" t="str">
        <f>F69</f>
        <v>%</v>
      </c>
      <c r="G76" s="39">
        <v>85</v>
      </c>
      <c r="H76" s="39">
        <v>85</v>
      </c>
      <c r="I76" s="39">
        <v>85</v>
      </c>
      <c r="J76" s="39">
        <v>85</v>
      </c>
      <c r="K76" s="39">
        <v>85</v>
      </c>
      <c r="L76" s="39">
        <v>85</v>
      </c>
      <c r="M76" s="39">
        <v>85</v>
      </c>
      <c r="N76" s="39">
        <v>85</v>
      </c>
      <c r="O76" s="39">
        <v>85</v>
      </c>
      <c r="P76" s="39">
        <v>85</v>
      </c>
      <c r="Q76" s="43">
        <f t="shared" si="22"/>
        <v>85</v>
      </c>
      <c r="R76"/>
      <c r="S76"/>
      <c r="T76"/>
      <c r="U76"/>
      <c r="V76"/>
    </row>
    <row r="77" spans="1:33" s="17" customFormat="1" x14ac:dyDescent="0.25">
      <c r="A77"/>
      <c r="B77"/>
      <c r="C77"/>
      <c r="D77" s="63"/>
      <c r="E77" t="s">
        <v>7</v>
      </c>
      <c r="F77" t="str">
        <f>F70</f>
        <v>1,2,3,4,5</v>
      </c>
      <c r="G77" s="39">
        <v>2</v>
      </c>
      <c r="H77" s="39">
        <v>2</v>
      </c>
      <c r="I77" s="39">
        <v>3</v>
      </c>
      <c r="J77" s="39">
        <v>3</v>
      </c>
      <c r="K77" s="39">
        <v>3</v>
      </c>
      <c r="L77" s="39">
        <v>3</v>
      </c>
      <c r="M77" s="39">
        <v>4</v>
      </c>
      <c r="N77" s="39">
        <v>4</v>
      </c>
      <c r="O77" s="39">
        <v>4</v>
      </c>
      <c r="P77" s="39">
        <v>4</v>
      </c>
      <c r="Q77" s="35">
        <f t="shared" si="22"/>
        <v>3.2</v>
      </c>
      <c r="R77"/>
      <c r="S77"/>
      <c r="T77"/>
      <c r="U77"/>
      <c r="V77"/>
      <c r="W77" s="18"/>
    </row>
    <row r="78" spans="1:33" s="17" customFormat="1" x14ac:dyDescent="0.25">
      <c r="A78"/>
      <c r="B78"/>
      <c r="C78"/>
      <c r="D78" s="63"/>
      <c r="E78" t="s">
        <v>27</v>
      </c>
      <c r="F78" t="str">
        <f>F71</f>
        <v>$</v>
      </c>
      <c r="G78" s="38">
        <v>200000</v>
      </c>
      <c r="H78" s="38">
        <v>200000</v>
      </c>
      <c r="I78" s="38">
        <v>200000</v>
      </c>
      <c r="J78" s="38">
        <v>200000</v>
      </c>
      <c r="K78" s="38">
        <v>200000</v>
      </c>
      <c r="L78" s="38">
        <v>200000</v>
      </c>
      <c r="M78" s="38">
        <v>200000</v>
      </c>
      <c r="N78" s="38">
        <v>200000</v>
      </c>
      <c r="O78" s="38">
        <v>200000</v>
      </c>
      <c r="P78" s="38">
        <v>200000</v>
      </c>
      <c r="Q78" s="8">
        <f t="shared" si="22"/>
        <v>200000</v>
      </c>
      <c r="R78"/>
      <c r="S78"/>
      <c r="T78"/>
      <c r="U78"/>
      <c r="V78"/>
    </row>
    <row r="79" spans="1:33" s="17" customFormat="1" x14ac:dyDescent="0.25">
      <c r="A79"/>
      <c r="B79"/>
      <c r="C79"/>
      <c r="D79" s="63"/>
      <c r="E79" t="s">
        <v>4</v>
      </c>
      <c r="F79" t="s">
        <v>64</v>
      </c>
      <c r="G79" s="40">
        <f>G75*G66</f>
        <v>88000</v>
      </c>
      <c r="H79" s="40">
        <f t="shared" ref="H79:P79" si="26">H75*H66</f>
        <v>90200.000000000015</v>
      </c>
      <c r="I79" s="40">
        <f t="shared" si="26"/>
        <v>92400.000000000015</v>
      </c>
      <c r="J79" s="40">
        <f t="shared" si="26"/>
        <v>94600.000000000015</v>
      </c>
      <c r="K79" s="40">
        <f t="shared" si="26"/>
        <v>96800.000000000015</v>
      </c>
      <c r="L79" s="40">
        <f t="shared" si="26"/>
        <v>99000.000000000015</v>
      </c>
      <c r="M79" s="40">
        <f t="shared" si="26"/>
        <v>101200.00000000001</v>
      </c>
      <c r="N79" s="40">
        <f t="shared" si="26"/>
        <v>103400.00000000001</v>
      </c>
      <c r="O79" s="40">
        <f t="shared" si="26"/>
        <v>105600.00000000001</v>
      </c>
      <c r="P79" s="40">
        <f t="shared" si="26"/>
        <v>107800.00000000001</v>
      </c>
      <c r="Q79" s="42">
        <f t="shared" si="22"/>
        <v>97900</v>
      </c>
      <c r="R79"/>
      <c r="S79"/>
      <c r="T79"/>
      <c r="U79"/>
      <c r="V79"/>
      <c r="X79" s="21"/>
      <c r="Y79" s="21"/>
      <c r="Z79" s="21"/>
      <c r="AA79" s="21"/>
      <c r="AB79" s="21"/>
      <c r="AC79" s="21"/>
      <c r="AD79" s="21"/>
      <c r="AE79" s="21"/>
      <c r="AF79" s="21"/>
      <c r="AG79" s="21"/>
    </row>
    <row r="80" spans="1:33" s="17" customFormat="1" x14ac:dyDescent="0.25">
      <c r="A80"/>
      <c r="B80"/>
      <c r="C80"/>
      <c r="D80" s="63"/>
      <c r="E80" t="s">
        <v>18</v>
      </c>
      <c r="F80" t="s">
        <v>64</v>
      </c>
      <c r="G80" s="40">
        <f>G77*G78</f>
        <v>400000</v>
      </c>
      <c r="H80" s="40">
        <f t="shared" ref="H80:P80" si="27">H77*H78</f>
        <v>400000</v>
      </c>
      <c r="I80" s="40">
        <f t="shared" si="27"/>
        <v>600000</v>
      </c>
      <c r="J80" s="40">
        <f t="shared" si="27"/>
        <v>600000</v>
      </c>
      <c r="K80" s="40">
        <f t="shared" si="27"/>
        <v>600000</v>
      </c>
      <c r="L80" s="40">
        <f t="shared" si="27"/>
        <v>600000</v>
      </c>
      <c r="M80" s="40">
        <f t="shared" si="27"/>
        <v>800000</v>
      </c>
      <c r="N80" s="40">
        <f t="shared" si="27"/>
        <v>800000</v>
      </c>
      <c r="O80" s="40">
        <f t="shared" si="27"/>
        <v>800000</v>
      </c>
      <c r="P80" s="40">
        <f t="shared" si="27"/>
        <v>800000</v>
      </c>
      <c r="Q80" s="42">
        <f t="shared" si="22"/>
        <v>640000</v>
      </c>
      <c r="R80"/>
      <c r="S80"/>
      <c r="T80"/>
      <c r="U80"/>
      <c r="V80"/>
      <c r="X80" s="21"/>
      <c r="Y80" s="21"/>
      <c r="Z80" s="21"/>
      <c r="AA80" s="21"/>
      <c r="AB80" s="21"/>
      <c r="AC80" s="21"/>
      <c r="AD80" s="21"/>
      <c r="AE80" s="21"/>
      <c r="AF80" s="21"/>
      <c r="AG80" s="21"/>
    </row>
    <row r="81" spans="1:33" s="17" customFormat="1" x14ac:dyDescent="0.25">
      <c r="A81"/>
      <c r="B81"/>
      <c r="C81"/>
      <c r="D81" s="63"/>
      <c r="E81" t="s">
        <v>19</v>
      </c>
      <c r="F81" t="s">
        <v>20</v>
      </c>
      <c r="G81" s="47">
        <f>G75*G67</f>
        <v>880.00000000000011</v>
      </c>
      <c r="H81" s="47">
        <f t="shared" ref="H81:P81" si="28">H75*H67</f>
        <v>880.00000000000011</v>
      </c>
      <c r="I81" s="47">
        <f t="shared" si="28"/>
        <v>880.00000000000011</v>
      </c>
      <c r="J81" s="47">
        <f t="shared" si="28"/>
        <v>880.00000000000011</v>
      </c>
      <c r="K81" s="47">
        <f t="shared" si="28"/>
        <v>880.00000000000011</v>
      </c>
      <c r="L81" s="47">
        <f t="shared" si="28"/>
        <v>880.00000000000011</v>
      </c>
      <c r="M81" s="47">
        <f t="shared" si="28"/>
        <v>880.00000000000011</v>
      </c>
      <c r="N81" s="47">
        <f t="shared" si="28"/>
        <v>880.00000000000011</v>
      </c>
      <c r="O81" s="47">
        <f t="shared" si="28"/>
        <v>880.00000000000011</v>
      </c>
      <c r="P81" s="47">
        <f t="shared" si="28"/>
        <v>880.00000000000011</v>
      </c>
      <c r="Q81" s="48">
        <f t="shared" si="22"/>
        <v>880.00000000000023</v>
      </c>
      <c r="R81"/>
      <c r="S81"/>
      <c r="T81"/>
      <c r="U81"/>
      <c r="V81"/>
      <c r="X81" s="21"/>
      <c r="Y81" s="21"/>
      <c r="Z81" s="21"/>
      <c r="AA81" s="21"/>
      <c r="AB81" s="21"/>
      <c r="AC81" s="21"/>
      <c r="AD81" s="21"/>
      <c r="AE81" s="21"/>
      <c r="AF81" s="21"/>
      <c r="AG81" s="21"/>
    </row>
    <row r="82" spans="1:33" s="17" customFormat="1" ht="15" customHeight="1" x14ac:dyDescent="0.25">
      <c r="A82" s="30" t="str">
        <f>A75</f>
        <v>T03</v>
      </c>
      <c r="B82" s="30" t="str">
        <f>B68</f>
        <v>Footpath Condition</v>
      </c>
      <c r="C82" s="30" t="s">
        <v>10</v>
      </c>
      <c r="D82" s="63" t="s">
        <v>176</v>
      </c>
      <c r="E82" s="30" t="s">
        <v>6</v>
      </c>
      <c r="F82" s="30" t="str">
        <f>F68</f>
        <v>km</v>
      </c>
      <c r="G82" s="41">
        <v>1.5</v>
      </c>
      <c r="H82" s="41">
        <v>1.5</v>
      </c>
      <c r="I82" s="41">
        <v>1.5</v>
      </c>
      <c r="J82" s="41">
        <v>1.5</v>
      </c>
      <c r="K82" s="41">
        <v>1.5</v>
      </c>
      <c r="L82" s="41">
        <v>1.5</v>
      </c>
      <c r="M82" s="41">
        <v>1.5</v>
      </c>
      <c r="N82" s="41">
        <v>1.5</v>
      </c>
      <c r="O82" s="41">
        <v>1.5</v>
      </c>
      <c r="P82" s="41">
        <v>1.5</v>
      </c>
      <c r="Q82" s="35">
        <f t="shared" si="22"/>
        <v>1.5</v>
      </c>
      <c r="R82"/>
      <c r="S82"/>
      <c r="T82"/>
      <c r="U82"/>
      <c r="V82"/>
      <c r="X82" s="21"/>
      <c r="Y82" s="21"/>
      <c r="Z82" s="21"/>
      <c r="AA82" s="21"/>
      <c r="AB82" s="21"/>
      <c r="AC82" s="21"/>
      <c r="AD82" s="21"/>
      <c r="AE82" s="21"/>
      <c r="AF82" s="21"/>
      <c r="AG82" s="21"/>
    </row>
    <row r="83" spans="1:33" s="17" customFormat="1" x14ac:dyDescent="0.25">
      <c r="A83" s="30"/>
      <c r="B83" s="30"/>
      <c r="C83" s="30"/>
      <c r="D83" s="63"/>
      <c r="E83" s="30" t="s">
        <v>5</v>
      </c>
      <c r="F83" s="30" t="str">
        <f>F69</f>
        <v>%</v>
      </c>
      <c r="G83" s="36">
        <v>85</v>
      </c>
      <c r="H83" s="36">
        <v>84</v>
      </c>
      <c r="I83" s="36">
        <v>83</v>
      </c>
      <c r="J83" s="36">
        <v>82</v>
      </c>
      <c r="K83" s="36">
        <v>81</v>
      </c>
      <c r="L83" s="36">
        <v>80</v>
      </c>
      <c r="M83" s="36">
        <v>79</v>
      </c>
      <c r="N83" s="36">
        <v>78</v>
      </c>
      <c r="O83" s="36">
        <v>77</v>
      </c>
      <c r="P83" s="36">
        <v>76</v>
      </c>
      <c r="Q83" s="43">
        <f t="shared" si="22"/>
        <v>80.5</v>
      </c>
      <c r="R83"/>
      <c r="S83"/>
      <c r="T83"/>
      <c r="U83"/>
      <c r="V83"/>
    </row>
    <row r="84" spans="1:33" s="17" customFormat="1" x14ac:dyDescent="0.25">
      <c r="A84" s="30"/>
      <c r="B84" s="30"/>
      <c r="C84" s="30"/>
      <c r="D84" s="63"/>
      <c r="E84" s="30" t="s">
        <v>7</v>
      </c>
      <c r="F84" s="30" t="str">
        <f>F70</f>
        <v>1,2,3,4,5</v>
      </c>
      <c r="G84" s="36">
        <v>2</v>
      </c>
      <c r="H84" s="36">
        <v>3</v>
      </c>
      <c r="I84" s="36">
        <v>3</v>
      </c>
      <c r="J84" s="36">
        <v>3</v>
      </c>
      <c r="K84" s="36">
        <v>4</v>
      </c>
      <c r="L84" s="36">
        <v>4</v>
      </c>
      <c r="M84" s="36">
        <v>4</v>
      </c>
      <c r="N84" s="36">
        <v>5</v>
      </c>
      <c r="O84" s="36">
        <v>5</v>
      </c>
      <c r="P84" s="36">
        <v>5</v>
      </c>
      <c r="Q84" s="35">
        <f t="shared" si="22"/>
        <v>3.8</v>
      </c>
      <c r="R84"/>
      <c r="S84"/>
      <c r="T84"/>
      <c r="U84"/>
      <c r="V84"/>
    </row>
    <row r="85" spans="1:33" s="17" customFormat="1" x14ac:dyDescent="0.25">
      <c r="A85" s="30"/>
      <c r="B85" s="30"/>
      <c r="C85" s="30"/>
      <c r="D85" s="63"/>
      <c r="E85" s="30" t="s">
        <v>27</v>
      </c>
      <c r="F85" s="30" t="str">
        <f>F71</f>
        <v>$</v>
      </c>
      <c r="G85" s="14">
        <v>300000</v>
      </c>
      <c r="H85" s="14">
        <v>300000</v>
      </c>
      <c r="I85" s="14">
        <v>300000</v>
      </c>
      <c r="J85" s="14">
        <v>300000</v>
      </c>
      <c r="K85" s="14">
        <v>300000</v>
      </c>
      <c r="L85" s="14">
        <v>300000</v>
      </c>
      <c r="M85" s="14">
        <v>300000</v>
      </c>
      <c r="N85" s="14">
        <v>300000</v>
      </c>
      <c r="O85" s="14">
        <v>300000</v>
      </c>
      <c r="P85" s="14">
        <v>300000</v>
      </c>
      <c r="Q85" s="8">
        <f t="shared" si="22"/>
        <v>300000</v>
      </c>
      <c r="R85"/>
      <c r="S85"/>
      <c r="T85"/>
      <c r="U85"/>
      <c r="V85"/>
    </row>
    <row r="86" spans="1:33" s="17" customFormat="1" x14ac:dyDescent="0.25">
      <c r="A86" s="30"/>
      <c r="B86" s="30"/>
      <c r="C86" s="30"/>
      <c r="D86" s="63"/>
      <c r="E86" s="30" t="s">
        <v>4</v>
      </c>
      <c r="F86" s="30" t="s">
        <v>64</v>
      </c>
      <c r="G86" s="33">
        <f>G82*G66</f>
        <v>60000</v>
      </c>
      <c r="H86" s="33">
        <f t="shared" ref="H86:O86" si="29">H82*H66</f>
        <v>61500</v>
      </c>
      <c r="I86" s="33">
        <f t="shared" si="29"/>
        <v>63000</v>
      </c>
      <c r="J86" s="33">
        <f t="shared" si="29"/>
        <v>64500</v>
      </c>
      <c r="K86" s="33">
        <f t="shared" si="29"/>
        <v>66000</v>
      </c>
      <c r="L86" s="33">
        <f t="shared" si="29"/>
        <v>67500</v>
      </c>
      <c r="M86" s="33">
        <f t="shared" si="29"/>
        <v>69000</v>
      </c>
      <c r="N86" s="33">
        <f t="shared" si="29"/>
        <v>70500</v>
      </c>
      <c r="O86" s="33">
        <f t="shared" si="29"/>
        <v>72000</v>
      </c>
      <c r="P86" s="33">
        <f>P82*P66</f>
        <v>73500</v>
      </c>
      <c r="Q86" s="42">
        <f t="shared" si="22"/>
        <v>66750</v>
      </c>
      <c r="R86"/>
      <c r="S86"/>
      <c r="T86"/>
      <c r="U86"/>
      <c r="V86"/>
    </row>
    <row r="87" spans="1:33" s="17" customFormat="1" x14ac:dyDescent="0.25">
      <c r="A87" s="30"/>
      <c r="B87" s="30"/>
      <c r="C87" s="30"/>
      <c r="D87" s="63"/>
      <c r="E87" s="30" t="s">
        <v>18</v>
      </c>
      <c r="F87" s="30" t="s">
        <v>64</v>
      </c>
      <c r="G87" s="33">
        <f>G84*G85</f>
        <v>600000</v>
      </c>
      <c r="H87" s="33">
        <f t="shared" ref="H87:P87" si="30">H84*H85</f>
        <v>900000</v>
      </c>
      <c r="I87" s="33">
        <f t="shared" si="30"/>
        <v>900000</v>
      </c>
      <c r="J87" s="33">
        <f t="shared" si="30"/>
        <v>900000</v>
      </c>
      <c r="K87" s="33">
        <f t="shared" si="30"/>
        <v>1200000</v>
      </c>
      <c r="L87" s="33">
        <f t="shared" si="30"/>
        <v>1200000</v>
      </c>
      <c r="M87" s="33">
        <f t="shared" si="30"/>
        <v>1200000</v>
      </c>
      <c r="N87" s="33">
        <f t="shared" si="30"/>
        <v>1500000</v>
      </c>
      <c r="O87" s="33">
        <f t="shared" si="30"/>
        <v>1500000</v>
      </c>
      <c r="P87" s="33">
        <f t="shared" si="30"/>
        <v>1500000</v>
      </c>
      <c r="Q87" s="42">
        <f t="shared" si="22"/>
        <v>1140000</v>
      </c>
      <c r="R87"/>
      <c r="S87"/>
      <c r="T87"/>
      <c r="U87"/>
      <c r="V87"/>
      <c r="W87" s="18"/>
    </row>
    <row r="88" spans="1:33" s="17" customFormat="1" ht="15.75" thickBot="1" x14ac:dyDescent="0.3">
      <c r="A88" s="30"/>
      <c r="B88" s="30"/>
      <c r="C88" s="30"/>
      <c r="D88" s="63"/>
      <c r="E88" s="30" t="s">
        <v>19</v>
      </c>
      <c r="F88" s="30" t="s">
        <v>20</v>
      </c>
      <c r="G88" s="46">
        <f>G67*G82</f>
        <v>600</v>
      </c>
      <c r="H88" s="46">
        <f t="shared" ref="H88:P88" si="31">H67*H82</f>
        <v>600</v>
      </c>
      <c r="I88" s="46">
        <f t="shared" si="31"/>
        <v>600</v>
      </c>
      <c r="J88" s="46">
        <f t="shared" si="31"/>
        <v>600</v>
      </c>
      <c r="K88" s="46">
        <f t="shared" si="31"/>
        <v>600</v>
      </c>
      <c r="L88" s="46">
        <f t="shared" si="31"/>
        <v>600</v>
      </c>
      <c r="M88" s="46">
        <f t="shared" si="31"/>
        <v>600</v>
      </c>
      <c r="N88" s="46">
        <f t="shared" si="31"/>
        <v>600</v>
      </c>
      <c r="O88" s="46">
        <f t="shared" si="31"/>
        <v>600</v>
      </c>
      <c r="P88" s="46">
        <f t="shared" si="31"/>
        <v>600</v>
      </c>
      <c r="Q88" s="48">
        <f t="shared" si="22"/>
        <v>600</v>
      </c>
      <c r="R88"/>
      <c r="S88"/>
      <c r="T88"/>
      <c r="U88"/>
      <c r="V88"/>
    </row>
    <row r="89" spans="1:33" s="17" customFormat="1" ht="18" x14ac:dyDescent="0.25">
      <c r="A89" s="27" t="str">
        <f>A65</f>
        <v>LoS ref</v>
      </c>
      <c r="B89" s="27" t="str">
        <f t="shared" ref="B89:Q89" si="32">B65</f>
        <v>Level of Service</v>
      </c>
      <c r="C89" s="27" t="str">
        <f t="shared" si="32"/>
        <v>Option</v>
      </c>
      <c r="D89" s="27" t="str">
        <f t="shared" si="32"/>
        <v>Benefits/Consequences</v>
      </c>
      <c r="E89" s="27" t="str">
        <f t="shared" si="32"/>
        <v>Factor</v>
      </c>
      <c r="F89" s="27" t="str">
        <f t="shared" si="32"/>
        <v>Unit</v>
      </c>
      <c r="G89" s="27">
        <f t="shared" si="32"/>
        <v>2024</v>
      </c>
      <c r="H89" s="27">
        <f t="shared" si="32"/>
        <v>2025</v>
      </c>
      <c r="I89" s="27">
        <f t="shared" si="32"/>
        <v>2026</v>
      </c>
      <c r="J89" s="27">
        <f t="shared" si="32"/>
        <v>2027</v>
      </c>
      <c r="K89" s="27">
        <f t="shared" si="32"/>
        <v>2028</v>
      </c>
      <c r="L89" s="27">
        <f t="shared" si="32"/>
        <v>2029</v>
      </c>
      <c r="M89" s="27">
        <f t="shared" si="32"/>
        <v>2030</v>
      </c>
      <c r="N89" s="27">
        <f t="shared" si="32"/>
        <v>2031</v>
      </c>
      <c r="O89" s="27">
        <f t="shared" si="32"/>
        <v>2032</v>
      </c>
      <c r="P89" s="27">
        <f t="shared" si="32"/>
        <v>2033</v>
      </c>
      <c r="Q89" s="27" t="str">
        <f t="shared" si="32"/>
        <v>Avg</v>
      </c>
      <c r="R89"/>
      <c r="S89"/>
      <c r="T89"/>
      <c r="U89"/>
      <c r="V89"/>
      <c r="X89" s="22"/>
      <c r="Y89" s="22"/>
      <c r="Z89" s="22"/>
      <c r="AA89" s="22"/>
      <c r="AB89" s="22"/>
      <c r="AC89" s="22"/>
      <c r="AD89" s="22"/>
      <c r="AE89" s="22"/>
      <c r="AF89" s="22"/>
      <c r="AG89" s="22"/>
    </row>
    <row r="90" spans="1:33" s="17" customFormat="1" ht="18.75" x14ac:dyDescent="0.3">
      <c r="A90" s="54" t="str">
        <f>A6</f>
        <v>T04</v>
      </c>
      <c r="B90" s="54" t="str">
        <f>B6</f>
        <v>Drainage Condition</v>
      </c>
      <c r="C90"/>
      <c r="D90"/>
      <c r="E90" t="s">
        <v>16</v>
      </c>
      <c r="F90" t="str">
        <f>"$ per" &amp; " " &amp; F92</f>
        <v>$ per km</v>
      </c>
      <c r="G90" s="38">
        <v>40000</v>
      </c>
      <c r="H90" s="38">
        <v>41000</v>
      </c>
      <c r="I90" s="38">
        <v>42000</v>
      </c>
      <c r="J90" s="38">
        <v>43000</v>
      </c>
      <c r="K90" s="38">
        <v>44000</v>
      </c>
      <c r="L90" s="38">
        <v>45000</v>
      </c>
      <c r="M90" s="38">
        <v>46000</v>
      </c>
      <c r="N90" s="38">
        <v>47000</v>
      </c>
      <c r="O90" s="38">
        <v>48000</v>
      </c>
      <c r="P90" s="38">
        <v>49000</v>
      </c>
      <c r="Q90"/>
      <c r="R90"/>
      <c r="S90"/>
      <c r="T90"/>
      <c r="U90"/>
      <c r="V90"/>
      <c r="X90" s="22"/>
      <c r="Y90" s="22"/>
      <c r="Z90" s="22"/>
      <c r="AA90" s="22"/>
      <c r="AB90" s="22"/>
      <c r="AC90" s="22"/>
      <c r="AD90" s="22"/>
      <c r="AE90" s="22"/>
      <c r="AF90" s="22"/>
      <c r="AG90" s="22"/>
    </row>
    <row r="91" spans="1:33" s="17" customFormat="1" x14ac:dyDescent="0.25">
      <c r="A91"/>
      <c r="B91"/>
      <c r="C91"/>
      <c r="D91"/>
      <c r="E91" t="s">
        <v>3</v>
      </c>
      <c r="F91" t="str">
        <f>"tonnes/"&amp;F92</f>
        <v>tonnes/km</v>
      </c>
      <c r="G91" s="45">
        <v>400</v>
      </c>
      <c r="H91" s="45">
        <v>400</v>
      </c>
      <c r="I91" s="45">
        <v>400</v>
      </c>
      <c r="J91" s="45">
        <v>400</v>
      </c>
      <c r="K91" s="45">
        <v>400</v>
      </c>
      <c r="L91" s="45">
        <v>400</v>
      </c>
      <c r="M91" s="45">
        <v>400</v>
      </c>
      <c r="N91" s="45">
        <v>400</v>
      </c>
      <c r="O91" s="45">
        <v>400</v>
      </c>
      <c r="P91" s="45">
        <v>400</v>
      </c>
      <c r="Q91"/>
      <c r="R91"/>
      <c r="S91"/>
      <c r="T91"/>
      <c r="U91"/>
      <c r="V91"/>
    </row>
    <row r="92" spans="1:33" s="17" customFormat="1" ht="15" customHeight="1" x14ac:dyDescent="0.25">
      <c r="A92" s="30" t="str">
        <f>A90</f>
        <v>T04</v>
      </c>
      <c r="B92" s="30" t="str">
        <f>B90</f>
        <v>Drainage Condition</v>
      </c>
      <c r="C92" s="30" t="s">
        <v>8</v>
      </c>
      <c r="D92" s="63" t="s">
        <v>184</v>
      </c>
      <c r="E92" s="30" t="s">
        <v>6</v>
      </c>
      <c r="F92" s="34" t="s">
        <v>73</v>
      </c>
      <c r="G92" s="41">
        <v>3</v>
      </c>
      <c r="H92" s="41">
        <v>3</v>
      </c>
      <c r="I92" s="41">
        <v>3</v>
      </c>
      <c r="J92" s="41">
        <v>3</v>
      </c>
      <c r="K92" s="41">
        <v>3</v>
      </c>
      <c r="L92" s="41">
        <v>3</v>
      </c>
      <c r="M92" s="41">
        <v>3</v>
      </c>
      <c r="N92" s="41">
        <v>3</v>
      </c>
      <c r="O92" s="41">
        <v>3</v>
      </c>
      <c r="P92" s="41">
        <v>3</v>
      </c>
      <c r="Q92" s="35">
        <f>IFERROR(AVERAGE(G92:P92),0)</f>
        <v>3</v>
      </c>
      <c r="R92"/>
      <c r="S92"/>
      <c r="T92"/>
      <c r="U92"/>
      <c r="V92"/>
      <c r="W92" s="18"/>
    </row>
    <row r="93" spans="1:33" s="17" customFormat="1" ht="15" customHeight="1" x14ac:dyDescent="0.25">
      <c r="A93" s="30"/>
      <c r="B93" s="30"/>
      <c r="C93" s="30"/>
      <c r="D93" s="63"/>
      <c r="E93" s="30" t="s">
        <v>5</v>
      </c>
      <c r="F93" s="34" t="s">
        <v>17</v>
      </c>
      <c r="G93" s="36">
        <v>85</v>
      </c>
      <c r="H93" s="36">
        <v>86</v>
      </c>
      <c r="I93" s="36">
        <v>87</v>
      </c>
      <c r="J93" s="36">
        <v>88</v>
      </c>
      <c r="K93" s="36">
        <v>89</v>
      </c>
      <c r="L93" s="36">
        <v>90</v>
      </c>
      <c r="M93" s="36">
        <v>91</v>
      </c>
      <c r="N93" s="36">
        <v>92</v>
      </c>
      <c r="O93" s="36">
        <v>93</v>
      </c>
      <c r="P93" s="36">
        <v>94</v>
      </c>
      <c r="Q93" s="43">
        <f t="shared" ref="Q93:Q112" si="33">IFERROR(AVERAGE(G93:P93),0)</f>
        <v>89.5</v>
      </c>
      <c r="R93"/>
      <c r="S93"/>
      <c r="T93"/>
      <c r="U93"/>
      <c r="V93"/>
    </row>
    <row r="94" spans="1:33" s="17" customFormat="1" ht="15" customHeight="1" x14ac:dyDescent="0.25">
      <c r="A94" s="30"/>
      <c r="B94" s="30"/>
      <c r="C94" s="30"/>
      <c r="D94" s="63"/>
      <c r="E94" s="30" t="s">
        <v>7</v>
      </c>
      <c r="F94" s="37" t="s">
        <v>63</v>
      </c>
      <c r="G94" s="36">
        <v>2</v>
      </c>
      <c r="H94" s="36">
        <v>2</v>
      </c>
      <c r="I94" s="36">
        <v>2</v>
      </c>
      <c r="J94" s="36">
        <v>2</v>
      </c>
      <c r="K94" s="36">
        <v>2</v>
      </c>
      <c r="L94" s="36">
        <v>3</v>
      </c>
      <c r="M94" s="36">
        <v>3</v>
      </c>
      <c r="N94" s="36">
        <v>3</v>
      </c>
      <c r="O94" s="36">
        <v>3</v>
      </c>
      <c r="P94" s="36">
        <v>3</v>
      </c>
      <c r="Q94" s="35">
        <f t="shared" si="33"/>
        <v>2.5</v>
      </c>
      <c r="R94"/>
      <c r="S94"/>
      <c r="T94"/>
      <c r="U94"/>
      <c r="V94"/>
    </row>
    <row r="95" spans="1:33" s="17" customFormat="1" ht="15" customHeight="1" x14ac:dyDescent="0.25">
      <c r="A95" s="30"/>
      <c r="B95" s="30"/>
      <c r="C95" s="30"/>
      <c r="D95" s="63"/>
      <c r="E95" s="30" t="s">
        <v>27</v>
      </c>
      <c r="F95" s="30" t="s">
        <v>64</v>
      </c>
      <c r="G95" s="14">
        <v>100000</v>
      </c>
      <c r="H95" s="14">
        <v>100000</v>
      </c>
      <c r="I95" s="14">
        <v>100000</v>
      </c>
      <c r="J95" s="14">
        <v>100000</v>
      </c>
      <c r="K95" s="14">
        <v>100000</v>
      </c>
      <c r="L95" s="14">
        <v>100000</v>
      </c>
      <c r="M95" s="14">
        <v>100000</v>
      </c>
      <c r="N95" s="14">
        <v>100000</v>
      </c>
      <c r="O95" s="14">
        <v>100000</v>
      </c>
      <c r="P95" s="14">
        <v>100000</v>
      </c>
      <c r="Q95" s="8">
        <f t="shared" si="33"/>
        <v>100000</v>
      </c>
      <c r="R95"/>
      <c r="S95"/>
      <c r="T95"/>
      <c r="U95"/>
      <c r="V95"/>
    </row>
    <row r="96" spans="1:33" s="17" customFormat="1" ht="15" customHeight="1" x14ac:dyDescent="0.25">
      <c r="A96" s="30"/>
      <c r="B96" s="30"/>
      <c r="C96" s="30"/>
      <c r="D96" s="63"/>
      <c r="E96" s="30" t="s">
        <v>4</v>
      </c>
      <c r="F96" s="30" t="s">
        <v>64</v>
      </c>
      <c r="G96" s="33">
        <f>G92*G90</f>
        <v>120000</v>
      </c>
      <c r="H96" s="33">
        <f t="shared" ref="H96:P96" si="34">H92*H90</f>
        <v>123000</v>
      </c>
      <c r="I96" s="33">
        <f t="shared" si="34"/>
        <v>126000</v>
      </c>
      <c r="J96" s="33">
        <f t="shared" si="34"/>
        <v>129000</v>
      </c>
      <c r="K96" s="33">
        <f t="shared" si="34"/>
        <v>132000</v>
      </c>
      <c r="L96" s="33">
        <f t="shared" si="34"/>
        <v>135000</v>
      </c>
      <c r="M96" s="33">
        <f t="shared" si="34"/>
        <v>138000</v>
      </c>
      <c r="N96" s="33">
        <f t="shared" si="34"/>
        <v>141000</v>
      </c>
      <c r="O96" s="33">
        <f t="shared" si="34"/>
        <v>144000</v>
      </c>
      <c r="P96" s="33">
        <f t="shared" si="34"/>
        <v>147000</v>
      </c>
      <c r="Q96" s="42">
        <f t="shared" si="33"/>
        <v>133500</v>
      </c>
      <c r="R96"/>
      <c r="S96"/>
      <c r="T96"/>
      <c r="U96"/>
      <c r="V96"/>
    </row>
    <row r="97" spans="1:33" s="17" customFormat="1" ht="15" customHeight="1" x14ac:dyDescent="0.25">
      <c r="A97" s="30"/>
      <c r="B97" s="30"/>
      <c r="C97" s="30"/>
      <c r="D97" s="63"/>
      <c r="E97" s="30" t="s">
        <v>18</v>
      </c>
      <c r="F97" s="30" t="s">
        <v>64</v>
      </c>
      <c r="G97" s="33">
        <f>G94*G95</f>
        <v>200000</v>
      </c>
      <c r="H97" s="33">
        <f t="shared" ref="H97:P97" si="35">H94*H95</f>
        <v>200000</v>
      </c>
      <c r="I97" s="33">
        <f t="shared" si="35"/>
        <v>200000</v>
      </c>
      <c r="J97" s="33">
        <f t="shared" si="35"/>
        <v>200000</v>
      </c>
      <c r="K97" s="33">
        <f t="shared" si="35"/>
        <v>200000</v>
      </c>
      <c r="L97" s="33">
        <f t="shared" si="35"/>
        <v>300000</v>
      </c>
      <c r="M97" s="33">
        <f t="shared" si="35"/>
        <v>300000</v>
      </c>
      <c r="N97" s="33">
        <f t="shared" si="35"/>
        <v>300000</v>
      </c>
      <c r="O97" s="33">
        <f t="shared" si="35"/>
        <v>300000</v>
      </c>
      <c r="P97" s="33">
        <f t="shared" si="35"/>
        <v>300000</v>
      </c>
      <c r="Q97" s="42">
        <f t="shared" si="33"/>
        <v>250000</v>
      </c>
      <c r="R97"/>
      <c r="S97"/>
      <c r="T97"/>
      <c r="U97"/>
      <c r="V97"/>
    </row>
    <row r="98" spans="1:33" s="17" customFormat="1" ht="15" customHeight="1" x14ac:dyDescent="0.25">
      <c r="A98" s="30"/>
      <c r="B98" s="30"/>
      <c r="C98" s="30"/>
      <c r="D98" s="63"/>
      <c r="E98" s="30" t="s">
        <v>19</v>
      </c>
      <c r="F98" s="30" t="s">
        <v>20</v>
      </c>
      <c r="G98" s="44">
        <f>G91*G92</f>
        <v>1200</v>
      </c>
      <c r="H98" s="44">
        <f t="shared" ref="H98:P98" si="36">H91*H92</f>
        <v>1200</v>
      </c>
      <c r="I98" s="44">
        <f t="shared" si="36"/>
        <v>1200</v>
      </c>
      <c r="J98" s="44">
        <f t="shared" si="36"/>
        <v>1200</v>
      </c>
      <c r="K98" s="44">
        <f t="shared" si="36"/>
        <v>1200</v>
      </c>
      <c r="L98" s="44">
        <f t="shared" si="36"/>
        <v>1200</v>
      </c>
      <c r="M98" s="44">
        <f t="shared" si="36"/>
        <v>1200</v>
      </c>
      <c r="N98" s="44">
        <f t="shared" si="36"/>
        <v>1200</v>
      </c>
      <c r="O98" s="44">
        <f t="shared" si="36"/>
        <v>1200</v>
      </c>
      <c r="P98" s="44">
        <f t="shared" si="36"/>
        <v>1200</v>
      </c>
      <c r="Q98" s="48">
        <f t="shared" si="33"/>
        <v>1200</v>
      </c>
      <c r="R98"/>
      <c r="S98"/>
      <c r="T98"/>
      <c r="U98"/>
      <c r="V98"/>
    </row>
    <row r="99" spans="1:33" s="17" customFormat="1" ht="15" customHeight="1" x14ac:dyDescent="0.25">
      <c r="A99" t="str">
        <f>A92</f>
        <v>T04</v>
      </c>
      <c r="B99" t="str">
        <f>B92</f>
        <v>Drainage Condition</v>
      </c>
      <c r="C99" t="s">
        <v>9</v>
      </c>
      <c r="D99" s="63" t="s">
        <v>185</v>
      </c>
      <c r="E99" t="s">
        <v>6</v>
      </c>
      <c r="F99" t="str">
        <f>F92</f>
        <v>km</v>
      </c>
      <c r="G99" s="39">
        <v>2.2000000000000002</v>
      </c>
      <c r="H99" s="39">
        <v>2.2000000000000002</v>
      </c>
      <c r="I99" s="39">
        <v>2.2000000000000002</v>
      </c>
      <c r="J99" s="39">
        <v>2.2000000000000002</v>
      </c>
      <c r="K99" s="39">
        <v>2.2000000000000002</v>
      </c>
      <c r="L99" s="39">
        <v>2.2000000000000002</v>
      </c>
      <c r="M99" s="39">
        <v>2.2000000000000002</v>
      </c>
      <c r="N99" s="39">
        <v>2.2000000000000002</v>
      </c>
      <c r="O99" s="39">
        <v>2.2000000000000002</v>
      </c>
      <c r="P99" s="39">
        <v>2.2000000000000002</v>
      </c>
      <c r="Q99" s="35">
        <f t="shared" si="33"/>
        <v>2.1999999999999997</v>
      </c>
      <c r="R99"/>
      <c r="S99"/>
      <c r="T99"/>
      <c r="U99"/>
      <c r="V99"/>
      <c r="W99" s="18"/>
    </row>
    <row r="100" spans="1:33" s="17" customFormat="1" ht="15" customHeight="1" x14ac:dyDescent="0.25">
      <c r="A100"/>
      <c r="B100"/>
      <c r="C100"/>
      <c r="D100" s="63"/>
      <c r="E100" t="s">
        <v>5</v>
      </c>
      <c r="F100" t="str">
        <f>F93</f>
        <v>%</v>
      </c>
      <c r="G100" s="39">
        <v>85</v>
      </c>
      <c r="H100" s="39">
        <v>85</v>
      </c>
      <c r="I100" s="39">
        <v>85</v>
      </c>
      <c r="J100" s="39">
        <v>85</v>
      </c>
      <c r="K100" s="39">
        <v>85</v>
      </c>
      <c r="L100" s="39">
        <v>85</v>
      </c>
      <c r="M100" s="39">
        <v>85</v>
      </c>
      <c r="N100" s="39">
        <v>85</v>
      </c>
      <c r="O100" s="39">
        <v>85</v>
      </c>
      <c r="P100" s="39">
        <v>85</v>
      </c>
      <c r="Q100" s="43">
        <f t="shared" si="33"/>
        <v>85</v>
      </c>
      <c r="R100"/>
      <c r="S100"/>
      <c r="T100"/>
      <c r="U100"/>
      <c r="V100"/>
    </row>
    <row r="101" spans="1:33" s="17" customFormat="1" ht="15" customHeight="1" x14ac:dyDescent="0.25">
      <c r="A101"/>
      <c r="B101"/>
      <c r="C101"/>
      <c r="D101" s="63"/>
      <c r="E101" t="s">
        <v>7</v>
      </c>
      <c r="F101" t="str">
        <f>F94</f>
        <v>1,2,3,4,5</v>
      </c>
      <c r="G101" s="39">
        <v>2</v>
      </c>
      <c r="H101" s="39">
        <v>2</v>
      </c>
      <c r="I101" s="39">
        <v>3</v>
      </c>
      <c r="J101" s="39">
        <v>3</v>
      </c>
      <c r="K101" s="39">
        <v>3</v>
      </c>
      <c r="L101" s="39">
        <v>3</v>
      </c>
      <c r="M101" s="39">
        <v>4</v>
      </c>
      <c r="N101" s="39">
        <v>4</v>
      </c>
      <c r="O101" s="39">
        <v>4</v>
      </c>
      <c r="P101" s="39">
        <v>4</v>
      </c>
      <c r="Q101" s="35">
        <f t="shared" si="33"/>
        <v>3.2</v>
      </c>
      <c r="R101"/>
      <c r="S101"/>
      <c r="T101"/>
      <c r="U101"/>
      <c r="V101"/>
      <c r="X101" s="23"/>
      <c r="Y101" s="23"/>
      <c r="Z101" s="23"/>
      <c r="AA101" s="23"/>
      <c r="AB101" s="23"/>
      <c r="AC101" s="23"/>
      <c r="AD101" s="23"/>
      <c r="AE101" s="23"/>
      <c r="AF101" s="23"/>
      <c r="AG101" s="23"/>
    </row>
    <row r="102" spans="1:33" s="17" customFormat="1" ht="15" customHeight="1" x14ac:dyDescent="0.25">
      <c r="A102"/>
      <c r="B102"/>
      <c r="C102"/>
      <c r="D102" s="63"/>
      <c r="E102" t="s">
        <v>27</v>
      </c>
      <c r="F102" t="str">
        <f>F95</f>
        <v>$</v>
      </c>
      <c r="G102" s="38">
        <v>200000</v>
      </c>
      <c r="H102" s="38">
        <v>200000</v>
      </c>
      <c r="I102" s="38">
        <v>200000</v>
      </c>
      <c r="J102" s="38">
        <v>200000</v>
      </c>
      <c r="K102" s="38">
        <v>200000</v>
      </c>
      <c r="L102" s="38">
        <v>200000</v>
      </c>
      <c r="M102" s="38">
        <v>200000</v>
      </c>
      <c r="N102" s="38">
        <v>200000</v>
      </c>
      <c r="O102" s="38">
        <v>200000</v>
      </c>
      <c r="P102" s="38">
        <v>200000</v>
      </c>
      <c r="Q102" s="8">
        <f t="shared" si="33"/>
        <v>200000</v>
      </c>
      <c r="R102"/>
      <c r="S102"/>
      <c r="T102"/>
      <c r="U102"/>
      <c r="V102"/>
      <c r="X102" s="23"/>
      <c r="Y102" s="23"/>
      <c r="Z102" s="23"/>
      <c r="AA102" s="23"/>
      <c r="AB102" s="23"/>
      <c r="AC102" s="23"/>
      <c r="AD102" s="23"/>
      <c r="AE102" s="23"/>
      <c r="AF102" s="23"/>
      <c r="AG102" s="23"/>
    </row>
    <row r="103" spans="1:33" s="17" customFormat="1" ht="15" customHeight="1" x14ac:dyDescent="0.25">
      <c r="A103"/>
      <c r="B103"/>
      <c r="C103"/>
      <c r="D103" s="63"/>
      <c r="E103" t="s">
        <v>4</v>
      </c>
      <c r="F103" t="s">
        <v>64</v>
      </c>
      <c r="G103" s="40">
        <f>G99*G90</f>
        <v>88000</v>
      </c>
      <c r="H103" s="40">
        <f t="shared" ref="H103:P103" si="37">H99*H90</f>
        <v>90200.000000000015</v>
      </c>
      <c r="I103" s="40">
        <f t="shared" si="37"/>
        <v>92400.000000000015</v>
      </c>
      <c r="J103" s="40">
        <f t="shared" si="37"/>
        <v>94600.000000000015</v>
      </c>
      <c r="K103" s="40">
        <f t="shared" si="37"/>
        <v>96800.000000000015</v>
      </c>
      <c r="L103" s="40">
        <f t="shared" si="37"/>
        <v>99000.000000000015</v>
      </c>
      <c r="M103" s="40">
        <f t="shared" si="37"/>
        <v>101200.00000000001</v>
      </c>
      <c r="N103" s="40">
        <f t="shared" si="37"/>
        <v>103400.00000000001</v>
      </c>
      <c r="O103" s="40">
        <f t="shared" si="37"/>
        <v>105600.00000000001</v>
      </c>
      <c r="P103" s="40">
        <f t="shared" si="37"/>
        <v>107800.00000000001</v>
      </c>
      <c r="Q103" s="42">
        <f t="shared" si="33"/>
        <v>97900</v>
      </c>
      <c r="R103"/>
      <c r="S103"/>
      <c r="T103"/>
      <c r="U103"/>
      <c r="V103"/>
      <c r="X103" s="23"/>
      <c r="Y103" s="23"/>
      <c r="Z103" s="23"/>
      <c r="AA103" s="23"/>
      <c r="AB103" s="23"/>
      <c r="AC103" s="23"/>
      <c r="AD103" s="23"/>
      <c r="AE103" s="23"/>
      <c r="AF103" s="23"/>
      <c r="AG103" s="23"/>
    </row>
    <row r="104" spans="1:33" s="17" customFormat="1" ht="15" customHeight="1" x14ac:dyDescent="0.25">
      <c r="A104"/>
      <c r="B104"/>
      <c r="C104"/>
      <c r="D104" s="63"/>
      <c r="E104" t="s">
        <v>18</v>
      </c>
      <c r="F104" t="s">
        <v>64</v>
      </c>
      <c r="G104" s="40">
        <f>G101*G102</f>
        <v>400000</v>
      </c>
      <c r="H104" s="40">
        <f t="shared" ref="H104:P104" si="38">H101*H102</f>
        <v>400000</v>
      </c>
      <c r="I104" s="40">
        <f t="shared" si="38"/>
        <v>600000</v>
      </c>
      <c r="J104" s="40">
        <f t="shared" si="38"/>
        <v>600000</v>
      </c>
      <c r="K104" s="40">
        <f t="shared" si="38"/>
        <v>600000</v>
      </c>
      <c r="L104" s="40">
        <f t="shared" si="38"/>
        <v>600000</v>
      </c>
      <c r="M104" s="40">
        <f t="shared" si="38"/>
        <v>800000</v>
      </c>
      <c r="N104" s="40">
        <f t="shared" si="38"/>
        <v>800000</v>
      </c>
      <c r="O104" s="40">
        <f t="shared" si="38"/>
        <v>800000</v>
      </c>
      <c r="P104" s="40">
        <f t="shared" si="38"/>
        <v>800000</v>
      </c>
      <c r="Q104" s="42">
        <f t="shared" si="33"/>
        <v>640000</v>
      </c>
      <c r="R104"/>
      <c r="S104"/>
      <c r="T104"/>
      <c r="U104"/>
      <c r="V104"/>
    </row>
    <row r="105" spans="1:33" s="17" customFormat="1" ht="15" customHeight="1" x14ac:dyDescent="0.25">
      <c r="A105"/>
      <c r="B105"/>
      <c r="C105"/>
      <c r="D105" s="63"/>
      <c r="E105" t="s">
        <v>19</v>
      </c>
      <c r="F105" t="s">
        <v>20</v>
      </c>
      <c r="G105" s="47">
        <f>G99*G91</f>
        <v>880.00000000000011</v>
      </c>
      <c r="H105" s="47">
        <f t="shared" ref="H105:P105" si="39">H99*H91</f>
        <v>880.00000000000011</v>
      </c>
      <c r="I105" s="47">
        <f t="shared" si="39"/>
        <v>880.00000000000011</v>
      </c>
      <c r="J105" s="47">
        <f t="shared" si="39"/>
        <v>880.00000000000011</v>
      </c>
      <c r="K105" s="47">
        <f t="shared" si="39"/>
        <v>880.00000000000011</v>
      </c>
      <c r="L105" s="47">
        <f t="shared" si="39"/>
        <v>880.00000000000011</v>
      </c>
      <c r="M105" s="47">
        <f t="shared" si="39"/>
        <v>880.00000000000011</v>
      </c>
      <c r="N105" s="47">
        <f t="shared" si="39"/>
        <v>880.00000000000011</v>
      </c>
      <c r="O105" s="47">
        <f t="shared" si="39"/>
        <v>880.00000000000011</v>
      </c>
      <c r="P105" s="47">
        <f t="shared" si="39"/>
        <v>880.00000000000011</v>
      </c>
      <c r="Q105" s="48">
        <f t="shared" si="33"/>
        <v>880.00000000000023</v>
      </c>
      <c r="R105"/>
      <c r="S105"/>
      <c r="T105"/>
      <c r="U105"/>
      <c r="V105"/>
    </row>
    <row r="106" spans="1:33" s="17" customFormat="1" ht="15" customHeight="1" x14ac:dyDescent="0.25">
      <c r="A106" s="30" t="str">
        <f>A99</f>
        <v>T04</v>
      </c>
      <c r="B106" s="30" t="str">
        <f>B92</f>
        <v>Drainage Condition</v>
      </c>
      <c r="C106" s="30" t="s">
        <v>10</v>
      </c>
      <c r="D106" s="63" t="s">
        <v>186</v>
      </c>
      <c r="E106" s="30" t="s">
        <v>6</v>
      </c>
      <c r="F106" s="30" t="str">
        <f>F92</f>
        <v>km</v>
      </c>
      <c r="G106" s="41">
        <v>1.5</v>
      </c>
      <c r="H106" s="41">
        <v>1.5</v>
      </c>
      <c r="I106" s="41">
        <v>1.5</v>
      </c>
      <c r="J106" s="41">
        <v>1.5</v>
      </c>
      <c r="K106" s="41">
        <v>1.5</v>
      </c>
      <c r="L106" s="41">
        <v>1.5</v>
      </c>
      <c r="M106" s="41">
        <v>1.5</v>
      </c>
      <c r="N106" s="41">
        <v>1.5</v>
      </c>
      <c r="O106" s="41">
        <v>1.5</v>
      </c>
      <c r="P106" s="41">
        <v>1.5</v>
      </c>
      <c r="Q106" s="35">
        <f t="shared" si="33"/>
        <v>1.5</v>
      </c>
      <c r="R106"/>
      <c r="S106"/>
      <c r="T106"/>
      <c r="U106"/>
      <c r="V106"/>
      <c r="W106" s="18"/>
    </row>
    <row r="107" spans="1:33" s="17" customFormat="1" ht="15" customHeight="1" x14ac:dyDescent="0.25">
      <c r="A107" s="30"/>
      <c r="B107" s="30"/>
      <c r="C107" s="30"/>
      <c r="D107" s="63"/>
      <c r="E107" s="30" t="s">
        <v>5</v>
      </c>
      <c r="F107" s="30" t="str">
        <f>F93</f>
        <v>%</v>
      </c>
      <c r="G107" s="36">
        <v>85</v>
      </c>
      <c r="H107" s="36">
        <v>84</v>
      </c>
      <c r="I107" s="36">
        <v>83</v>
      </c>
      <c r="J107" s="36">
        <v>82</v>
      </c>
      <c r="K107" s="36">
        <v>81</v>
      </c>
      <c r="L107" s="36">
        <v>80</v>
      </c>
      <c r="M107" s="36">
        <v>79</v>
      </c>
      <c r="N107" s="36">
        <v>78</v>
      </c>
      <c r="O107" s="36">
        <v>77</v>
      </c>
      <c r="P107" s="36">
        <v>76</v>
      </c>
      <c r="Q107" s="43">
        <f t="shared" si="33"/>
        <v>80.5</v>
      </c>
      <c r="R107"/>
      <c r="S107"/>
      <c r="T107"/>
      <c r="U107"/>
      <c r="V107"/>
    </row>
    <row r="108" spans="1:33" s="17" customFormat="1" ht="15" customHeight="1" x14ac:dyDescent="0.25">
      <c r="A108" s="30"/>
      <c r="B108" s="30"/>
      <c r="C108" s="30"/>
      <c r="D108" s="63"/>
      <c r="E108" s="30" t="s">
        <v>7</v>
      </c>
      <c r="F108" s="30" t="str">
        <f>F94</f>
        <v>1,2,3,4,5</v>
      </c>
      <c r="G108" s="36">
        <v>2</v>
      </c>
      <c r="H108" s="36">
        <v>3</v>
      </c>
      <c r="I108" s="36">
        <v>3</v>
      </c>
      <c r="J108" s="36">
        <v>3</v>
      </c>
      <c r="K108" s="36">
        <v>4</v>
      </c>
      <c r="L108" s="36">
        <v>4</v>
      </c>
      <c r="M108" s="36">
        <v>4</v>
      </c>
      <c r="N108" s="36">
        <v>5</v>
      </c>
      <c r="O108" s="36">
        <v>5</v>
      </c>
      <c r="P108" s="36">
        <v>5</v>
      </c>
      <c r="Q108" s="35">
        <f t="shared" si="33"/>
        <v>3.8</v>
      </c>
      <c r="R108"/>
      <c r="S108"/>
      <c r="T108"/>
      <c r="U108"/>
      <c r="V108"/>
      <c r="X108" s="22"/>
      <c r="Y108" s="22"/>
      <c r="Z108" s="22"/>
      <c r="AA108" s="22"/>
      <c r="AB108" s="22"/>
      <c r="AC108" s="22"/>
      <c r="AD108" s="22"/>
      <c r="AE108" s="22"/>
      <c r="AF108" s="22"/>
      <c r="AG108" s="22"/>
    </row>
    <row r="109" spans="1:33" s="17" customFormat="1" ht="15" customHeight="1" x14ac:dyDescent="0.25">
      <c r="A109" s="30"/>
      <c r="B109" s="30"/>
      <c r="C109" s="30"/>
      <c r="D109" s="63"/>
      <c r="E109" s="30" t="s">
        <v>27</v>
      </c>
      <c r="F109" s="30" t="str">
        <f>F95</f>
        <v>$</v>
      </c>
      <c r="G109" s="14">
        <v>300000</v>
      </c>
      <c r="H109" s="14">
        <v>300000</v>
      </c>
      <c r="I109" s="14">
        <v>300000</v>
      </c>
      <c r="J109" s="14">
        <v>300000</v>
      </c>
      <c r="K109" s="14">
        <v>300000</v>
      </c>
      <c r="L109" s="14">
        <v>300000</v>
      </c>
      <c r="M109" s="14">
        <v>300000</v>
      </c>
      <c r="N109" s="14">
        <v>300000</v>
      </c>
      <c r="O109" s="14">
        <v>300000</v>
      </c>
      <c r="P109" s="14">
        <v>300000</v>
      </c>
      <c r="Q109" s="8">
        <f t="shared" si="33"/>
        <v>300000</v>
      </c>
      <c r="R109"/>
      <c r="S109"/>
      <c r="T109"/>
      <c r="U109"/>
      <c r="V109"/>
      <c r="X109" s="22"/>
      <c r="Y109" s="22"/>
      <c r="Z109" s="22"/>
      <c r="AA109" s="22"/>
      <c r="AB109" s="22"/>
      <c r="AC109" s="22"/>
      <c r="AD109" s="22"/>
      <c r="AE109" s="22"/>
      <c r="AF109" s="22"/>
      <c r="AG109" s="22"/>
    </row>
    <row r="110" spans="1:33" s="17" customFormat="1" ht="15" customHeight="1" x14ac:dyDescent="0.25">
      <c r="A110" s="30"/>
      <c r="B110" s="30"/>
      <c r="C110" s="30"/>
      <c r="D110" s="63"/>
      <c r="E110" s="30" t="s">
        <v>4</v>
      </c>
      <c r="F110" s="30" t="s">
        <v>64</v>
      </c>
      <c r="G110" s="33">
        <f>G106*G90</f>
        <v>60000</v>
      </c>
      <c r="H110" s="33">
        <f t="shared" ref="H110:O110" si="40">H106*H90</f>
        <v>61500</v>
      </c>
      <c r="I110" s="33">
        <f t="shared" si="40"/>
        <v>63000</v>
      </c>
      <c r="J110" s="33">
        <f t="shared" si="40"/>
        <v>64500</v>
      </c>
      <c r="K110" s="33">
        <f t="shared" si="40"/>
        <v>66000</v>
      </c>
      <c r="L110" s="33">
        <f t="shared" si="40"/>
        <v>67500</v>
      </c>
      <c r="M110" s="33">
        <f t="shared" si="40"/>
        <v>69000</v>
      </c>
      <c r="N110" s="33">
        <f t="shared" si="40"/>
        <v>70500</v>
      </c>
      <c r="O110" s="33">
        <f t="shared" si="40"/>
        <v>72000</v>
      </c>
      <c r="P110" s="33">
        <f>P106*P90</f>
        <v>73500</v>
      </c>
      <c r="Q110" s="42">
        <f t="shared" si="33"/>
        <v>66750</v>
      </c>
      <c r="R110"/>
      <c r="S110"/>
      <c r="T110"/>
      <c r="U110"/>
      <c r="V110"/>
      <c r="X110" s="22"/>
      <c r="Y110" s="22"/>
      <c r="Z110" s="22"/>
      <c r="AA110" s="22"/>
      <c r="AB110" s="22"/>
      <c r="AC110" s="22"/>
      <c r="AD110" s="22"/>
      <c r="AE110" s="22"/>
      <c r="AF110" s="22"/>
      <c r="AG110" s="22"/>
    </row>
    <row r="111" spans="1:33" s="17" customFormat="1" ht="15" customHeight="1" x14ac:dyDescent="0.25">
      <c r="A111" s="30"/>
      <c r="B111" s="30"/>
      <c r="C111" s="30"/>
      <c r="D111" s="63"/>
      <c r="E111" s="30" t="s">
        <v>18</v>
      </c>
      <c r="F111" s="30" t="s">
        <v>64</v>
      </c>
      <c r="G111" s="33">
        <f>G108*G109</f>
        <v>600000</v>
      </c>
      <c r="H111" s="33">
        <f t="shared" ref="H111:P111" si="41">H108*H109</f>
        <v>900000</v>
      </c>
      <c r="I111" s="33">
        <f t="shared" si="41"/>
        <v>900000</v>
      </c>
      <c r="J111" s="33">
        <f t="shared" si="41"/>
        <v>900000</v>
      </c>
      <c r="K111" s="33">
        <f t="shared" si="41"/>
        <v>1200000</v>
      </c>
      <c r="L111" s="33">
        <f t="shared" si="41"/>
        <v>1200000</v>
      </c>
      <c r="M111" s="33">
        <f t="shared" si="41"/>
        <v>1200000</v>
      </c>
      <c r="N111" s="33">
        <f t="shared" si="41"/>
        <v>1500000</v>
      </c>
      <c r="O111" s="33">
        <f t="shared" si="41"/>
        <v>1500000</v>
      </c>
      <c r="P111" s="33">
        <f t="shared" si="41"/>
        <v>1500000</v>
      </c>
      <c r="Q111" s="42">
        <f t="shared" si="33"/>
        <v>1140000</v>
      </c>
      <c r="R111"/>
      <c r="S111"/>
      <c r="T111"/>
      <c r="U111"/>
      <c r="V111"/>
      <c r="X111" s="22"/>
      <c r="Y111" s="22"/>
      <c r="Z111" s="22"/>
      <c r="AA111" s="22"/>
      <c r="AB111" s="22"/>
      <c r="AC111" s="22"/>
      <c r="AD111" s="22"/>
      <c r="AE111" s="22"/>
      <c r="AF111" s="22"/>
      <c r="AG111" s="22"/>
    </row>
    <row r="112" spans="1:33" s="17" customFormat="1" ht="15.95" customHeight="1" thickBot="1" x14ac:dyDescent="0.3">
      <c r="A112" s="30"/>
      <c r="B112" s="30"/>
      <c r="C112" s="30"/>
      <c r="D112" s="63"/>
      <c r="E112" s="30" t="s">
        <v>19</v>
      </c>
      <c r="F112" s="30" t="s">
        <v>20</v>
      </c>
      <c r="G112" s="46">
        <f>G91*G106</f>
        <v>600</v>
      </c>
      <c r="H112" s="46">
        <f t="shared" ref="H112:P112" si="42">H91*H106</f>
        <v>600</v>
      </c>
      <c r="I112" s="46">
        <f t="shared" si="42"/>
        <v>600</v>
      </c>
      <c r="J112" s="46">
        <f t="shared" si="42"/>
        <v>600</v>
      </c>
      <c r="K112" s="46">
        <f t="shared" si="42"/>
        <v>600</v>
      </c>
      <c r="L112" s="46">
        <f t="shared" si="42"/>
        <v>600</v>
      </c>
      <c r="M112" s="46">
        <f t="shared" si="42"/>
        <v>600</v>
      </c>
      <c r="N112" s="46">
        <f t="shared" si="42"/>
        <v>600</v>
      </c>
      <c r="O112" s="46">
        <f t="shared" si="42"/>
        <v>600</v>
      </c>
      <c r="P112" s="46">
        <f t="shared" si="42"/>
        <v>600</v>
      </c>
      <c r="Q112" s="48">
        <f t="shared" si="33"/>
        <v>600</v>
      </c>
      <c r="R112"/>
      <c r="S112"/>
      <c r="T112"/>
      <c r="U112"/>
      <c r="V112"/>
    </row>
    <row r="113" spans="1:33" s="17" customFormat="1" ht="18" x14ac:dyDescent="0.25">
      <c r="A113" s="27" t="str">
        <f>A89</f>
        <v>LoS ref</v>
      </c>
      <c r="B113" s="27" t="str">
        <f t="shared" ref="B113:Q113" si="43">B89</f>
        <v>Level of Service</v>
      </c>
      <c r="C113" s="27" t="str">
        <f t="shared" si="43"/>
        <v>Option</v>
      </c>
      <c r="D113" s="27" t="str">
        <f t="shared" si="43"/>
        <v>Benefits/Consequences</v>
      </c>
      <c r="E113" s="27" t="str">
        <f t="shared" si="43"/>
        <v>Factor</v>
      </c>
      <c r="F113" s="27" t="str">
        <f t="shared" si="43"/>
        <v>Unit</v>
      </c>
      <c r="G113" s="27">
        <f t="shared" si="43"/>
        <v>2024</v>
      </c>
      <c r="H113" s="27">
        <f t="shared" si="43"/>
        <v>2025</v>
      </c>
      <c r="I113" s="27">
        <f t="shared" si="43"/>
        <v>2026</v>
      </c>
      <c r="J113" s="27">
        <f t="shared" si="43"/>
        <v>2027</v>
      </c>
      <c r="K113" s="27">
        <f t="shared" si="43"/>
        <v>2028</v>
      </c>
      <c r="L113" s="27">
        <f t="shared" si="43"/>
        <v>2029</v>
      </c>
      <c r="M113" s="27">
        <f t="shared" si="43"/>
        <v>2030</v>
      </c>
      <c r="N113" s="27">
        <f t="shared" si="43"/>
        <v>2031</v>
      </c>
      <c r="O113" s="27">
        <f t="shared" si="43"/>
        <v>2032</v>
      </c>
      <c r="P113" s="27">
        <f t="shared" si="43"/>
        <v>2033</v>
      </c>
      <c r="Q113" s="27" t="str">
        <f t="shared" si="43"/>
        <v>Avg</v>
      </c>
      <c r="R113"/>
      <c r="S113"/>
      <c r="T113"/>
      <c r="U113"/>
      <c r="V113"/>
    </row>
    <row r="114" spans="1:33" s="17" customFormat="1" ht="18.75" x14ac:dyDescent="0.3">
      <c r="A114" s="54" t="str">
        <f>A7</f>
        <v>T05</v>
      </c>
      <c r="B114" s="54" t="str">
        <f>B7</f>
        <v>Structures Condition</v>
      </c>
      <c r="C114"/>
      <c r="D114"/>
      <c r="E114" t="s">
        <v>16</v>
      </c>
      <c r="F114" t="str">
        <f>"$ per" &amp; " " &amp; F116</f>
        <v>$ per m</v>
      </c>
      <c r="G114" s="38">
        <v>40000</v>
      </c>
      <c r="H114" s="38">
        <v>41000</v>
      </c>
      <c r="I114" s="38">
        <v>42000</v>
      </c>
      <c r="J114" s="38">
        <v>43000</v>
      </c>
      <c r="K114" s="38">
        <v>44000</v>
      </c>
      <c r="L114" s="38">
        <v>45000</v>
      </c>
      <c r="M114" s="38">
        <v>46000</v>
      </c>
      <c r="N114" s="38">
        <v>47000</v>
      </c>
      <c r="O114" s="38">
        <v>48000</v>
      </c>
      <c r="P114" s="38">
        <v>49000</v>
      </c>
      <c r="Q114"/>
      <c r="R114"/>
      <c r="S114"/>
      <c r="T114"/>
      <c r="U114"/>
      <c r="V114"/>
    </row>
    <row r="115" spans="1:33" s="17" customFormat="1" x14ac:dyDescent="0.25">
      <c r="A115"/>
      <c r="B115"/>
      <c r="C115"/>
      <c r="D115"/>
      <c r="E115" t="s">
        <v>3</v>
      </c>
      <c r="F115" t="str">
        <f>"tonnes/"&amp;F116</f>
        <v>tonnes/m</v>
      </c>
      <c r="G115" s="45">
        <v>400</v>
      </c>
      <c r="H115" s="45">
        <v>400</v>
      </c>
      <c r="I115" s="45">
        <v>400</v>
      </c>
      <c r="J115" s="45">
        <v>400</v>
      </c>
      <c r="K115" s="45">
        <v>400</v>
      </c>
      <c r="L115" s="45">
        <v>400</v>
      </c>
      <c r="M115" s="45">
        <v>400</v>
      </c>
      <c r="N115" s="45">
        <v>400</v>
      </c>
      <c r="O115" s="45">
        <v>400</v>
      </c>
      <c r="P115" s="45">
        <v>400</v>
      </c>
      <c r="Q115"/>
      <c r="R115"/>
      <c r="S115"/>
      <c r="T115"/>
      <c r="U115"/>
      <c r="V115"/>
    </row>
    <row r="116" spans="1:33" s="17" customFormat="1" ht="15" customHeight="1" x14ac:dyDescent="0.25">
      <c r="A116" s="30" t="str">
        <f>A114</f>
        <v>T05</v>
      </c>
      <c r="B116" s="30" t="str">
        <f>B114</f>
        <v>Structures Condition</v>
      </c>
      <c r="C116" s="30" t="s">
        <v>8</v>
      </c>
      <c r="D116" s="63" t="s">
        <v>187</v>
      </c>
      <c r="E116" s="30" t="s">
        <v>6</v>
      </c>
      <c r="F116" s="34" t="s">
        <v>183</v>
      </c>
      <c r="G116" s="41">
        <v>3</v>
      </c>
      <c r="H116" s="41">
        <v>3</v>
      </c>
      <c r="I116" s="41">
        <v>3</v>
      </c>
      <c r="J116" s="41">
        <v>3</v>
      </c>
      <c r="K116" s="41">
        <v>3</v>
      </c>
      <c r="L116" s="41">
        <v>3</v>
      </c>
      <c r="M116" s="41">
        <v>3</v>
      </c>
      <c r="N116" s="41">
        <v>3</v>
      </c>
      <c r="O116" s="41">
        <v>3</v>
      </c>
      <c r="P116" s="41">
        <v>3</v>
      </c>
      <c r="Q116" s="35">
        <f>IFERROR(AVERAGE(G116:P116),0)</f>
        <v>3</v>
      </c>
      <c r="R116"/>
      <c r="S116"/>
      <c r="T116"/>
      <c r="U116"/>
      <c r="V116"/>
    </row>
    <row r="117" spans="1:33" s="17" customFormat="1" ht="15" customHeight="1" x14ac:dyDescent="0.25">
      <c r="A117" s="30"/>
      <c r="B117" s="30"/>
      <c r="C117" s="30"/>
      <c r="D117" s="63"/>
      <c r="E117" s="30" t="s">
        <v>5</v>
      </c>
      <c r="F117" s="34" t="s">
        <v>17</v>
      </c>
      <c r="G117" s="36">
        <v>85</v>
      </c>
      <c r="H117" s="36">
        <v>86</v>
      </c>
      <c r="I117" s="36">
        <v>87</v>
      </c>
      <c r="J117" s="36">
        <v>88</v>
      </c>
      <c r="K117" s="36">
        <v>89</v>
      </c>
      <c r="L117" s="36">
        <v>90</v>
      </c>
      <c r="M117" s="36">
        <v>91</v>
      </c>
      <c r="N117" s="36">
        <v>92</v>
      </c>
      <c r="O117" s="36">
        <v>93</v>
      </c>
      <c r="P117" s="36">
        <v>94</v>
      </c>
      <c r="Q117" s="43">
        <f t="shared" ref="Q117:Q136" si="44">IFERROR(AVERAGE(G117:P117),0)</f>
        <v>89.5</v>
      </c>
      <c r="R117"/>
      <c r="S117"/>
      <c r="T117"/>
      <c r="U117"/>
      <c r="V117"/>
    </row>
    <row r="118" spans="1:33" s="17" customFormat="1" ht="15" customHeight="1" x14ac:dyDescent="0.25">
      <c r="A118" s="30"/>
      <c r="B118" s="30"/>
      <c r="C118" s="30"/>
      <c r="D118" s="63"/>
      <c r="E118" s="30" t="s">
        <v>7</v>
      </c>
      <c r="F118" s="37" t="s">
        <v>63</v>
      </c>
      <c r="G118" s="36">
        <v>2</v>
      </c>
      <c r="H118" s="36">
        <v>2</v>
      </c>
      <c r="I118" s="36">
        <v>2</v>
      </c>
      <c r="J118" s="36">
        <v>2</v>
      </c>
      <c r="K118" s="36">
        <v>2</v>
      </c>
      <c r="L118" s="36">
        <v>3</v>
      </c>
      <c r="M118" s="36">
        <v>3</v>
      </c>
      <c r="N118" s="36">
        <v>3</v>
      </c>
      <c r="O118" s="36">
        <v>3</v>
      </c>
      <c r="P118" s="36">
        <v>3</v>
      </c>
      <c r="Q118" s="35">
        <f t="shared" si="44"/>
        <v>2.5</v>
      </c>
      <c r="R118"/>
      <c r="S118"/>
      <c r="T118"/>
      <c r="U118"/>
      <c r="V118"/>
    </row>
    <row r="119" spans="1:33" s="17" customFormat="1" ht="15" customHeight="1" x14ac:dyDescent="0.25">
      <c r="A119" s="30"/>
      <c r="B119" s="30"/>
      <c r="C119" s="30"/>
      <c r="D119" s="63"/>
      <c r="E119" s="30" t="s">
        <v>27</v>
      </c>
      <c r="F119" s="30" t="s">
        <v>64</v>
      </c>
      <c r="G119" s="14">
        <v>100000</v>
      </c>
      <c r="H119" s="14">
        <v>100000</v>
      </c>
      <c r="I119" s="14">
        <v>100000</v>
      </c>
      <c r="J119" s="14">
        <v>100000</v>
      </c>
      <c r="K119" s="14">
        <v>100000</v>
      </c>
      <c r="L119" s="14">
        <v>100000</v>
      </c>
      <c r="M119" s="14">
        <v>100000</v>
      </c>
      <c r="N119" s="14">
        <v>100000</v>
      </c>
      <c r="O119" s="14">
        <v>100000</v>
      </c>
      <c r="P119" s="14">
        <v>100000</v>
      </c>
      <c r="Q119" s="8">
        <f t="shared" si="44"/>
        <v>100000</v>
      </c>
      <c r="R119"/>
      <c r="S119"/>
      <c r="T119"/>
      <c r="U119"/>
      <c r="V119"/>
    </row>
    <row r="120" spans="1:33" s="17" customFormat="1" ht="15" customHeight="1" x14ac:dyDescent="0.25">
      <c r="A120" s="30"/>
      <c r="B120" s="30"/>
      <c r="C120" s="30"/>
      <c r="D120" s="63"/>
      <c r="E120" s="30" t="s">
        <v>4</v>
      </c>
      <c r="F120" s="30" t="s">
        <v>64</v>
      </c>
      <c r="G120" s="33">
        <f>G116*G114</f>
        <v>120000</v>
      </c>
      <c r="H120" s="33">
        <f t="shared" ref="H120:P120" si="45">H116*H114</f>
        <v>123000</v>
      </c>
      <c r="I120" s="33">
        <f t="shared" si="45"/>
        <v>126000</v>
      </c>
      <c r="J120" s="33">
        <f t="shared" si="45"/>
        <v>129000</v>
      </c>
      <c r="K120" s="33">
        <f t="shared" si="45"/>
        <v>132000</v>
      </c>
      <c r="L120" s="33">
        <f t="shared" si="45"/>
        <v>135000</v>
      </c>
      <c r="M120" s="33">
        <f t="shared" si="45"/>
        <v>138000</v>
      </c>
      <c r="N120" s="33">
        <f t="shared" si="45"/>
        <v>141000</v>
      </c>
      <c r="O120" s="33">
        <f t="shared" si="45"/>
        <v>144000</v>
      </c>
      <c r="P120" s="33">
        <f t="shared" si="45"/>
        <v>147000</v>
      </c>
      <c r="Q120" s="42">
        <f t="shared" si="44"/>
        <v>133500</v>
      </c>
      <c r="R120"/>
      <c r="S120"/>
      <c r="T120"/>
      <c r="U120"/>
      <c r="V120"/>
    </row>
    <row r="121" spans="1:33" s="17" customFormat="1" ht="15.95" customHeight="1" x14ac:dyDescent="0.25">
      <c r="A121" s="30"/>
      <c r="B121" s="30"/>
      <c r="C121" s="30"/>
      <c r="D121" s="63"/>
      <c r="E121" s="30" t="s">
        <v>18</v>
      </c>
      <c r="F121" s="30" t="s">
        <v>64</v>
      </c>
      <c r="G121" s="33">
        <f>G118*G119</f>
        <v>200000</v>
      </c>
      <c r="H121" s="33">
        <f t="shared" ref="H121:P121" si="46">H118*H119</f>
        <v>200000</v>
      </c>
      <c r="I121" s="33">
        <f t="shared" si="46"/>
        <v>200000</v>
      </c>
      <c r="J121" s="33">
        <f t="shared" si="46"/>
        <v>200000</v>
      </c>
      <c r="K121" s="33">
        <f t="shared" si="46"/>
        <v>200000</v>
      </c>
      <c r="L121" s="33">
        <f t="shared" si="46"/>
        <v>300000</v>
      </c>
      <c r="M121" s="33">
        <f t="shared" si="46"/>
        <v>300000</v>
      </c>
      <c r="N121" s="33">
        <f t="shared" si="46"/>
        <v>300000</v>
      </c>
      <c r="O121" s="33">
        <f t="shared" si="46"/>
        <v>300000</v>
      </c>
      <c r="P121" s="33">
        <f t="shared" si="46"/>
        <v>300000</v>
      </c>
      <c r="Q121" s="42">
        <f t="shared" si="44"/>
        <v>250000</v>
      </c>
      <c r="R121"/>
      <c r="S121"/>
      <c r="T121"/>
      <c r="U121"/>
      <c r="V121"/>
      <c r="AC121" s="20"/>
      <c r="AD121" s="20"/>
      <c r="AE121" s="20"/>
      <c r="AF121" s="20"/>
      <c r="AG121" s="20"/>
    </row>
    <row r="122" spans="1:33" s="17" customFormat="1" ht="15.95" customHeight="1" x14ac:dyDescent="0.25">
      <c r="A122" s="30"/>
      <c r="B122" s="30"/>
      <c r="C122" s="30"/>
      <c r="D122" s="63"/>
      <c r="E122" s="30" t="s">
        <v>19</v>
      </c>
      <c r="F122" s="30" t="s">
        <v>20</v>
      </c>
      <c r="G122" s="44">
        <f>G115*G116</f>
        <v>1200</v>
      </c>
      <c r="H122" s="44">
        <f t="shared" ref="H122:P122" si="47">H115*H116</f>
        <v>1200</v>
      </c>
      <c r="I122" s="44">
        <f t="shared" si="47"/>
        <v>1200</v>
      </c>
      <c r="J122" s="44">
        <f t="shared" si="47"/>
        <v>1200</v>
      </c>
      <c r="K122" s="44">
        <f t="shared" si="47"/>
        <v>1200</v>
      </c>
      <c r="L122" s="44">
        <f t="shared" si="47"/>
        <v>1200</v>
      </c>
      <c r="M122" s="44">
        <f t="shared" si="47"/>
        <v>1200</v>
      </c>
      <c r="N122" s="44">
        <f t="shared" si="47"/>
        <v>1200</v>
      </c>
      <c r="O122" s="44">
        <f t="shared" si="47"/>
        <v>1200</v>
      </c>
      <c r="P122" s="44">
        <f t="shared" si="47"/>
        <v>1200</v>
      </c>
      <c r="Q122" s="48">
        <f t="shared" si="44"/>
        <v>1200</v>
      </c>
      <c r="R122"/>
      <c r="S122"/>
      <c r="T122"/>
      <c r="U122"/>
      <c r="V122"/>
      <c r="X122" s="21"/>
      <c r="Y122" s="21"/>
      <c r="Z122" s="21"/>
      <c r="AC122" s="20"/>
      <c r="AD122" s="20"/>
      <c r="AE122" s="24"/>
      <c r="AF122" s="20"/>
      <c r="AG122" s="20"/>
    </row>
    <row r="123" spans="1:33" s="17" customFormat="1" ht="15" customHeight="1" x14ac:dyDescent="0.25">
      <c r="A123" t="str">
        <f>A116</f>
        <v>T05</v>
      </c>
      <c r="B123" t="str">
        <f>B116</f>
        <v>Structures Condition</v>
      </c>
      <c r="C123" t="s">
        <v>9</v>
      </c>
      <c r="D123" s="63" t="s">
        <v>188</v>
      </c>
      <c r="E123" t="s">
        <v>6</v>
      </c>
      <c r="F123" t="str">
        <f>F116</f>
        <v>m</v>
      </c>
      <c r="G123" s="39">
        <v>2.2000000000000002</v>
      </c>
      <c r="H123" s="39">
        <v>2.2000000000000002</v>
      </c>
      <c r="I123" s="39">
        <v>2.2000000000000002</v>
      </c>
      <c r="J123" s="39">
        <v>2.2000000000000002</v>
      </c>
      <c r="K123" s="39">
        <v>2.2000000000000002</v>
      </c>
      <c r="L123" s="39">
        <v>2.2000000000000002</v>
      </c>
      <c r="M123" s="39">
        <v>2.2000000000000002</v>
      </c>
      <c r="N123" s="39">
        <v>2.2000000000000002</v>
      </c>
      <c r="O123" s="39">
        <v>2.2000000000000002</v>
      </c>
      <c r="P123" s="39">
        <v>2.2000000000000002</v>
      </c>
      <c r="Q123" s="35">
        <f t="shared" si="44"/>
        <v>2.1999999999999997</v>
      </c>
      <c r="R123"/>
      <c r="S123"/>
      <c r="T123"/>
      <c r="U123"/>
      <c r="V123"/>
      <c r="AE123" s="21"/>
    </row>
    <row r="124" spans="1:33" s="17" customFormat="1" ht="15" customHeight="1" x14ac:dyDescent="0.25">
      <c r="A124"/>
      <c r="B124"/>
      <c r="C124"/>
      <c r="D124" s="63"/>
      <c r="E124" t="s">
        <v>5</v>
      </c>
      <c r="F124" t="str">
        <f>F117</f>
        <v>%</v>
      </c>
      <c r="G124" s="39">
        <v>85</v>
      </c>
      <c r="H124" s="39">
        <v>85</v>
      </c>
      <c r="I124" s="39">
        <v>85</v>
      </c>
      <c r="J124" s="39">
        <v>85</v>
      </c>
      <c r="K124" s="39">
        <v>85</v>
      </c>
      <c r="L124" s="39">
        <v>85</v>
      </c>
      <c r="M124" s="39">
        <v>85</v>
      </c>
      <c r="N124" s="39">
        <v>85</v>
      </c>
      <c r="O124" s="39">
        <v>85</v>
      </c>
      <c r="P124" s="39">
        <v>85</v>
      </c>
      <c r="Q124" s="43">
        <f t="shared" si="44"/>
        <v>85</v>
      </c>
      <c r="R124"/>
      <c r="S124"/>
      <c r="T124"/>
      <c r="U124"/>
      <c r="V124"/>
      <c r="AE124" s="21"/>
    </row>
    <row r="125" spans="1:33" s="17" customFormat="1" ht="15" customHeight="1" x14ac:dyDescent="0.25">
      <c r="A125"/>
      <c r="B125"/>
      <c r="C125"/>
      <c r="D125" s="63"/>
      <c r="E125" t="s">
        <v>7</v>
      </c>
      <c r="F125" t="str">
        <f>F118</f>
        <v>1,2,3,4,5</v>
      </c>
      <c r="G125" s="39">
        <v>2</v>
      </c>
      <c r="H125" s="39">
        <v>2</v>
      </c>
      <c r="I125" s="39">
        <v>3</v>
      </c>
      <c r="J125" s="39">
        <v>3</v>
      </c>
      <c r="K125" s="39">
        <v>3</v>
      </c>
      <c r="L125" s="39">
        <v>3</v>
      </c>
      <c r="M125" s="39">
        <v>4</v>
      </c>
      <c r="N125" s="39">
        <v>4</v>
      </c>
      <c r="O125" s="39">
        <v>4</v>
      </c>
      <c r="P125" s="39">
        <v>4</v>
      </c>
      <c r="Q125" s="35">
        <f t="shared" si="44"/>
        <v>3.2</v>
      </c>
      <c r="R125"/>
      <c r="S125"/>
      <c r="T125"/>
      <c r="U125"/>
      <c r="V125"/>
    </row>
    <row r="126" spans="1:33" s="17" customFormat="1" ht="15" customHeight="1" x14ac:dyDescent="0.25">
      <c r="A126"/>
      <c r="B126"/>
      <c r="C126"/>
      <c r="D126" s="63"/>
      <c r="E126" t="s">
        <v>27</v>
      </c>
      <c r="F126" t="str">
        <f>F119</f>
        <v>$</v>
      </c>
      <c r="G126" s="38">
        <v>200000</v>
      </c>
      <c r="H126" s="38">
        <v>200000</v>
      </c>
      <c r="I126" s="38">
        <v>200000</v>
      </c>
      <c r="J126" s="38">
        <v>200000</v>
      </c>
      <c r="K126" s="38">
        <v>200000</v>
      </c>
      <c r="L126" s="38">
        <v>200000</v>
      </c>
      <c r="M126" s="38">
        <v>200000</v>
      </c>
      <c r="N126" s="38">
        <v>200000</v>
      </c>
      <c r="O126" s="38">
        <v>200000</v>
      </c>
      <c r="P126" s="38">
        <v>200000</v>
      </c>
      <c r="Q126" s="8">
        <f t="shared" si="44"/>
        <v>200000</v>
      </c>
      <c r="R126"/>
      <c r="S126"/>
      <c r="T126"/>
      <c r="U126"/>
      <c r="V126"/>
    </row>
    <row r="127" spans="1:33" s="17" customFormat="1" ht="15" customHeight="1" x14ac:dyDescent="0.25">
      <c r="A127"/>
      <c r="B127"/>
      <c r="C127"/>
      <c r="D127" s="63"/>
      <c r="E127" t="s">
        <v>4</v>
      </c>
      <c r="F127" t="s">
        <v>64</v>
      </c>
      <c r="G127" s="40">
        <f>G123*G114</f>
        <v>88000</v>
      </c>
      <c r="H127" s="40">
        <f t="shared" ref="H127:P127" si="48">H123*H114</f>
        <v>90200.000000000015</v>
      </c>
      <c r="I127" s="40">
        <f t="shared" si="48"/>
        <v>92400.000000000015</v>
      </c>
      <c r="J127" s="40">
        <f t="shared" si="48"/>
        <v>94600.000000000015</v>
      </c>
      <c r="K127" s="40">
        <f t="shared" si="48"/>
        <v>96800.000000000015</v>
      </c>
      <c r="L127" s="40">
        <f t="shared" si="48"/>
        <v>99000.000000000015</v>
      </c>
      <c r="M127" s="40">
        <f t="shared" si="48"/>
        <v>101200.00000000001</v>
      </c>
      <c r="N127" s="40">
        <f t="shared" si="48"/>
        <v>103400.00000000001</v>
      </c>
      <c r="O127" s="40">
        <f t="shared" si="48"/>
        <v>105600.00000000001</v>
      </c>
      <c r="P127" s="40">
        <f t="shared" si="48"/>
        <v>107800.00000000001</v>
      </c>
      <c r="Q127" s="42">
        <f t="shared" si="44"/>
        <v>97900</v>
      </c>
      <c r="R127"/>
      <c r="S127"/>
      <c r="T127"/>
      <c r="U127"/>
      <c r="V127"/>
      <c r="X127" s="25"/>
      <c r="Y127" s="25"/>
      <c r="Z127" s="25"/>
      <c r="AA127" s="26"/>
    </row>
    <row r="128" spans="1:33" s="17" customFormat="1" ht="15" customHeight="1" x14ac:dyDescent="0.25">
      <c r="A128"/>
      <c r="B128"/>
      <c r="C128"/>
      <c r="D128" s="63"/>
      <c r="E128" t="s">
        <v>18</v>
      </c>
      <c r="F128" t="s">
        <v>64</v>
      </c>
      <c r="G128" s="40">
        <f>G125*G126</f>
        <v>400000</v>
      </c>
      <c r="H128" s="40">
        <f t="shared" ref="H128:P128" si="49">H125*H126</f>
        <v>400000</v>
      </c>
      <c r="I128" s="40">
        <f t="shared" si="49"/>
        <v>600000</v>
      </c>
      <c r="J128" s="40">
        <f t="shared" si="49"/>
        <v>600000</v>
      </c>
      <c r="K128" s="40">
        <f t="shared" si="49"/>
        <v>600000</v>
      </c>
      <c r="L128" s="40">
        <f t="shared" si="49"/>
        <v>600000</v>
      </c>
      <c r="M128" s="40">
        <f t="shared" si="49"/>
        <v>800000</v>
      </c>
      <c r="N128" s="40">
        <f t="shared" si="49"/>
        <v>800000</v>
      </c>
      <c r="O128" s="40">
        <f t="shared" si="49"/>
        <v>800000</v>
      </c>
      <c r="P128" s="40">
        <f t="shared" si="49"/>
        <v>800000</v>
      </c>
      <c r="Q128" s="42">
        <f t="shared" si="44"/>
        <v>640000</v>
      </c>
      <c r="R128"/>
      <c r="S128"/>
      <c r="T128"/>
      <c r="U128"/>
      <c r="V128"/>
      <c r="X128" s="25"/>
      <c r="Y128" s="25"/>
      <c r="Z128" s="25"/>
      <c r="AA128" s="26"/>
    </row>
    <row r="129" spans="1:37" s="17" customFormat="1" ht="15" customHeight="1" x14ac:dyDescent="0.25">
      <c r="A129"/>
      <c r="B129"/>
      <c r="C129"/>
      <c r="D129" s="63"/>
      <c r="E129" t="s">
        <v>19</v>
      </c>
      <c r="F129" t="s">
        <v>20</v>
      </c>
      <c r="G129" s="47">
        <f>G123*G115</f>
        <v>880.00000000000011</v>
      </c>
      <c r="H129" s="47">
        <f t="shared" ref="H129:P129" si="50">H123*H115</f>
        <v>880.00000000000011</v>
      </c>
      <c r="I129" s="47">
        <f t="shared" si="50"/>
        <v>880.00000000000011</v>
      </c>
      <c r="J129" s="47">
        <f t="shared" si="50"/>
        <v>880.00000000000011</v>
      </c>
      <c r="K129" s="47">
        <f t="shared" si="50"/>
        <v>880.00000000000011</v>
      </c>
      <c r="L129" s="47">
        <f t="shared" si="50"/>
        <v>880.00000000000011</v>
      </c>
      <c r="M129" s="47">
        <f t="shared" si="50"/>
        <v>880.00000000000011</v>
      </c>
      <c r="N129" s="47">
        <f t="shared" si="50"/>
        <v>880.00000000000011</v>
      </c>
      <c r="O129" s="47">
        <f t="shared" si="50"/>
        <v>880.00000000000011</v>
      </c>
      <c r="P129" s="47">
        <f t="shared" si="50"/>
        <v>880.00000000000011</v>
      </c>
      <c r="Q129" s="48">
        <f t="shared" si="44"/>
        <v>880.00000000000023</v>
      </c>
      <c r="R129"/>
      <c r="S129"/>
      <c r="T129"/>
      <c r="U129"/>
      <c r="V129"/>
      <c r="X129" s="25"/>
      <c r="Y129" s="25"/>
      <c r="Z129" s="25"/>
      <c r="AA129" s="26"/>
    </row>
    <row r="130" spans="1:37" s="17" customFormat="1" ht="15" customHeight="1" x14ac:dyDescent="0.25">
      <c r="A130" s="30" t="str">
        <f>A123</f>
        <v>T05</v>
      </c>
      <c r="B130" s="30" t="str">
        <f>B116</f>
        <v>Structures Condition</v>
      </c>
      <c r="C130" s="30" t="s">
        <v>10</v>
      </c>
      <c r="D130" s="63" t="s">
        <v>189</v>
      </c>
      <c r="E130" s="30" t="s">
        <v>6</v>
      </c>
      <c r="F130" s="30" t="str">
        <f>F116</f>
        <v>m</v>
      </c>
      <c r="G130" s="41">
        <v>1.5</v>
      </c>
      <c r="H130" s="41">
        <v>1.5</v>
      </c>
      <c r="I130" s="41">
        <v>1.5</v>
      </c>
      <c r="J130" s="41">
        <v>1.5</v>
      </c>
      <c r="K130" s="41">
        <v>1.5</v>
      </c>
      <c r="L130" s="41">
        <v>1.5</v>
      </c>
      <c r="M130" s="41">
        <v>1.5</v>
      </c>
      <c r="N130" s="41">
        <v>1.5</v>
      </c>
      <c r="O130" s="41">
        <v>1.5</v>
      </c>
      <c r="P130" s="41">
        <v>1.5</v>
      </c>
      <c r="Q130" s="35">
        <f t="shared" si="44"/>
        <v>1.5</v>
      </c>
      <c r="R130"/>
      <c r="S130"/>
      <c r="T130"/>
      <c r="U130"/>
      <c r="V130"/>
      <c r="X130" s="25"/>
      <c r="Y130" s="25"/>
      <c r="Z130" s="25"/>
      <c r="AA130" s="26"/>
    </row>
    <row r="131" spans="1:37" ht="15" customHeight="1" x14ac:dyDescent="0.25">
      <c r="A131" s="30"/>
      <c r="B131" s="30"/>
      <c r="C131" s="30"/>
      <c r="D131" s="63"/>
      <c r="E131" s="30" t="s">
        <v>5</v>
      </c>
      <c r="F131" s="30" t="str">
        <f>F117</f>
        <v>%</v>
      </c>
      <c r="G131" s="36">
        <v>85</v>
      </c>
      <c r="H131" s="36">
        <v>84</v>
      </c>
      <c r="I131" s="36">
        <v>83</v>
      </c>
      <c r="J131" s="36">
        <v>82</v>
      </c>
      <c r="K131" s="36">
        <v>81</v>
      </c>
      <c r="L131" s="36">
        <v>80</v>
      </c>
      <c r="M131" s="36">
        <v>79</v>
      </c>
      <c r="N131" s="36">
        <v>78</v>
      </c>
      <c r="O131" s="36">
        <v>77</v>
      </c>
      <c r="P131" s="36">
        <v>76</v>
      </c>
      <c r="Q131" s="43">
        <f t="shared" si="44"/>
        <v>80.5</v>
      </c>
      <c r="V131"/>
    </row>
    <row r="132" spans="1:37" ht="15" customHeight="1" x14ac:dyDescent="0.25">
      <c r="A132" s="30"/>
      <c r="B132" s="30"/>
      <c r="C132" s="30"/>
      <c r="D132" s="63"/>
      <c r="E132" s="30" t="s">
        <v>7</v>
      </c>
      <c r="F132" s="30" t="str">
        <f>F118</f>
        <v>1,2,3,4,5</v>
      </c>
      <c r="G132" s="36">
        <v>2</v>
      </c>
      <c r="H132" s="36">
        <v>3</v>
      </c>
      <c r="I132" s="36">
        <v>3</v>
      </c>
      <c r="J132" s="36">
        <v>3</v>
      </c>
      <c r="K132" s="36">
        <v>4</v>
      </c>
      <c r="L132" s="36">
        <v>4</v>
      </c>
      <c r="M132" s="36">
        <v>4</v>
      </c>
      <c r="N132" s="36">
        <v>5</v>
      </c>
      <c r="O132" s="36">
        <v>5</v>
      </c>
      <c r="P132" s="36">
        <v>5</v>
      </c>
      <c r="Q132" s="35">
        <f t="shared" si="44"/>
        <v>3.8</v>
      </c>
      <c r="V132"/>
    </row>
    <row r="133" spans="1:37" ht="15" customHeight="1" x14ac:dyDescent="0.25">
      <c r="A133" s="30"/>
      <c r="B133" s="30"/>
      <c r="C133" s="30"/>
      <c r="D133" s="63"/>
      <c r="E133" s="30" t="s">
        <v>27</v>
      </c>
      <c r="F133" s="30" t="str">
        <f>F119</f>
        <v>$</v>
      </c>
      <c r="G133" s="14">
        <v>300000</v>
      </c>
      <c r="H133" s="14">
        <v>300000</v>
      </c>
      <c r="I133" s="14">
        <v>300000</v>
      </c>
      <c r="J133" s="14">
        <v>300000</v>
      </c>
      <c r="K133" s="14">
        <v>300000</v>
      </c>
      <c r="L133" s="14">
        <v>300000</v>
      </c>
      <c r="M133" s="14">
        <v>300000</v>
      </c>
      <c r="N133" s="14">
        <v>300000</v>
      </c>
      <c r="O133" s="14">
        <v>300000</v>
      </c>
      <c r="P133" s="14">
        <v>300000</v>
      </c>
      <c r="Q133" s="8">
        <f t="shared" si="44"/>
        <v>300000</v>
      </c>
      <c r="V133"/>
    </row>
    <row r="134" spans="1:37" ht="15" customHeight="1" x14ac:dyDescent="0.25">
      <c r="A134" s="30"/>
      <c r="B134" s="30"/>
      <c r="C134" s="30"/>
      <c r="D134" s="63"/>
      <c r="E134" s="30" t="s">
        <v>4</v>
      </c>
      <c r="F134" s="30" t="s">
        <v>64</v>
      </c>
      <c r="G134" s="33">
        <f>G130*G114</f>
        <v>60000</v>
      </c>
      <c r="H134" s="33">
        <f t="shared" ref="H134:O134" si="51">H130*H114</f>
        <v>61500</v>
      </c>
      <c r="I134" s="33">
        <f t="shared" si="51"/>
        <v>63000</v>
      </c>
      <c r="J134" s="33">
        <f t="shared" si="51"/>
        <v>64500</v>
      </c>
      <c r="K134" s="33">
        <f t="shared" si="51"/>
        <v>66000</v>
      </c>
      <c r="L134" s="33">
        <f t="shared" si="51"/>
        <v>67500</v>
      </c>
      <c r="M134" s="33">
        <f t="shared" si="51"/>
        <v>69000</v>
      </c>
      <c r="N134" s="33">
        <f t="shared" si="51"/>
        <v>70500</v>
      </c>
      <c r="O134" s="33">
        <f t="shared" si="51"/>
        <v>72000</v>
      </c>
      <c r="P134" s="33">
        <f>P130*P114</f>
        <v>73500</v>
      </c>
      <c r="Q134" s="42">
        <f t="shared" si="44"/>
        <v>66750</v>
      </c>
      <c r="V134"/>
    </row>
    <row r="135" spans="1:37" ht="15" customHeight="1" x14ac:dyDescent="0.25">
      <c r="A135" s="30"/>
      <c r="B135" s="30"/>
      <c r="C135" s="30"/>
      <c r="D135" s="63"/>
      <c r="E135" s="30" t="s">
        <v>18</v>
      </c>
      <c r="F135" s="30" t="s">
        <v>64</v>
      </c>
      <c r="G135" s="33">
        <f>G132*G133</f>
        <v>600000</v>
      </c>
      <c r="H135" s="33">
        <f t="shared" ref="H135:P135" si="52">H132*H133</f>
        <v>900000</v>
      </c>
      <c r="I135" s="33">
        <f t="shared" si="52"/>
        <v>900000</v>
      </c>
      <c r="J135" s="33">
        <f t="shared" si="52"/>
        <v>900000</v>
      </c>
      <c r="K135" s="33">
        <f t="shared" si="52"/>
        <v>1200000</v>
      </c>
      <c r="L135" s="33">
        <f t="shared" si="52"/>
        <v>1200000</v>
      </c>
      <c r="M135" s="33">
        <f t="shared" si="52"/>
        <v>1200000</v>
      </c>
      <c r="N135" s="33">
        <f t="shared" si="52"/>
        <v>1500000</v>
      </c>
      <c r="O135" s="33">
        <f t="shared" si="52"/>
        <v>1500000</v>
      </c>
      <c r="P135" s="33">
        <f t="shared" si="52"/>
        <v>1500000</v>
      </c>
      <c r="Q135" s="42">
        <f t="shared" si="44"/>
        <v>1140000</v>
      </c>
      <c r="V135"/>
    </row>
    <row r="136" spans="1:37" ht="15.95" customHeight="1" thickBot="1" x14ac:dyDescent="0.3">
      <c r="A136" s="30"/>
      <c r="B136" s="30"/>
      <c r="C136" s="30"/>
      <c r="D136" s="63"/>
      <c r="E136" s="30" t="s">
        <v>19</v>
      </c>
      <c r="F136" s="30" t="s">
        <v>20</v>
      </c>
      <c r="G136" s="46">
        <f>G115*G130</f>
        <v>600</v>
      </c>
      <c r="H136" s="46">
        <f t="shared" ref="H136:P136" si="53">H115*H130</f>
        <v>600</v>
      </c>
      <c r="I136" s="46">
        <f t="shared" si="53"/>
        <v>600</v>
      </c>
      <c r="J136" s="46">
        <f t="shared" si="53"/>
        <v>600</v>
      </c>
      <c r="K136" s="46">
        <f t="shared" si="53"/>
        <v>600</v>
      </c>
      <c r="L136" s="46">
        <f t="shared" si="53"/>
        <v>600</v>
      </c>
      <c r="M136" s="46">
        <f t="shared" si="53"/>
        <v>600</v>
      </c>
      <c r="N136" s="46">
        <f t="shared" si="53"/>
        <v>600</v>
      </c>
      <c r="O136" s="46">
        <f t="shared" si="53"/>
        <v>600</v>
      </c>
      <c r="P136" s="46">
        <f t="shared" si="53"/>
        <v>600</v>
      </c>
      <c r="Q136" s="48">
        <f t="shared" si="44"/>
        <v>600</v>
      </c>
      <c r="V136"/>
    </row>
    <row r="137" spans="1:37" s="2" customFormat="1" ht="18" x14ac:dyDescent="0.25">
      <c r="A137" s="27" t="str">
        <f>A113</f>
        <v>LoS ref</v>
      </c>
      <c r="B137" s="27" t="str">
        <f t="shared" ref="B137:Q137" si="54">B113</f>
        <v>Level of Service</v>
      </c>
      <c r="C137" s="27" t="str">
        <f t="shared" si="54"/>
        <v>Option</v>
      </c>
      <c r="D137" s="27" t="str">
        <f t="shared" si="54"/>
        <v>Benefits/Consequences</v>
      </c>
      <c r="E137" s="27" t="str">
        <f t="shared" si="54"/>
        <v>Factor</v>
      </c>
      <c r="F137" s="27" t="str">
        <f t="shared" si="54"/>
        <v>Unit</v>
      </c>
      <c r="G137" s="27">
        <f t="shared" si="54"/>
        <v>2024</v>
      </c>
      <c r="H137" s="27">
        <f t="shared" si="54"/>
        <v>2025</v>
      </c>
      <c r="I137" s="27">
        <f t="shared" si="54"/>
        <v>2026</v>
      </c>
      <c r="J137" s="27">
        <f t="shared" si="54"/>
        <v>2027</v>
      </c>
      <c r="K137" s="27">
        <f t="shared" si="54"/>
        <v>2028</v>
      </c>
      <c r="L137" s="27">
        <f t="shared" si="54"/>
        <v>2029</v>
      </c>
      <c r="M137" s="27">
        <f t="shared" si="54"/>
        <v>2030</v>
      </c>
      <c r="N137" s="27">
        <f t="shared" si="54"/>
        <v>2031</v>
      </c>
      <c r="O137" s="27">
        <f t="shared" si="54"/>
        <v>2032</v>
      </c>
      <c r="P137" s="27">
        <f t="shared" si="54"/>
        <v>2033</v>
      </c>
      <c r="Q137" s="27" t="str">
        <f t="shared" si="54"/>
        <v>Avg</v>
      </c>
      <c r="R137"/>
      <c r="S137"/>
      <c r="T137"/>
      <c r="U137"/>
      <c r="V137"/>
      <c r="W137" s="17"/>
      <c r="X137" s="17"/>
      <c r="Y137" s="17"/>
      <c r="Z137" s="17"/>
      <c r="AA137" s="17"/>
      <c r="AB137" s="17"/>
      <c r="AC137" s="17"/>
      <c r="AD137" s="17"/>
      <c r="AE137" s="17"/>
      <c r="AF137" s="17"/>
      <c r="AG137" s="17"/>
      <c r="AH137" s="17"/>
      <c r="AI137" s="17"/>
      <c r="AJ137" s="17"/>
      <c r="AK137" s="17"/>
    </row>
    <row r="138" spans="1:37" s="2" customFormat="1" ht="18.75" x14ac:dyDescent="0.3">
      <c r="A138" s="54" t="str">
        <f>A8</f>
        <v>T06</v>
      </c>
      <c r="B138" s="54" t="str">
        <f>B8</f>
        <v>Unsealed Roads Condition</v>
      </c>
      <c r="C138"/>
      <c r="D138"/>
      <c r="E138" t="s">
        <v>16</v>
      </c>
      <c r="F138" t="str">
        <f>"$ per" &amp; " " &amp; F140</f>
        <v xml:space="preserve">$ per </v>
      </c>
      <c r="G138" s="38">
        <v>40000</v>
      </c>
      <c r="H138" s="38">
        <v>41000</v>
      </c>
      <c r="I138" s="38">
        <v>42000</v>
      </c>
      <c r="J138" s="38">
        <v>43000</v>
      </c>
      <c r="K138" s="38">
        <v>44000</v>
      </c>
      <c r="L138" s="38">
        <v>45000</v>
      </c>
      <c r="M138" s="38">
        <v>46000</v>
      </c>
      <c r="N138" s="38">
        <v>47000</v>
      </c>
      <c r="O138" s="38">
        <v>48000</v>
      </c>
      <c r="P138" s="38">
        <v>49000</v>
      </c>
      <c r="Q138"/>
      <c r="R138"/>
      <c r="S138"/>
      <c r="T138"/>
      <c r="U138"/>
      <c r="V138"/>
      <c r="W138" s="17"/>
      <c r="X138" s="17"/>
      <c r="Y138" s="17"/>
      <c r="Z138" s="17"/>
      <c r="AA138" s="17"/>
      <c r="AB138" s="17"/>
      <c r="AC138" s="17"/>
      <c r="AD138" s="17"/>
      <c r="AE138" s="17"/>
      <c r="AF138" s="17"/>
      <c r="AG138" s="17"/>
      <c r="AH138" s="17"/>
      <c r="AI138" s="17"/>
      <c r="AJ138" s="17"/>
      <c r="AK138" s="17"/>
    </row>
    <row r="139" spans="1:37" s="2" customFormat="1" x14ac:dyDescent="0.25">
      <c r="A139"/>
      <c r="B139"/>
      <c r="C139"/>
      <c r="D139"/>
      <c r="E139" t="s">
        <v>3</v>
      </c>
      <c r="F139" t="str">
        <f>"tonnes/"&amp;F140</f>
        <v>tonnes/</v>
      </c>
      <c r="G139" s="45">
        <v>400</v>
      </c>
      <c r="H139" s="45">
        <v>400</v>
      </c>
      <c r="I139" s="45">
        <v>400</v>
      </c>
      <c r="J139" s="45">
        <v>400</v>
      </c>
      <c r="K139" s="45">
        <v>400</v>
      </c>
      <c r="L139" s="45">
        <v>400</v>
      </c>
      <c r="M139" s="45">
        <v>400</v>
      </c>
      <c r="N139" s="45">
        <v>400</v>
      </c>
      <c r="O139" s="45">
        <v>400</v>
      </c>
      <c r="P139" s="45">
        <v>400</v>
      </c>
      <c r="Q139"/>
      <c r="R139"/>
      <c r="S139"/>
      <c r="T139"/>
      <c r="U139"/>
      <c r="V139"/>
      <c r="W139" s="17"/>
      <c r="X139" s="17"/>
      <c r="Y139" s="17"/>
      <c r="Z139" s="17"/>
      <c r="AA139" s="17"/>
      <c r="AB139" s="17"/>
      <c r="AC139" s="17"/>
      <c r="AD139" s="17"/>
      <c r="AE139" s="17"/>
      <c r="AF139" s="17"/>
      <c r="AG139" s="17"/>
      <c r="AH139" s="17"/>
      <c r="AI139" s="17"/>
      <c r="AJ139" s="17"/>
      <c r="AK139" s="17"/>
    </row>
    <row r="140" spans="1:37" s="2" customFormat="1" ht="15" customHeight="1" x14ac:dyDescent="0.25">
      <c r="A140" s="30" t="str">
        <f>A138</f>
        <v>T06</v>
      </c>
      <c r="B140" s="30" t="str">
        <f>B138</f>
        <v>Unsealed Roads Condition</v>
      </c>
      <c r="C140" s="30" t="s">
        <v>8</v>
      </c>
      <c r="D140" s="63" t="s">
        <v>190</v>
      </c>
      <c r="E140" s="30" t="s">
        <v>6</v>
      </c>
      <c r="F140" s="34"/>
      <c r="G140" s="41">
        <v>3</v>
      </c>
      <c r="H140" s="41">
        <v>3</v>
      </c>
      <c r="I140" s="41">
        <v>3</v>
      </c>
      <c r="J140" s="41">
        <v>3</v>
      </c>
      <c r="K140" s="41">
        <v>3</v>
      </c>
      <c r="L140" s="41">
        <v>3</v>
      </c>
      <c r="M140" s="41">
        <v>3</v>
      </c>
      <c r="N140" s="41">
        <v>3</v>
      </c>
      <c r="O140" s="41">
        <v>3</v>
      </c>
      <c r="P140" s="41">
        <v>3</v>
      </c>
      <c r="Q140" s="35">
        <f>IFERROR(AVERAGE(G140:P140),0)</f>
        <v>3</v>
      </c>
      <c r="R140"/>
      <c r="S140"/>
      <c r="T140"/>
      <c r="U140"/>
      <c r="V140"/>
      <c r="W140" s="17"/>
      <c r="X140" s="17"/>
      <c r="Y140" s="17"/>
      <c r="Z140" s="17"/>
      <c r="AA140" s="17"/>
      <c r="AB140" s="17"/>
      <c r="AC140" s="17"/>
      <c r="AD140" s="17"/>
      <c r="AE140" s="17"/>
      <c r="AF140" s="17"/>
      <c r="AG140" s="17"/>
      <c r="AH140" s="17"/>
      <c r="AI140" s="17"/>
      <c r="AJ140" s="17"/>
      <c r="AK140" s="17"/>
    </row>
    <row r="141" spans="1:37" s="2" customFormat="1" ht="15" customHeight="1" x14ac:dyDescent="0.25">
      <c r="A141" s="30"/>
      <c r="B141" s="30"/>
      <c r="C141" s="30"/>
      <c r="D141" s="63"/>
      <c r="E141" s="30" t="s">
        <v>5</v>
      </c>
      <c r="F141" s="34" t="s">
        <v>17</v>
      </c>
      <c r="G141" s="36">
        <v>85</v>
      </c>
      <c r="H141" s="36">
        <v>86</v>
      </c>
      <c r="I141" s="36">
        <v>87</v>
      </c>
      <c r="J141" s="36">
        <v>88</v>
      </c>
      <c r="K141" s="36">
        <v>89</v>
      </c>
      <c r="L141" s="36">
        <v>90</v>
      </c>
      <c r="M141" s="36">
        <v>91</v>
      </c>
      <c r="N141" s="36">
        <v>92</v>
      </c>
      <c r="O141" s="36">
        <v>93</v>
      </c>
      <c r="P141" s="36">
        <v>94</v>
      </c>
      <c r="Q141" s="43">
        <f t="shared" ref="Q141:Q160" si="55">IFERROR(AVERAGE(G141:P141),0)</f>
        <v>89.5</v>
      </c>
      <c r="R141"/>
      <c r="S141"/>
      <c r="T141"/>
      <c r="U141"/>
      <c r="V141"/>
      <c r="W141" s="17"/>
      <c r="X141" s="17"/>
      <c r="Y141" s="17"/>
      <c r="Z141" s="17"/>
      <c r="AA141" s="17"/>
      <c r="AB141" s="17"/>
      <c r="AC141" s="17"/>
      <c r="AD141" s="17"/>
      <c r="AE141" s="17"/>
      <c r="AF141" s="17"/>
      <c r="AG141" s="17"/>
      <c r="AH141" s="17"/>
      <c r="AI141" s="17"/>
      <c r="AJ141" s="17"/>
      <c r="AK141" s="17"/>
    </row>
    <row r="142" spans="1:37" s="2" customFormat="1" ht="15" customHeight="1" x14ac:dyDescent="0.25">
      <c r="A142" s="30"/>
      <c r="B142" s="30"/>
      <c r="C142" s="30"/>
      <c r="D142" s="63"/>
      <c r="E142" s="30" t="s">
        <v>7</v>
      </c>
      <c r="F142" s="37" t="s">
        <v>63</v>
      </c>
      <c r="G142" s="36">
        <v>2</v>
      </c>
      <c r="H142" s="36">
        <v>2</v>
      </c>
      <c r="I142" s="36">
        <v>2</v>
      </c>
      <c r="J142" s="36">
        <v>2</v>
      </c>
      <c r="K142" s="36">
        <v>2</v>
      </c>
      <c r="L142" s="36">
        <v>3</v>
      </c>
      <c r="M142" s="36">
        <v>3</v>
      </c>
      <c r="N142" s="36">
        <v>3</v>
      </c>
      <c r="O142" s="36">
        <v>3</v>
      </c>
      <c r="P142" s="36">
        <v>3</v>
      </c>
      <c r="Q142" s="35">
        <f t="shared" si="55"/>
        <v>2.5</v>
      </c>
      <c r="R142"/>
      <c r="S142"/>
      <c r="T142"/>
      <c r="U142"/>
      <c r="V142"/>
      <c r="W142" s="17"/>
      <c r="X142" s="17"/>
      <c r="Y142" s="17"/>
      <c r="Z142" s="17"/>
      <c r="AA142" s="17"/>
      <c r="AB142" s="17"/>
      <c r="AC142" s="17"/>
      <c r="AD142" s="17"/>
      <c r="AE142" s="17"/>
      <c r="AF142" s="17"/>
      <c r="AG142" s="17"/>
      <c r="AH142" s="17"/>
      <c r="AI142" s="17"/>
      <c r="AJ142" s="17"/>
      <c r="AK142" s="17"/>
    </row>
    <row r="143" spans="1:37" s="2" customFormat="1" ht="15" customHeight="1" x14ac:dyDescent="0.25">
      <c r="A143" s="30"/>
      <c r="B143" s="30"/>
      <c r="C143" s="30"/>
      <c r="D143" s="63"/>
      <c r="E143" s="30" t="s">
        <v>27</v>
      </c>
      <c r="F143" s="30" t="s">
        <v>64</v>
      </c>
      <c r="G143" s="14">
        <v>100000</v>
      </c>
      <c r="H143" s="14">
        <v>100000</v>
      </c>
      <c r="I143" s="14">
        <v>100000</v>
      </c>
      <c r="J143" s="14">
        <v>100000</v>
      </c>
      <c r="K143" s="14">
        <v>100000</v>
      </c>
      <c r="L143" s="14">
        <v>100000</v>
      </c>
      <c r="M143" s="14">
        <v>100000</v>
      </c>
      <c r="N143" s="14">
        <v>100000</v>
      </c>
      <c r="O143" s="14">
        <v>100000</v>
      </c>
      <c r="P143" s="14">
        <v>100000</v>
      </c>
      <c r="Q143" s="8">
        <f t="shared" si="55"/>
        <v>100000</v>
      </c>
      <c r="R143"/>
      <c r="S143"/>
      <c r="T143"/>
      <c r="U143"/>
      <c r="V143"/>
      <c r="W143" s="17"/>
      <c r="X143" s="17"/>
      <c r="Y143" s="17"/>
      <c r="Z143" s="17"/>
      <c r="AA143" s="17"/>
      <c r="AB143" s="17"/>
      <c r="AC143" s="17"/>
      <c r="AD143" s="17"/>
      <c r="AE143" s="17"/>
      <c r="AF143" s="17"/>
      <c r="AG143" s="17"/>
      <c r="AH143" s="17"/>
      <c r="AI143" s="17"/>
      <c r="AJ143" s="17"/>
      <c r="AK143" s="17"/>
    </row>
    <row r="144" spans="1:37" s="2" customFormat="1" ht="15" customHeight="1" x14ac:dyDescent="0.25">
      <c r="A144" s="30"/>
      <c r="B144" s="30"/>
      <c r="C144" s="30"/>
      <c r="D144" s="63"/>
      <c r="E144" s="30" t="s">
        <v>4</v>
      </c>
      <c r="F144" s="30" t="s">
        <v>64</v>
      </c>
      <c r="G144" s="33">
        <f>G140*G138</f>
        <v>120000</v>
      </c>
      <c r="H144" s="33">
        <f t="shared" ref="H144:P144" si="56">H140*H138</f>
        <v>123000</v>
      </c>
      <c r="I144" s="33">
        <f t="shared" si="56"/>
        <v>126000</v>
      </c>
      <c r="J144" s="33">
        <f t="shared" si="56"/>
        <v>129000</v>
      </c>
      <c r="K144" s="33">
        <f t="shared" si="56"/>
        <v>132000</v>
      </c>
      <c r="L144" s="33">
        <f t="shared" si="56"/>
        <v>135000</v>
      </c>
      <c r="M144" s="33">
        <f t="shared" si="56"/>
        <v>138000</v>
      </c>
      <c r="N144" s="33">
        <f t="shared" si="56"/>
        <v>141000</v>
      </c>
      <c r="O144" s="33">
        <f t="shared" si="56"/>
        <v>144000</v>
      </c>
      <c r="P144" s="33">
        <f t="shared" si="56"/>
        <v>147000</v>
      </c>
      <c r="Q144" s="42">
        <f t="shared" si="55"/>
        <v>133500</v>
      </c>
      <c r="R144"/>
      <c r="S144"/>
      <c r="T144"/>
      <c r="U144"/>
      <c r="V144"/>
      <c r="W144" s="17"/>
      <c r="X144" s="17"/>
      <c r="Y144" s="17"/>
      <c r="Z144" s="17"/>
      <c r="AA144" s="17"/>
      <c r="AB144" s="17"/>
      <c r="AC144" s="17"/>
      <c r="AD144" s="17"/>
      <c r="AE144" s="17"/>
      <c r="AF144" s="17"/>
      <c r="AG144" s="17"/>
      <c r="AH144" s="17"/>
      <c r="AI144" s="17"/>
      <c r="AJ144" s="17"/>
      <c r="AK144" s="17"/>
    </row>
    <row r="145" spans="1:37" s="2" customFormat="1" ht="15" customHeight="1" x14ac:dyDescent="0.25">
      <c r="A145" s="30"/>
      <c r="B145" s="30"/>
      <c r="C145" s="30"/>
      <c r="D145" s="63"/>
      <c r="E145" s="30" t="s">
        <v>18</v>
      </c>
      <c r="F145" s="30" t="s">
        <v>64</v>
      </c>
      <c r="G145" s="33">
        <f>G142*G143</f>
        <v>200000</v>
      </c>
      <c r="H145" s="33">
        <f t="shared" ref="H145:P145" si="57">H142*H143</f>
        <v>200000</v>
      </c>
      <c r="I145" s="33">
        <f t="shared" si="57"/>
        <v>200000</v>
      </c>
      <c r="J145" s="33">
        <f t="shared" si="57"/>
        <v>200000</v>
      </c>
      <c r="K145" s="33">
        <f t="shared" si="57"/>
        <v>200000</v>
      </c>
      <c r="L145" s="33">
        <f t="shared" si="57"/>
        <v>300000</v>
      </c>
      <c r="M145" s="33">
        <f t="shared" si="57"/>
        <v>300000</v>
      </c>
      <c r="N145" s="33">
        <f t="shared" si="57"/>
        <v>300000</v>
      </c>
      <c r="O145" s="33">
        <f t="shared" si="57"/>
        <v>300000</v>
      </c>
      <c r="P145" s="33">
        <f t="shared" si="57"/>
        <v>300000</v>
      </c>
      <c r="Q145" s="42">
        <f t="shared" si="55"/>
        <v>250000</v>
      </c>
      <c r="R145"/>
      <c r="S145"/>
      <c r="T145"/>
      <c r="U145"/>
      <c r="V145"/>
      <c r="W145" s="17"/>
      <c r="X145" s="17"/>
      <c r="Y145" s="17"/>
      <c r="Z145" s="17"/>
      <c r="AA145" s="17"/>
      <c r="AB145" s="17"/>
      <c r="AC145" s="17"/>
      <c r="AD145" s="17"/>
      <c r="AE145" s="17"/>
      <c r="AF145" s="17"/>
      <c r="AG145" s="17"/>
      <c r="AH145" s="17"/>
      <c r="AI145" s="17"/>
      <c r="AJ145" s="17"/>
      <c r="AK145" s="17"/>
    </row>
    <row r="146" spans="1:37" s="2" customFormat="1" ht="15" customHeight="1" x14ac:dyDescent="0.25">
      <c r="A146" s="30"/>
      <c r="B146" s="30"/>
      <c r="C146" s="30"/>
      <c r="D146" s="63"/>
      <c r="E146" s="30" t="s">
        <v>19</v>
      </c>
      <c r="F146" s="30" t="s">
        <v>20</v>
      </c>
      <c r="G146" s="44">
        <f>G139*G140</f>
        <v>1200</v>
      </c>
      <c r="H146" s="44">
        <f t="shared" ref="H146:P146" si="58">H139*H140</f>
        <v>1200</v>
      </c>
      <c r="I146" s="44">
        <f t="shared" si="58"/>
        <v>1200</v>
      </c>
      <c r="J146" s="44">
        <f t="shared" si="58"/>
        <v>1200</v>
      </c>
      <c r="K146" s="44">
        <f t="shared" si="58"/>
        <v>1200</v>
      </c>
      <c r="L146" s="44">
        <f t="shared" si="58"/>
        <v>1200</v>
      </c>
      <c r="M146" s="44">
        <f t="shared" si="58"/>
        <v>1200</v>
      </c>
      <c r="N146" s="44">
        <f t="shared" si="58"/>
        <v>1200</v>
      </c>
      <c r="O146" s="44">
        <f t="shared" si="58"/>
        <v>1200</v>
      </c>
      <c r="P146" s="44">
        <f t="shared" si="58"/>
        <v>1200</v>
      </c>
      <c r="Q146" s="48">
        <f t="shared" si="55"/>
        <v>1200</v>
      </c>
      <c r="R146"/>
      <c r="S146"/>
      <c r="T146"/>
      <c r="U146"/>
      <c r="V146"/>
      <c r="W146" s="17"/>
      <c r="X146" s="17"/>
      <c r="Y146" s="17"/>
      <c r="Z146" s="17"/>
      <c r="AA146" s="17"/>
      <c r="AB146" s="17"/>
      <c r="AC146" s="17"/>
      <c r="AD146" s="17"/>
      <c r="AE146" s="17"/>
      <c r="AF146" s="17"/>
      <c r="AG146" s="17"/>
      <c r="AH146" s="17"/>
      <c r="AI146" s="17"/>
      <c r="AJ146" s="17"/>
      <c r="AK146" s="17"/>
    </row>
    <row r="147" spans="1:37" s="2" customFormat="1" ht="15" customHeight="1" x14ac:dyDescent="0.25">
      <c r="A147" t="str">
        <f>A140</f>
        <v>T06</v>
      </c>
      <c r="B147" t="str">
        <f>B140</f>
        <v>Unsealed Roads Condition</v>
      </c>
      <c r="C147" t="s">
        <v>9</v>
      </c>
      <c r="D147" s="63" t="s">
        <v>191</v>
      </c>
      <c r="E147" t="s">
        <v>6</v>
      </c>
      <c r="F147">
        <f>F140</f>
        <v>0</v>
      </c>
      <c r="G147" s="39">
        <v>2.2000000000000002</v>
      </c>
      <c r="H147" s="39">
        <v>2.2000000000000002</v>
      </c>
      <c r="I147" s="39">
        <v>2.2000000000000002</v>
      </c>
      <c r="J147" s="39">
        <v>2.2000000000000002</v>
      </c>
      <c r="K147" s="39">
        <v>2.2000000000000002</v>
      </c>
      <c r="L147" s="39">
        <v>2.2000000000000002</v>
      </c>
      <c r="M147" s="39">
        <v>2.2000000000000002</v>
      </c>
      <c r="N147" s="39">
        <v>2.2000000000000002</v>
      </c>
      <c r="O147" s="39">
        <v>2.2000000000000002</v>
      </c>
      <c r="P147" s="39">
        <v>2.2000000000000002</v>
      </c>
      <c r="Q147" s="35">
        <f t="shared" si="55"/>
        <v>2.1999999999999997</v>
      </c>
      <c r="R147"/>
      <c r="S147"/>
      <c r="T147"/>
      <c r="U147"/>
      <c r="V147"/>
      <c r="W147" s="17"/>
      <c r="X147" s="17"/>
      <c r="Y147" s="17"/>
      <c r="Z147" s="17"/>
      <c r="AA147" s="17"/>
      <c r="AB147" s="17"/>
      <c r="AC147" s="17"/>
      <c r="AD147" s="17"/>
      <c r="AE147" s="17"/>
      <c r="AF147" s="17"/>
      <c r="AG147" s="17"/>
      <c r="AH147" s="17"/>
      <c r="AI147" s="17"/>
      <c r="AJ147" s="17"/>
      <c r="AK147" s="17"/>
    </row>
    <row r="148" spans="1:37" s="2" customFormat="1" ht="15" customHeight="1" x14ac:dyDescent="0.25">
      <c r="A148"/>
      <c r="B148"/>
      <c r="C148"/>
      <c r="D148" s="63"/>
      <c r="E148" t="s">
        <v>5</v>
      </c>
      <c r="F148" t="str">
        <f>F141</f>
        <v>%</v>
      </c>
      <c r="G148" s="39">
        <v>85</v>
      </c>
      <c r="H148" s="39">
        <v>85</v>
      </c>
      <c r="I148" s="39">
        <v>85</v>
      </c>
      <c r="J148" s="39">
        <v>85</v>
      </c>
      <c r="K148" s="39">
        <v>85</v>
      </c>
      <c r="L148" s="39">
        <v>85</v>
      </c>
      <c r="M148" s="39">
        <v>85</v>
      </c>
      <c r="N148" s="39">
        <v>85</v>
      </c>
      <c r="O148" s="39">
        <v>85</v>
      </c>
      <c r="P148" s="39">
        <v>85</v>
      </c>
      <c r="Q148" s="43">
        <f t="shared" si="55"/>
        <v>85</v>
      </c>
      <c r="R148"/>
      <c r="S148"/>
      <c r="T148"/>
      <c r="U148"/>
      <c r="V148"/>
      <c r="W148" s="17"/>
      <c r="X148" s="17"/>
      <c r="Y148" s="17"/>
      <c r="Z148" s="17"/>
      <c r="AA148" s="17"/>
      <c r="AB148" s="17"/>
      <c r="AC148" s="17"/>
      <c r="AD148" s="17"/>
      <c r="AE148" s="17"/>
      <c r="AF148" s="17"/>
      <c r="AG148" s="17"/>
      <c r="AH148" s="17"/>
      <c r="AI148" s="17"/>
      <c r="AJ148" s="17"/>
      <c r="AK148" s="17"/>
    </row>
    <row r="149" spans="1:37" s="2" customFormat="1" ht="15" customHeight="1" x14ac:dyDescent="0.25">
      <c r="A149"/>
      <c r="B149"/>
      <c r="C149"/>
      <c r="D149" s="63"/>
      <c r="E149" t="s">
        <v>7</v>
      </c>
      <c r="F149" t="str">
        <f>F142</f>
        <v>1,2,3,4,5</v>
      </c>
      <c r="G149" s="39">
        <v>2</v>
      </c>
      <c r="H149" s="39">
        <v>2</v>
      </c>
      <c r="I149" s="39">
        <v>3</v>
      </c>
      <c r="J149" s="39">
        <v>3</v>
      </c>
      <c r="K149" s="39">
        <v>3</v>
      </c>
      <c r="L149" s="39">
        <v>3</v>
      </c>
      <c r="M149" s="39">
        <v>4</v>
      </c>
      <c r="N149" s="39">
        <v>4</v>
      </c>
      <c r="O149" s="39">
        <v>4</v>
      </c>
      <c r="P149" s="39">
        <v>4</v>
      </c>
      <c r="Q149" s="35">
        <f t="shared" si="55"/>
        <v>3.2</v>
      </c>
      <c r="R149"/>
      <c r="S149"/>
      <c r="T149"/>
      <c r="U149"/>
      <c r="V149"/>
      <c r="W149" s="17"/>
      <c r="X149" s="17"/>
      <c r="Y149" s="17"/>
      <c r="Z149" s="17"/>
      <c r="AA149" s="17"/>
      <c r="AB149" s="17"/>
      <c r="AC149" s="17"/>
      <c r="AD149" s="17"/>
      <c r="AE149" s="17"/>
      <c r="AF149" s="17"/>
      <c r="AG149" s="17"/>
      <c r="AH149" s="17"/>
      <c r="AI149" s="17"/>
      <c r="AJ149" s="17"/>
      <c r="AK149" s="17"/>
    </row>
    <row r="150" spans="1:37" s="2" customFormat="1" ht="15" customHeight="1" x14ac:dyDescent="0.25">
      <c r="A150"/>
      <c r="B150"/>
      <c r="C150"/>
      <c r="D150" s="63"/>
      <c r="E150" t="s">
        <v>27</v>
      </c>
      <c r="F150" t="str">
        <f>F143</f>
        <v>$</v>
      </c>
      <c r="G150" s="38">
        <v>200000</v>
      </c>
      <c r="H150" s="38">
        <v>200000</v>
      </c>
      <c r="I150" s="38">
        <v>200000</v>
      </c>
      <c r="J150" s="38">
        <v>200000</v>
      </c>
      <c r="K150" s="38">
        <v>200000</v>
      </c>
      <c r="L150" s="38">
        <v>200000</v>
      </c>
      <c r="M150" s="38">
        <v>200000</v>
      </c>
      <c r="N150" s="38">
        <v>200000</v>
      </c>
      <c r="O150" s="38">
        <v>200000</v>
      </c>
      <c r="P150" s="38">
        <v>200000</v>
      </c>
      <c r="Q150" s="8">
        <f t="shared" si="55"/>
        <v>200000</v>
      </c>
      <c r="R150"/>
      <c r="S150"/>
      <c r="T150"/>
      <c r="U150"/>
      <c r="V150"/>
      <c r="W150" s="17"/>
      <c r="X150" s="17"/>
      <c r="Y150" s="17"/>
      <c r="Z150" s="17"/>
      <c r="AA150" s="17"/>
      <c r="AB150" s="17"/>
      <c r="AC150" s="17"/>
      <c r="AD150" s="17"/>
      <c r="AE150" s="17"/>
      <c r="AF150" s="17"/>
      <c r="AG150" s="17"/>
      <c r="AH150" s="17"/>
      <c r="AI150" s="17"/>
      <c r="AJ150" s="17"/>
      <c r="AK150" s="17"/>
    </row>
    <row r="151" spans="1:37" s="2" customFormat="1" ht="15" customHeight="1" x14ac:dyDescent="0.25">
      <c r="A151"/>
      <c r="B151"/>
      <c r="C151"/>
      <c r="D151" s="63"/>
      <c r="E151" t="s">
        <v>4</v>
      </c>
      <c r="F151" t="s">
        <v>64</v>
      </c>
      <c r="G151" s="40">
        <f>G147*G138</f>
        <v>88000</v>
      </c>
      <c r="H151" s="40">
        <f t="shared" ref="H151:P151" si="59">H147*H138</f>
        <v>90200.000000000015</v>
      </c>
      <c r="I151" s="40">
        <f t="shared" si="59"/>
        <v>92400.000000000015</v>
      </c>
      <c r="J151" s="40">
        <f t="shared" si="59"/>
        <v>94600.000000000015</v>
      </c>
      <c r="K151" s="40">
        <f t="shared" si="59"/>
        <v>96800.000000000015</v>
      </c>
      <c r="L151" s="40">
        <f t="shared" si="59"/>
        <v>99000.000000000015</v>
      </c>
      <c r="M151" s="40">
        <f t="shared" si="59"/>
        <v>101200.00000000001</v>
      </c>
      <c r="N151" s="40">
        <f t="shared" si="59"/>
        <v>103400.00000000001</v>
      </c>
      <c r="O151" s="40">
        <f t="shared" si="59"/>
        <v>105600.00000000001</v>
      </c>
      <c r="P151" s="40">
        <f t="shared" si="59"/>
        <v>107800.00000000001</v>
      </c>
      <c r="Q151" s="42">
        <f t="shared" si="55"/>
        <v>97900</v>
      </c>
      <c r="R151"/>
      <c r="S151"/>
      <c r="T151"/>
      <c r="U151"/>
      <c r="V151"/>
      <c r="W151" s="17"/>
      <c r="X151" s="17"/>
      <c r="Y151" s="17"/>
      <c r="Z151" s="17"/>
      <c r="AA151" s="17"/>
      <c r="AB151" s="17"/>
      <c r="AC151" s="17"/>
      <c r="AD151" s="17"/>
      <c r="AE151" s="17"/>
      <c r="AF151" s="17"/>
      <c r="AG151" s="17"/>
      <c r="AH151" s="17"/>
      <c r="AI151" s="17"/>
      <c r="AJ151" s="17"/>
      <c r="AK151" s="17"/>
    </row>
    <row r="152" spans="1:37" s="2" customFormat="1" ht="15" customHeight="1" x14ac:dyDescent="0.25">
      <c r="A152"/>
      <c r="B152"/>
      <c r="C152"/>
      <c r="D152" s="63"/>
      <c r="E152" t="s">
        <v>18</v>
      </c>
      <c r="F152" t="s">
        <v>64</v>
      </c>
      <c r="G152" s="40">
        <f>G149*G150</f>
        <v>400000</v>
      </c>
      <c r="H152" s="40">
        <f t="shared" ref="H152:P152" si="60">H149*H150</f>
        <v>400000</v>
      </c>
      <c r="I152" s="40">
        <f t="shared" si="60"/>
        <v>600000</v>
      </c>
      <c r="J152" s="40">
        <f t="shared" si="60"/>
        <v>600000</v>
      </c>
      <c r="K152" s="40">
        <f t="shared" si="60"/>
        <v>600000</v>
      </c>
      <c r="L152" s="40">
        <f t="shared" si="60"/>
        <v>600000</v>
      </c>
      <c r="M152" s="40">
        <f t="shared" si="60"/>
        <v>800000</v>
      </c>
      <c r="N152" s="40">
        <f t="shared" si="60"/>
        <v>800000</v>
      </c>
      <c r="O152" s="40">
        <f t="shared" si="60"/>
        <v>800000</v>
      </c>
      <c r="P152" s="40">
        <f t="shared" si="60"/>
        <v>800000</v>
      </c>
      <c r="Q152" s="42">
        <f t="shared" si="55"/>
        <v>640000</v>
      </c>
      <c r="R152"/>
      <c r="S152"/>
      <c r="T152"/>
      <c r="U152"/>
      <c r="V152"/>
      <c r="W152" s="17"/>
      <c r="X152" s="17"/>
      <c r="Y152" s="17"/>
      <c r="Z152" s="17"/>
      <c r="AA152" s="17"/>
      <c r="AB152" s="17"/>
      <c r="AC152" s="17"/>
      <c r="AD152" s="17"/>
      <c r="AE152" s="17"/>
      <c r="AF152" s="17"/>
      <c r="AG152" s="17"/>
      <c r="AH152" s="17"/>
      <c r="AI152" s="17"/>
      <c r="AJ152" s="17"/>
      <c r="AK152" s="17"/>
    </row>
    <row r="153" spans="1:37" s="2" customFormat="1" ht="15" customHeight="1" x14ac:dyDescent="0.25">
      <c r="A153"/>
      <c r="B153"/>
      <c r="C153"/>
      <c r="D153" s="63"/>
      <c r="E153" t="s">
        <v>19</v>
      </c>
      <c r="F153" t="s">
        <v>20</v>
      </c>
      <c r="G153" s="47">
        <f>G147*G139</f>
        <v>880.00000000000011</v>
      </c>
      <c r="H153" s="47">
        <f t="shared" ref="H153:P153" si="61">H147*H139</f>
        <v>880.00000000000011</v>
      </c>
      <c r="I153" s="47">
        <f t="shared" si="61"/>
        <v>880.00000000000011</v>
      </c>
      <c r="J153" s="47">
        <f t="shared" si="61"/>
        <v>880.00000000000011</v>
      </c>
      <c r="K153" s="47">
        <f t="shared" si="61"/>
        <v>880.00000000000011</v>
      </c>
      <c r="L153" s="47">
        <f t="shared" si="61"/>
        <v>880.00000000000011</v>
      </c>
      <c r="M153" s="47">
        <f t="shared" si="61"/>
        <v>880.00000000000011</v>
      </c>
      <c r="N153" s="47">
        <f t="shared" si="61"/>
        <v>880.00000000000011</v>
      </c>
      <c r="O153" s="47">
        <f t="shared" si="61"/>
        <v>880.00000000000011</v>
      </c>
      <c r="P153" s="47">
        <f t="shared" si="61"/>
        <v>880.00000000000011</v>
      </c>
      <c r="Q153" s="48">
        <f t="shared" si="55"/>
        <v>880.00000000000023</v>
      </c>
      <c r="R153"/>
      <c r="S153"/>
      <c r="T153"/>
      <c r="U153"/>
      <c r="V153"/>
      <c r="W153" s="17"/>
      <c r="X153" s="17"/>
      <c r="Y153" s="17"/>
      <c r="Z153" s="17"/>
      <c r="AA153" s="17"/>
      <c r="AB153" s="17"/>
      <c r="AC153" s="17"/>
      <c r="AD153" s="17"/>
      <c r="AE153" s="17"/>
      <c r="AF153" s="17"/>
      <c r="AG153" s="17"/>
      <c r="AH153" s="17"/>
      <c r="AI153" s="17"/>
      <c r="AJ153" s="17"/>
      <c r="AK153" s="17"/>
    </row>
    <row r="154" spans="1:37" s="2" customFormat="1" ht="15" customHeight="1" x14ac:dyDescent="0.25">
      <c r="A154" s="30" t="str">
        <f>A147</f>
        <v>T06</v>
      </c>
      <c r="B154" s="30" t="str">
        <f>B140</f>
        <v>Unsealed Roads Condition</v>
      </c>
      <c r="C154" s="30" t="s">
        <v>10</v>
      </c>
      <c r="D154" s="63" t="s">
        <v>192</v>
      </c>
      <c r="E154" s="30" t="s">
        <v>6</v>
      </c>
      <c r="F154" s="30">
        <f>F140</f>
        <v>0</v>
      </c>
      <c r="G154" s="41">
        <v>1.5</v>
      </c>
      <c r="H154" s="41">
        <v>1.5</v>
      </c>
      <c r="I154" s="41">
        <v>1.5</v>
      </c>
      <c r="J154" s="41">
        <v>1.5</v>
      </c>
      <c r="K154" s="41">
        <v>1.5</v>
      </c>
      <c r="L154" s="41">
        <v>1.5</v>
      </c>
      <c r="M154" s="41">
        <v>1.5</v>
      </c>
      <c r="N154" s="41">
        <v>1.5</v>
      </c>
      <c r="O154" s="41">
        <v>1.5</v>
      </c>
      <c r="P154" s="41">
        <v>1.5</v>
      </c>
      <c r="Q154" s="35">
        <f t="shared" si="55"/>
        <v>1.5</v>
      </c>
      <c r="R154"/>
      <c r="S154"/>
      <c r="T154"/>
      <c r="U154"/>
      <c r="V154"/>
      <c r="W154" s="17"/>
      <c r="X154" s="17"/>
      <c r="Y154" s="17"/>
      <c r="Z154" s="17"/>
      <c r="AA154" s="17"/>
      <c r="AB154" s="17"/>
      <c r="AC154" s="17"/>
      <c r="AD154" s="17"/>
      <c r="AE154" s="17"/>
      <c r="AF154" s="17"/>
      <c r="AG154" s="17"/>
      <c r="AH154" s="17"/>
      <c r="AI154" s="17"/>
      <c r="AJ154" s="17"/>
      <c r="AK154" s="17"/>
    </row>
    <row r="155" spans="1:37" s="2" customFormat="1" ht="15" customHeight="1" x14ac:dyDescent="0.25">
      <c r="A155" s="30"/>
      <c r="B155" s="30"/>
      <c r="C155" s="30"/>
      <c r="D155" s="63"/>
      <c r="E155" s="30" t="s">
        <v>5</v>
      </c>
      <c r="F155" s="30" t="str">
        <f>F141</f>
        <v>%</v>
      </c>
      <c r="G155" s="36">
        <v>85</v>
      </c>
      <c r="H155" s="36">
        <v>84</v>
      </c>
      <c r="I155" s="36">
        <v>83</v>
      </c>
      <c r="J155" s="36">
        <v>82</v>
      </c>
      <c r="K155" s="36">
        <v>81</v>
      </c>
      <c r="L155" s="36">
        <v>80</v>
      </c>
      <c r="M155" s="36">
        <v>79</v>
      </c>
      <c r="N155" s="36">
        <v>78</v>
      </c>
      <c r="O155" s="36">
        <v>77</v>
      </c>
      <c r="P155" s="36">
        <v>76</v>
      </c>
      <c r="Q155" s="43">
        <f t="shared" si="55"/>
        <v>80.5</v>
      </c>
      <c r="R155"/>
      <c r="S155"/>
      <c r="T155"/>
      <c r="U155"/>
      <c r="V155"/>
      <c r="W155" s="17"/>
      <c r="X155" s="17"/>
      <c r="Y155" s="17"/>
      <c r="Z155" s="17"/>
      <c r="AA155" s="17"/>
      <c r="AB155" s="17"/>
      <c r="AC155" s="17"/>
      <c r="AD155" s="17"/>
      <c r="AE155" s="17"/>
      <c r="AF155" s="17"/>
      <c r="AG155" s="17"/>
      <c r="AH155" s="17"/>
      <c r="AI155" s="17"/>
      <c r="AJ155" s="17"/>
      <c r="AK155" s="17"/>
    </row>
    <row r="156" spans="1:37" s="2" customFormat="1" ht="15" customHeight="1" x14ac:dyDescent="0.25">
      <c r="A156" s="30"/>
      <c r="B156" s="30"/>
      <c r="C156" s="30"/>
      <c r="D156" s="63"/>
      <c r="E156" s="30" t="s">
        <v>7</v>
      </c>
      <c r="F156" s="30" t="str">
        <f>F142</f>
        <v>1,2,3,4,5</v>
      </c>
      <c r="G156" s="36">
        <v>2</v>
      </c>
      <c r="H156" s="36">
        <v>3</v>
      </c>
      <c r="I156" s="36">
        <v>3</v>
      </c>
      <c r="J156" s="36">
        <v>3</v>
      </c>
      <c r="K156" s="36">
        <v>4</v>
      </c>
      <c r="L156" s="36">
        <v>4</v>
      </c>
      <c r="M156" s="36">
        <v>4</v>
      </c>
      <c r="N156" s="36">
        <v>5</v>
      </c>
      <c r="O156" s="36">
        <v>5</v>
      </c>
      <c r="P156" s="36">
        <v>5</v>
      </c>
      <c r="Q156" s="35">
        <f t="shared" si="55"/>
        <v>3.8</v>
      </c>
      <c r="R156"/>
      <c r="S156"/>
      <c r="T156"/>
      <c r="U156"/>
      <c r="V156"/>
      <c r="W156" s="17"/>
      <c r="X156" s="17"/>
      <c r="Y156" s="17"/>
      <c r="Z156" s="17"/>
      <c r="AA156" s="17"/>
      <c r="AB156" s="17"/>
      <c r="AC156" s="17"/>
      <c r="AD156" s="17"/>
      <c r="AE156" s="17"/>
      <c r="AF156" s="17"/>
      <c r="AG156" s="17"/>
      <c r="AH156" s="17"/>
      <c r="AI156" s="17"/>
      <c r="AJ156" s="17"/>
      <c r="AK156" s="17"/>
    </row>
    <row r="157" spans="1:37" s="2" customFormat="1" ht="15" customHeight="1" x14ac:dyDescent="0.25">
      <c r="A157" s="30"/>
      <c r="B157" s="30"/>
      <c r="C157" s="30"/>
      <c r="D157" s="63"/>
      <c r="E157" s="30" t="s">
        <v>27</v>
      </c>
      <c r="F157" s="30" t="str">
        <f>F143</f>
        <v>$</v>
      </c>
      <c r="G157" s="14">
        <v>300000</v>
      </c>
      <c r="H157" s="14">
        <v>300000</v>
      </c>
      <c r="I157" s="14">
        <v>300000</v>
      </c>
      <c r="J157" s="14">
        <v>300000</v>
      </c>
      <c r="K157" s="14">
        <v>300000</v>
      </c>
      <c r="L157" s="14">
        <v>300000</v>
      </c>
      <c r="M157" s="14">
        <v>300000</v>
      </c>
      <c r="N157" s="14">
        <v>300000</v>
      </c>
      <c r="O157" s="14">
        <v>300000</v>
      </c>
      <c r="P157" s="14">
        <v>300000</v>
      </c>
      <c r="Q157" s="8">
        <f t="shared" si="55"/>
        <v>300000</v>
      </c>
      <c r="R157"/>
      <c r="S157"/>
      <c r="T157"/>
      <c r="U157"/>
      <c r="V157"/>
      <c r="W157" s="17"/>
      <c r="X157" s="17"/>
      <c r="Y157" s="17"/>
      <c r="Z157" s="17"/>
      <c r="AA157" s="17"/>
      <c r="AB157" s="17"/>
      <c r="AC157" s="17"/>
      <c r="AD157" s="17"/>
      <c r="AE157" s="17"/>
      <c r="AF157" s="17"/>
      <c r="AG157" s="17"/>
      <c r="AH157" s="17"/>
      <c r="AI157" s="17"/>
      <c r="AJ157" s="17"/>
      <c r="AK157" s="17"/>
    </row>
    <row r="158" spans="1:37" s="2" customFormat="1" ht="15" customHeight="1" x14ac:dyDescent="0.25">
      <c r="A158" s="30"/>
      <c r="B158" s="30"/>
      <c r="C158" s="30"/>
      <c r="D158" s="63"/>
      <c r="E158" s="30" t="s">
        <v>4</v>
      </c>
      <c r="F158" s="30" t="s">
        <v>64</v>
      </c>
      <c r="G158" s="33">
        <f>G154*G138</f>
        <v>60000</v>
      </c>
      <c r="H158" s="33">
        <f t="shared" ref="H158:O158" si="62">H154*H138</f>
        <v>61500</v>
      </c>
      <c r="I158" s="33">
        <f t="shared" si="62"/>
        <v>63000</v>
      </c>
      <c r="J158" s="33">
        <f t="shared" si="62"/>
        <v>64500</v>
      </c>
      <c r="K158" s="33">
        <f t="shared" si="62"/>
        <v>66000</v>
      </c>
      <c r="L158" s="33">
        <f t="shared" si="62"/>
        <v>67500</v>
      </c>
      <c r="M158" s="33">
        <f t="shared" si="62"/>
        <v>69000</v>
      </c>
      <c r="N158" s="33">
        <f t="shared" si="62"/>
        <v>70500</v>
      </c>
      <c r="O158" s="33">
        <f t="shared" si="62"/>
        <v>72000</v>
      </c>
      <c r="P158" s="33">
        <f>P154*P138</f>
        <v>73500</v>
      </c>
      <c r="Q158" s="42">
        <f t="shared" si="55"/>
        <v>66750</v>
      </c>
      <c r="R158"/>
      <c r="S158"/>
      <c r="T158"/>
      <c r="U158"/>
      <c r="V158"/>
      <c r="W158" s="17"/>
      <c r="X158" s="17"/>
      <c r="Y158" s="17"/>
      <c r="Z158" s="17"/>
      <c r="AA158" s="17"/>
      <c r="AB158" s="17"/>
      <c r="AC158" s="17"/>
      <c r="AD158" s="17"/>
      <c r="AE158" s="17"/>
      <c r="AF158" s="17"/>
      <c r="AG158" s="17"/>
      <c r="AH158" s="17"/>
      <c r="AI158" s="17"/>
      <c r="AJ158" s="17"/>
      <c r="AK158" s="17"/>
    </row>
    <row r="159" spans="1:37" s="2" customFormat="1" ht="15" customHeight="1" x14ac:dyDescent="0.25">
      <c r="A159" s="30"/>
      <c r="B159" s="30"/>
      <c r="C159" s="30"/>
      <c r="D159" s="63"/>
      <c r="E159" s="30" t="s">
        <v>18</v>
      </c>
      <c r="F159" s="30" t="s">
        <v>64</v>
      </c>
      <c r="G159" s="33">
        <f>G156*G157</f>
        <v>600000</v>
      </c>
      <c r="H159" s="33">
        <f t="shared" ref="H159:P159" si="63">H156*H157</f>
        <v>900000</v>
      </c>
      <c r="I159" s="33">
        <f t="shared" si="63"/>
        <v>900000</v>
      </c>
      <c r="J159" s="33">
        <f t="shared" si="63"/>
        <v>900000</v>
      </c>
      <c r="K159" s="33">
        <f t="shared" si="63"/>
        <v>1200000</v>
      </c>
      <c r="L159" s="33">
        <f t="shared" si="63"/>
        <v>1200000</v>
      </c>
      <c r="M159" s="33">
        <f t="shared" si="63"/>
        <v>1200000</v>
      </c>
      <c r="N159" s="33">
        <f t="shared" si="63"/>
        <v>1500000</v>
      </c>
      <c r="O159" s="33">
        <f t="shared" si="63"/>
        <v>1500000</v>
      </c>
      <c r="P159" s="33">
        <f t="shared" si="63"/>
        <v>1500000</v>
      </c>
      <c r="Q159" s="42">
        <f t="shared" si="55"/>
        <v>1140000</v>
      </c>
      <c r="R159"/>
      <c r="S159"/>
      <c r="T159"/>
      <c r="U159"/>
      <c r="V159"/>
      <c r="W159" s="17"/>
      <c r="X159" s="17"/>
      <c r="Y159" s="17"/>
      <c r="Z159" s="17"/>
      <c r="AA159" s="17"/>
      <c r="AB159" s="17"/>
      <c r="AC159" s="17"/>
      <c r="AD159" s="17"/>
      <c r="AE159" s="17"/>
      <c r="AF159" s="17"/>
      <c r="AG159" s="17"/>
      <c r="AH159" s="17"/>
      <c r="AI159" s="17"/>
      <c r="AJ159" s="17"/>
      <c r="AK159" s="17"/>
    </row>
    <row r="160" spans="1:37" s="2" customFormat="1" ht="15.95" customHeight="1" thickBot="1" x14ac:dyDescent="0.3">
      <c r="A160" s="30"/>
      <c r="B160" s="30"/>
      <c r="C160" s="30"/>
      <c r="D160" s="63"/>
      <c r="E160" s="30" t="s">
        <v>19</v>
      </c>
      <c r="F160" s="30" t="s">
        <v>20</v>
      </c>
      <c r="G160" s="46">
        <f>G139*G154</f>
        <v>600</v>
      </c>
      <c r="H160" s="46">
        <f t="shared" ref="H160:P160" si="64">H139*H154</f>
        <v>600</v>
      </c>
      <c r="I160" s="46">
        <f t="shared" si="64"/>
        <v>600</v>
      </c>
      <c r="J160" s="46">
        <f t="shared" si="64"/>
        <v>600</v>
      </c>
      <c r="K160" s="46">
        <f t="shared" si="64"/>
        <v>600</v>
      </c>
      <c r="L160" s="46">
        <f t="shared" si="64"/>
        <v>600</v>
      </c>
      <c r="M160" s="46">
        <f t="shared" si="64"/>
        <v>600</v>
      </c>
      <c r="N160" s="46">
        <f t="shared" si="64"/>
        <v>600</v>
      </c>
      <c r="O160" s="46">
        <f t="shared" si="64"/>
        <v>600</v>
      </c>
      <c r="P160" s="46">
        <f t="shared" si="64"/>
        <v>600</v>
      </c>
      <c r="Q160" s="48">
        <f t="shared" si="55"/>
        <v>600</v>
      </c>
      <c r="R160"/>
      <c r="S160"/>
      <c r="T160"/>
      <c r="U160"/>
      <c r="V160"/>
      <c r="W160" s="17"/>
      <c r="X160" s="17"/>
      <c r="Y160" s="17"/>
      <c r="Z160" s="17"/>
      <c r="AA160" s="17"/>
      <c r="AB160" s="17"/>
      <c r="AC160" s="17"/>
      <c r="AD160" s="17"/>
      <c r="AE160" s="17"/>
      <c r="AF160" s="17"/>
      <c r="AG160" s="17"/>
      <c r="AH160" s="17"/>
      <c r="AI160" s="17"/>
      <c r="AJ160" s="17"/>
      <c r="AK160" s="17"/>
    </row>
    <row r="161" spans="1:37" s="2" customFormat="1" ht="18" x14ac:dyDescent="0.25">
      <c r="A161" s="27" t="str">
        <f>A137</f>
        <v>LoS ref</v>
      </c>
      <c r="B161" s="27" t="str">
        <f t="shared" ref="B161:Q161" si="65">B137</f>
        <v>Level of Service</v>
      </c>
      <c r="C161" s="27" t="str">
        <f t="shared" si="65"/>
        <v>Option</v>
      </c>
      <c r="D161" s="27" t="str">
        <f t="shared" si="65"/>
        <v>Benefits/Consequences</v>
      </c>
      <c r="E161" s="27" t="str">
        <f t="shared" si="65"/>
        <v>Factor</v>
      </c>
      <c r="F161" s="27" t="str">
        <f t="shared" si="65"/>
        <v>Unit</v>
      </c>
      <c r="G161" s="27">
        <f t="shared" si="65"/>
        <v>2024</v>
      </c>
      <c r="H161" s="27">
        <f t="shared" si="65"/>
        <v>2025</v>
      </c>
      <c r="I161" s="27">
        <f t="shared" si="65"/>
        <v>2026</v>
      </c>
      <c r="J161" s="27">
        <f t="shared" si="65"/>
        <v>2027</v>
      </c>
      <c r="K161" s="27">
        <f t="shared" si="65"/>
        <v>2028</v>
      </c>
      <c r="L161" s="27">
        <f t="shared" si="65"/>
        <v>2029</v>
      </c>
      <c r="M161" s="27">
        <f t="shared" si="65"/>
        <v>2030</v>
      </c>
      <c r="N161" s="27">
        <f t="shared" si="65"/>
        <v>2031</v>
      </c>
      <c r="O161" s="27">
        <f t="shared" si="65"/>
        <v>2032</v>
      </c>
      <c r="P161" s="27">
        <f t="shared" si="65"/>
        <v>2033</v>
      </c>
      <c r="Q161" s="27" t="str">
        <f t="shared" si="65"/>
        <v>Avg</v>
      </c>
      <c r="R161"/>
      <c r="S161"/>
      <c r="T161"/>
      <c r="U161"/>
      <c r="V161"/>
      <c r="W161" s="17"/>
      <c r="X161" s="17"/>
      <c r="Y161" s="17"/>
      <c r="Z161" s="17"/>
      <c r="AA161" s="17"/>
      <c r="AB161" s="17"/>
      <c r="AC161" s="17"/>
      <c r="AD161" s="17"/>
      <c r="AE161" s="17"/>
      <c r="AF161" s="17"/>
      <c r="AG161" s="17"/>
      <c r="AH161" s="17"/>
      <c r="AI161" s="17"/>
      <c r="AJ161" s="17"/>
      <c r="AK161" s="17"/>
    </row>
    <row r="162" spans="1:37" s="2" customFormat="1" ht="18.75" x14ac:dyDescent="0.3">
      <c r="A162" s="54" t="str">
        <f>A9</f>
        <v>T07</v>
      </c>
      <c r="B162" s="54" t="str">
        <f>B9</f>
        <v>Traffic Services Condition</v>
      </c>
      <c r="C162"/>
      <c r="D162"/>
      <c r="E162" t="s">
        <v>16</v>
      </c>
      <c r="F162" t="str">
        <f>"$ per" &amp; " " &amp; F164</f>
        <v xml:space="preserve">$ per </v>
      </c>
      <c r="G162" s="38">
        <v>40000</v>
      </c>
      <c r="H162" s="38">
        <v>41000</v>
      </c>
      <c r="I162" s="38">
        <v>42000</v>
      </c>
      <c r="J162" s="38">
        <v>43000</v>
      </c>
      <c r="K162" s="38">
        <v>44000</v>
      </c>
      <c r="L162" s="38">
        <v>45000</v>
      </c>
      <c r="M162" s="38">
        <v>46000</v>
      </c>
      <c r="N162" s="38">
        <v>47000</v>
      </c>
      <c r="O162" s="38">
        <v>48000</v>
      </c>
      <c r="P162" s="38">
        <v>49000</v>
      </c>
      <c r="Q162"/>
      <c r="R162"/>
      <c r="S162"/>
      <c r="T162"/>
      <c r="U162"/>
      <c r="V162"/>
      <c r="W162" s="17"/>
      <c r="X162" s="17"/>
      <c r="Y162" s="17"/>
      <c r="Z162" s="17"/>
      <c r="AA162" s="17"/>
      <c r="AB162" s="17"/>
      <c r="AC162" s="17"/>
      <c r="AD162" s="17"/>
      <c r="AE162" s="17"/>
      <c r="AF162" s="17"/>
      <c r="AG162" s="17"/>
      <c r="AH162" s="17"/>
      <c r="AI162" s="17"/>
      <c r="AJ162" s="17"/>
      <c r="AK162" s="17"/>
    </row>
    <row r="163" spans="1:37" s="2" customFormat="1" x14ac:dyDescent="0.25">
      <c r="A163"/>
      <c r="B163"/>
      <c r="C163"/>
      <c r="D163"/>
      <c r="E163" t="s">
        <v>3</v>
      </c>
      <c r="F163" t="str">
        <f>"tonnes/"&amp;F164</f>
        <v>tonnes/</v>
      </c>
      <c r="G163" s="45">
        <v>400</v>
      </c>
      <c r="H163" s="45">
        <v>400</v>
      </c>
      <c r="I163" s="45">
        <v>400</v>
      </c>
      <c r="J163" s="45">
        <v>400</v>
      </c>
      <c r="K163" s="45">
        <v>400</v>
      </c>
      <c r="L163" s="45">
        <v>400</v>
      </c>
      <c r="M163" s="45">
        <v>400</v>
      </c>
      <c r="N163" s="45">
        <v>400</v>
      </c>
      <c r="O163" s="45">
        <v>400</v>
      </c>
      <c r="P163" s="45">
        <v>400</v>
      </c>
      <c r="Q163"/>
      <c r="R163"/>
      <c r="S163"/>
      <c r="T163"/>
      <c r="U163"/>
      <c r="V163"/>
      <c r="W163" s="17"/>
      <c r="X163" s="17"/>
      <c r="Y163" s="17"/>
      <c r="Z163" s="17"/>
      <c r="AA163" s="17"/>
      <c r="AB163" s="17"/>
      <c r="AC163" s="17"/>
      <c r="AD163" s="17"/>
      <c r="AE163" s="17"/>
      <c r="AF163" s="17"/>
      <c r="AG163" s="17"/>
      <c r="AH163" s="17"/>
      <c r="AI163" s="17"/>
      <c r="AJ163" s="17"/>
      <c r="AK163" s="17"/>
    </row>
    <row r="164" spans="1:37" s="2" customFormat="1" ht="15" customHeight="1" x14ac:dyDescent="0.25">
      <c r="A164" s="30" t="str">
        <f>A162</f>
        <v>T07</v>
      </c>
      <c r="B164" s="30" t="str">
        <f>B162</f>
        <v>Traffic Services Condition</v>
      </c>
      <c r="C164" s="30" t="s">
        <v>8</v>
      </c>
      <c r="D164" s="63" t="s">
        <v>248</v>
      </c>
      <c r="E164" s="30" t="s">
        <v>6</v>
      </c>
      <c r="F164" s="34"/>
      <c r="G164" s="41">
        <v>3</v>
      </c>
      <c r="H164" s="41">
        <v>3</v>
      </c>
      <c r="I164" s="41">
        <v>3</v>
      </c>
      <c r="J164" s="41">
        <v>3</v>
      </c>
      <c r="K164" s="41">
        <v>3</v>
      </c>
      <c r="L164" s="41">
        <v>3</v>
      </c>
      <c r="M164" s="41">
        <v>3</v>
      </c>
      <c r="N164" s="41">
        <v>3</v>
      </c>
      <c r="O164" s="41">
        <v>3</v>
      </c>
      <c r="P164" s="41">
        <v>3</v>
      </c>
      <c r="Q164" s="35">
        <f>IFERROR(AVERAGE(G164:P164),0)</f>
        <v>3</v>
      </c>
      <c r="R164"/>
      <c r="S164"/>
      <c r="T164"/>
      <c r="U164"/>
      <c r="V164"/>
      <c r="W164" s="17"/>
      <c r="X164" s="17"/>
      <c r="Y164" s="17"/>
      <c r="Z164" s="17"/>
      <c r="AA164" s="17"/>
      <c r="AB164" s="17"/>
      <c r="AC164" s="17"/>
      <c r="AD164" s="17"/>
      <c r="AE164" s="17"/>
      <c r="AF164" s="17"/>
      <c r="AG164" s="17"/>
      <c r="AH164" s="17"/>
      <c r="AI164" s="17"/>
      <c r="AJ164" s="17"/>
      <c r="AK164" s="17"/>
    </row>
    <row r="165" spans="1:37" s="2" customFormat="1" ht="15" customHeight="1" x14ac:dyDescent="0.25">
      <c r="A165" s="30"/>
      <c r="B165" s="30"/>
      <c r="C165" s="30"/>
      <c r="D165" s="63"/>
      <c r="E165" s="30" t="s">
        <v>5</v>
      </c>
      <c r="F165" s="34" t="s">
        <v>17</v>
      </c>
      <c r="G165" s="36">
        <v>85</v>
      </c>
      <c r="H165" s="36">
        <v>86</v>
      </c>
      <c r="I165" s="36">
        <v>87</v>
      </c>
      <c r="J165" s="36">
        <v>88</v>
      </c>
      <c r="K165" s="36">
        <v>89</v>
      </c>
      <c r="L165" s="36">
        <v>90</v>
      </c>
      <c r="M165" s="36">
        <v>91</v>
      </c>
      <c r="N165" s="36">
        <v>92</v>
      </c>
      <c r="O165" s="36">
        <v>93</v>
      </c>
      <c r="P165" s="36">
        <v>94</v>
      </c>
      <c r="Q165" s="43">
        <f t="shared" ref="Q165:Q184" si="66">IFERROR(AVERAGE(G165:P165),0)</f>
        <v>89.5</v>
      </c>
      <c r="R165"/>
      <c r="S165"/>
      <c r="T165"/>
      <c r="U165"/>
      <c r="V165"/>
      <c r="W165" s="17"/>
      <c r="X165" s="17"/>
      <c r="Y165" s="17"/>
      <c r="Z165" s="17"/>
      <c r="AA165" s="17"/>
      <c r="AB165" s="17"/>
      <c r="AC165" s="17"/>
      <c r="AD165" s="17"/>
      <c r="AE165" s="17"/>
      <c r="AF165" s="17"/>
      <c r="AG165" s="17"/>
      <c r="AH165" s="17"/>
      <c r="AI165" s="17"/>
      <c r="AJ165" s="17"/>
      <c r="AK165" s="17"/>
    </row>
    <row r="166" spans="1:37" s="2" customFormat="1" ht="15" customHeight="1" x14ac:dyDescent="0.25">
      <c r="A166" s="30"/>
      <c r="B166" s="30"/>
      <c r="C166" s="30"/>
      <c r="D166" s="63"/>
      <c r="E166" s="30" t="s">
        <v>7</v>
      </c>
      <c r="F166" s="37" t="s">
        <v>63</v>
      </c>
      <c r="G166" s="36">
        <v>2</v>
      </c>
      <c r="H166" s="36">
        <v>2</v>
      </c>
      <c r="I166" s="36">
        <v>2</v>
      </c>
      <c r="J166" s="36">
        <v>2</v>
      </c>
      <c r="K166" s="36">
        <v>2</v>
      </c>
      <c r="L166" s="36">
        <v>3</v>
      </c>
      <c r="M166" s="36">
        <v>3</v>
      </c>
      <c r="N166" s="36">
        <v>3</v>
      </c>
      <c r="O166" s="36">
        <v>3</v>
      </c>
      <c r="P166" s="36">
        <v>3</v>
      </c>
      <c r="Q166" s="35">
        <f t="shared" si="66"/>
        <v>2.5</v>
      </c>
      <c r="R166"/>
      <c r="S166"/>
      <c r="T166"/>
      <c r="U166"/>
      <c r="W166" s="17"/>
      <c r="X166" s="17"/>
      <c r="Y166" s="17"/>
      <c r="Z166" s="17"/>
      <c r="AA166" s="17"/>
      <c r="AB166" s="17"/>
      <c r="AC166" s="17"/>
      <c r="AD166" s="17"/>
      <c r="AE166" s="17"/>
      <c r="AF166" s="17"/>
      <c r="AG166" s="17"/>
      <c r="AH166" s="17"/>
      <c r="AI166" s="17"/>
      <c r="AJ166" s="17"/>
      <c r="AK166" s="17"/>
    </row>
    <row r="167" spans="1:37" s="2" customFormat="1" ht="15" customHeight="1" x14ac:dyDescent="0.25">
      <c r="A167" s="30"/>
      <c r="B167" s="30"/>
      <c r="C167" s="30"/>
      <c r="D167" s="63"/>
      <c r="E167" s="30" t="s">
        <v>27</v>
      </c>
      <c r="F167" s="30" t="s">
        <v>64</v>
      </c>
      <c r="G167" s="14">
        <v>100000</v>
      </c>
      <c r="H167" s="14">
        <v>100000</v>
      </c>
      <c r="I167" s="14">
        <v>100000</v>
      </c>
      <c r="J167" s="14">
        <v>100000</v>
      </c>
      <c r="K167" s="14">
        <v>100000</v>
      </c>
      <c r="L167" s="14">
        <v>100000</v>
      </c>
      <c r="M167" s="14">
        <v>100000</v>
      </c>
      <c r="N167" s="14">
        <v>100000</v>
      </c>
      <c r="O167" s="14">
        <v>100000</v>
      </c>
      <c r="P167" s="14">
        <v>100000</v>
      </c>
      <c r="Q167" s="8">
        <f t="shared" si="66"/>
        <v>100000</v>
      </c>
      <c r="R167"/>
      <c r="S167"/>
      <c r="T167"/>
      <c r="U167"/>
      <c r="W167" s="17"/>
      <c r="X167" s="17"/>
      <c r="Y167" s="17"/>
      <c r="Z167" s="17"/>
      <c r="AA167" s="17"/>
      <c r="AB167" s="17"/>
      <c r="AC167" s="17"/>
      <c r="AD167" s="17"/>
      <c r="AE167" s="17"/>
      <c r="AF167" s="17"/>
      <c r="AG167" s="17"/>
      <c r="AH167" s="17"/>
      <c r="AI167" s="17"/>
      <c r="AJ167" s="17"/>
      <c r="AK167" s="17"/>
    </row>
    <row r="168" spans="1:37" s="2" customFormat="1" ht="15" customHeight="1" x14ac:dyDescent="0.25">
      <c r="A168" s="30"/>
      <c r="B168" s="30"/>
      <c r="C168" s="30"/>
      <c r="D168" s="63"/>
      <c r="E168" s="30" t="s">
        <v>4</v>
      </c>
      <c r="F168" s="30" t="s">
        <v>64</v>
      </c>
      <c r="G168" s="33">
        <f>G164*G162</f>
        <v>120000</v>
      </c>
      <c r="H168" s="33">
        <f t="shared" ref="H168:P168" si="67">H164*H162</f>
        <v>123000</v>
      </c>
      <c r="I168" s="33">
        <f t="shared" si="67"/>
        <v>126000</v>
      </c>
      <c r="J168" s="33">
        <f t="shared" si="67"/>
        <v>129000</v>
      </c>
      <c r="K168" s="33">
        <f t="shared" si="67"/>
        <v>132000</v>
      </c>
      <c r="L168" s="33">
        <f t="shared" si="67"/>
        <v>135000</v>
      </c>
      <c r="M168" s="33">
        <f t="shared" si="67"/>
        <v>138000</v>
      </c>
      <c r="N168" s="33">
        <f t="shared" si="67"/>
        <v>141000</v>
      </c>
      <c r="O168" s="33">
        <f t="shared" si="67"/>
        <v>144000</v>
      </c>
      <c r="P168" s="33">
        <f t="shared" si="67"/>
        <v>147000</v>
      </c>
      <c r="Q168" s="42">
        <f t="shared" si="66"/>
        <v>133500</v>
      </c>
      <c r="R168"/>
      <c r="S168"/>
      <c r="T168"/>
      <c r="U168"/>
      <c r="W168" s="17"/>
      <c r="X168" s="17"/>
      <c r="Y168" s="17"/>
      <c r="Z168" s="17"/>
      <c r="AA168" s="17"/>
      <c r="AB168" s="17"/>
      <c r="AC168" s="17"/>
      <c r="AD168" s="17"/>
      <c r="AE168" s="17"/>
      <c r="AF168" s="17"/>
      <c r="AG168" s="17"/>
      <c r="AH168" s="17"/>
      <c r="AI168" s="17"/>
      <c r="AJ168" s="17"/>
      <c r="AK168" s="17"/>
    </row>
    <row r="169" spans="1:37" s="2" customFormat="1" ht="15" customHeight="1" x14ac:dyDescent="0.25">
      <c r="A169" s="30"/>
      <c r="B169" s="30"/>
      <c r="C169" s="30"/>
      <c r="D169" s="63"/>
      <c r="E169" s="30" t="s">
        <v>18</v>
      </c>
      <c r="F169" s="30" t="s">
        <v>64</v>
      </c>
      <c r="G169" s="33">
        <f>G166*G167</f>
        <v>200000</v>
      </c>
      <c r="H169" s="33">
        <f t="shared" ref="H169:P169" si="68">H166*H167</f>
        <v>200000</v>
      </c>
      <c r="I169" s="33">
        <f t="shared" si="68"/>
        <v>200000</v>
      </c>
      <c r="J169" s="33">
        <f t="shared" si="68"/>
        <v>200000</v>
      </c>
      <c r="K169" s="33">
        <f t="shared" si="68"/>
        <v>200000</v>
      </c>
      <c r="L169" s="33">
        <f t="shared" si="68"/>
        <v>300000</v>
      </c>
      <c r="M169" s="33">
        <f t="shared" si="68"/>
        <v>300000</v>
      </c>
      <c r="N169" s="33">
        <f t="shared" si="68"/>
        <v>300000</v>
      </c>
      <c r="O169" s="33">
        <f t="shared" si="68"/>
        <v>300000</v>
      </c>
      <c r="P169" s="33">
        <f t="shared" si="68"/>
        <v>300000</v>
      </c>
      <c r="Q169" s="42">
        <f t="shared" si="66"/>
        <v>250000</v>
      </c>
      <c r="R169"/>
      <c r="S169"/>
      <c r="T169"/>
      <c r="U169"/>
      <c r="W169" s="17"/>
      <c r="X169" s="17"/>
      <c r="Y169" s="17"/>
      <c r="Z169" s="17"/>
      <c r="AA169" s="17"/>
      <c r="AB169" s="17"/>
      <c r="AC169" s="17"/>
      <c r="AD169" s="17"/>
      <c r="AE169" s="17"/>
      <c r="AF169" s="17"/>
      <c r="AG169" s="17"/>
      <c r="AH169" s="17"/>
      <c r="AI169" s="17"/>
      <c r="AJ169" s="17"/>
      <c r="AK169" s="17"/>
    </row>
    <row r="170" spans="1:37" s="2" customFormat="1" ht="15" customHeight="1" x14ac:dyDescent="0.25">
      <c r="A170" s="30"/>
      <c r="B170" s="30"/>
      <c r="C170" s="30"/>
      <c r="D170" s="63"/>
      <c r="E170" s="30" t="s">
        <v>19</v>
      </c>
      <c r="F170" s="30" t="s">
        <v>20</v>
      </c>
      <c r="G170" s="44">
        <f>G163*G164</f>
        <v>1200</v>
      </c>
      <c r="H170" s="44">
        <f t="shared" ref="H170:P170" si="69">H163*H164</f>
        <v>1200</v>
      </c>
      <c r="I170" s="44">
        <f t="shared" si="69"/>
        <v>1200</v>
      </c>
      <c r="J170" s="44">
        <f t="shared" si="69"/>
        <v>1200</v>
      </c>
      <c r="K170" s="44">
        <f t="shared" si="69"/>
        <v>1200</v>
      </c>
      <c r="L170" s="44">
        <f t="shared" si="69"/>
        <v>1200</v>
      </c>
      <c r="M170" s="44">
        <f t="shared" si="69"/>
        <v>1200</v>
      </c>
      <c r="N170" s="44">
        <f t="shared" si="69"/>
        <v>1200</v>
      </c>
      <c r="O170" s="44">
        <f t="shared" si="69"/>
        <v>1200</v>
      </c>
      <c r="P170" s="44">
        <f t="shared" si="69"/>
        <v>1200</v>
      </c>
      <c r="Q170" s="48">
        <f t="shared" si="66"/>
        <v>1200</v>
      </c>
      <c r="R170"/>
      <c r="S170"/>
      <c r="T170"/>
      <c r="U170"/>
      <c r="W170" s="17"/>
      <c r="X170" s="17"/>
      <c r="Y170" s="17"/>
      <c r="Z170" s="17"/>
      <c r="AA170" s="17"/>
      <c r="AB170" s="17"/>
      <c r="AC170" s="17"/>
      <c r="AD170" s="17"/>
      <c r="AE170" s="17"/>
      <c r="AF170" s="17"/>
      <c r="AG170" s="17"/>
      <c r="AH170" s="17"/>
      <c r="AI170" s="17"/>
      <c r="AJ170" s="17"/>
      <c r="AK170" s="17"/>
    </row>
    <row r="171" spans="1:37" s="2" customFormat="1" ht="15" customHeight="1" x14ac:dyDescent="0.25">
      <c r="A171" t="str">
        <f>A164</f>
        <v>T07</v>
      </c>
      <c r="B171" t="str">
        <f>B164</f>
        <v>Traffic Services Condition</v>
      </c>
      <c r="C171" t="s">
        <v>9</v>
      </c>
      <c r="D171" s="63" t="s">
        <v>249</v>
      </c>
      <c r="E171" t="s">
        <v>6</v>
      </c>
      <c r="F171">
        <f>F164</f>
        <v>0</v>
      </c>
      <c r="G171" s="39">
        <v>2.2000000000000002</v>
      </c>
      <c r="H171" s="39">
        <v>2.2000000000000002</v>
      </c>
      <c r="I171" s="39">
        <v>2.2000000000000002</v>
      </c>
      <c r="J171" s="39">
        <v>2.2000000000000002</v>
      </c>
      <c r="K171" s="39">
        <v>2.2000000000000002</v>
      </c>
      <c r="L171" s="39">
        <v>2.2000000000000002</v>
      </c>
      <c r="M171" s="39">
        <v>2.2000000000000002</v>
      </c>
      <c r="N171" s="39">
        <v>2.2000000000000002</v>
      </c>
      <c r="O171" s="39">
        <v>2.2000000000000002</v>
      </c>
      <c r="P171" s="39">
        <v>2.2000000000000002</v>
      </c>
      <c r="Q171" s="35">
        <f t="shared" si="66"/>
        <v>2.1999999999999997</v>
      </c>
      <c r="R171"/>
      <c r="S171"/>
      <c r="T171"/>
      <c r="U171"/>
      <c r="W171" s="17"/>
      <c r="X171" s="17"/>
      <c r="Y171" s="17"/>
      <c r="Z171" s="17"/>
      <c r="AA171" s="17"/>
      <c r="AB171" s="17"/>
      <c r="AC171" s="17"/>
      <c r="AD171" s="17"/>
      <c r="AE171" s="17"/>
      <c r="AF171" s="17"/>
      <c r="AG171" s="17"/>
      <c r="AH171" s="17"/>
      <c r="AI171" s="17"/>
      <c r="AJ171" s="17"/>
      <c r="AK171" s="17"/>
    </row>
    <row r="172" spans="1:37" s="2" customFormat="1" ht="15" customHeight="1" x14ac:dyDescent="0.25">
      <c r="A172"/>
      <c r="B172"/>
      <c r="C172"/>
      <c r="D172" s="63"/>
      <c r="E172" t="s">
        <v>5</v>
      </c>
      <c r="F172" t="str">
        <f>F165</f>
        <v>%</v>
      </c>
      <c r="G172" s="39">
        <v>85</v>
      </c>
      <c r="H172" s="39">
        <v>85</v>
      </c>
      <c r="I172" s="39">
        <v>85</v>
      </c>
      <c r="J172" s="39">
        <v>85</v>
      </c>
      <c r="K172" s="39">
        <v>85</v>
      </c>
      <c r="L172" s="39">
        <v>85</v>
      </c>
      <c r="M172" s="39">
        <v>85</v>
      </c>
      <c r="N172" s="39">
        <v>85</v>
      </c>
      <c r="O172" s="39">
        <v>85</v>
      </c>
      <c r="P172" s="39">
        <v>85</v>
      </c>
      <c r="Q172" s="43">
        <f t="shared" si="66"/>
        <v>85</v>
      </c>
      <c r="R172"/>
      <c r="S172"/>
      <c r="T172"/>
      <c r="U172"/>
      <c r="W172" s="17"/>
      <c r="X172" s="17"/>
      <c r="Y172" s="17"/>
      <c r="Z172" s="17"/>
      <c r="AA172" s="17"/>
      <c r="AB172" s="17"/>
      <c r="AC172" s="17"/>
      <c r="AD172" s="17"/>
      <c r="AE172" s="17"/>
      <c r="AF172" s="17"/>
      <c r="AG172" s="17"/>
      <c r="AH172" s="17"/>
      <c r="AI172" s="17"/>
      <c r="AJ172" s="17"/>
      <c r="AK172" s="17"/>
    </row>
    <row r="173" spans="1:37" s="2" customFormat="1" ht="15" customHeight="1" x14ac:dyDescent="0.25">
      <c r="A173"/>
      <c r="B173"/>
      <c r="C173"/>
      <c r="D173" s="63"/>
      <c r="E173" t="s">
        <v>7</v>
      </c>
      <c r="F173" t="str">
        <f>F166</f>
        <v>1,2,3,4,5</v>
      </c>
      <c r="G173" s="39">
        <v>2</v>
      </c>
      <c r="H173" s="39">
        <v>2</v>
      </c>
      <c r="I173" s="39">
        <v>3</v>
      </c>
      <c r="J173" s="39">
        <v>3</v>
      </c>
      <c r="K173" s="39">
        <v>3</v>
      </c>
      <c r="L173" s="39">
        <v>3</v>
      </c>
      <c r="M173" s="39">
        <v>4</v>
      </c>
      <c r="N173" s="39">
        <v>4</v>
      </c>
      <c r="O173" s="39">
        <v>4</v>
      </c>
      <c r="P173" s="39">
        <v>4</v>
      </c>
      <c r="Q173" s="35">
        <f t="shared" si="66"/>
        <v>3.2</v>
      </c>
      <c r="R173"/>
      <c r="S173"/>
      <c r="T173"/>
      <c r="U173"/>
      <c r="W173" s="17"/>
      <c r="X173" s="17"/>
      <c r="Y173" s="17"/>
      <c r="Z173" s="17"/>
      <c r="AA173" s="17"/>
      <c r="AB173" s="17"/>
      <c r="AC173" s="17"/>
      <c r="AD173" s="17"/>
      <c r="AE173" s="17"/>
      <c r="AF173" s="17"/>
      <c r="AG173" s="17"/>
      <c r="AH173" s="17"/>
      <c r="AI173" s="17"/>
      <c r="AJ173" s="17"/>
      <c r="AK173" s="17"/>
    </row>
    <row r="174" spans="1:37" s="2" customFormat="1" ht="15" customHeight="1" x14ac:dyDescent="0.25">
      <c r="A174"/>
      <c r="B174"/>
      <c r="C174"/>
      <c r="D174" s="63"/>
      <c r="E174" t="s">
        <v>27</v>
      </c>
      <c r="F174" t="str">
        <f>F167</f>
        <v>$</v>
      </c>
      <c r="G174" s="38">
        <v>200000</v>
      </c>
      <c r="H174" s="38">
        <v>200000</v>
      </c>
      <c r="I174" s="38">
        <v>200000</v>
      </c>
      <c r="J174" s="38">
        <v>200000</v>
      </c>
      <c r="K174" s="38">
        <v>200000</v>
      </c>
      <c r="L174" s="38">
        <v>200000</v>
      </c>
      <c r="M174" s="38">
        <v>200000</v>
      </c>
      <c r="N174" s="38">
        <v>200000</v>
      </c>
      <c r="O174" s="38">
        <v>200000</v>
      </c>
      <c r="P174" s="38">
        <v>200000</v>
      </c>
      <c r="Q174" s="8">
        <f t="shared" si="66"/>
        <v>200000</v>
      </c>
      <c r="R174"/>
      <c r="S174"/>
      <c r="T174"/>
      <c r="U174"/>
      <c r="W174" s="17"/>
      <c r="X174" s="17"/>
      <c r="Y174" s="17"/>
      <c r="Z174" s="17"/>
      <c r="AA174" s="17"/>
      <c r="AB174" s="17"/>
      <c r="AC174" s="17"/>
      <c r="AD174" s="17"/>
      <c r="AE174" s="17"/>
      <c r="AF174" s="17"/>
      <c r="AG174" s="17"/>
      <c r="AH174" s="17"/>
      <c r="AI174" s="17"/>
      <c r="AJ174" s="17"/>
      <c r="AK174" s="17"/>
    </row>
    <row r="175" spans="1:37" s="2" customFormat="1" ht="15" customHeight="1" x14ac:dyDescent="0.25">
      <c r="A175"/>
      <c r="B175"/>
      <c r="C175"/>
      <c r="D175" s="63"/>
      <c r="E175" t="s">
        <v>4</v>
      </c>
      <c r="F175" t="s">
        <v>64</v>
      </c>
      <c r="G175" s="40">
        <f>G171*G162</f>
        <v>88000</v>
      </c>
      <c r="H175" s="40">
        <f t="shared" ref="H175:P175" si="70">H171*H162</f>
        <v>90200.000000000015</v>
      </c>
      <c r="I175" s="40">
        <f t="shared" si="70"/>
        <v>92400.000000000015</v>
      </c>
      <c r="J175" s="40">
        <f t="shared" si="70"/>
        <v>94600.000000000015</v>
      </c>
      <c r="K175" s="40">
        <f t="shared" si="70"/>
        <v>96800.000000000015</v>
      </c>
      <c r="L175" s="40">
        <f t="shared" si="70"/>
        <v>99000.000000000015</v>
      </c>
      <c r="M175" s="40">
        <f t="shared" si="70"/>
        <v>101200.00000000001</v>
      </c>
      <c r="N175" s="40">
        <f t="shared" si="70"/>
        <v>103400.00000000001</v>
      </c>
      <c r="O175" s="40">
        <f t="shared" si="70"/>
        <v>105600.00000000001</v>
      </c>
      <c r="P175" s="40">
        <f t="shared" si="70"/>
        <v>107800.00000000001</v>
      </c>
      <c r="Q175" s="42">
        <f t="shared" si="66"/>
        <v>97900</v>
      </c>
      <c r="R175"/>
      <c r="S175"/>
      <c r="T175"/>
      <c r="U175"/>
      <c r="W175" s="17"/>
      <c r="X175" s="17"/>
      <c r="Y175" s="17"/>
      <c r="Z175" s="17"/>
      <c r="AA175" s="17"/>
      <c r="AB175" s="17"/>
      <c r="AC175" s="17"/>
      <c r="AD175" s="17"/>
      <c r="AE175" s="17"/>
      <c r="AF175" s="17"/>
      <c r="AG175" s="17"/>
      <c r="AH175" s="17"/>
      <c r="AI175" s="17"/>
      <c r="AJ175" s="17"/>
      <c r="AK175" s="17"/>
    </row>
    <row r="176" spans="1:37" s="2" customFormat="1" ht="15" customHeight="1" x14ac:dyDescent="0.25">
      <c r="A176"/>
      <c r="B176"/>
      <c r="C176"/>
      <c r="D176" s="63"/>
      <c r="E176" t="s">
        <v>18</v>
      </c>
      <c r="F176" t="s">
        <v>64</v>
      </c>
      <c r="G176" s="40">
        <f>G173*G174</f>
        <v>400000</v>
      </c>
      <c r="H176" s="40">
        <f t="shared" ref="H176:P176" si="71">H173*H174</f>
        <v>400000</v>
      </c>
      <c r="I176" s="40">
        <f t="shared" si="71"/>
        <v>600000</v>
      </c>
      <c r="J176" s="40">
        <f t="shared" si="71"/>
        <v>600000</v>
      </c>
      <c r="K176" s="40">
        <f t="shared" si="71"/>
        <v>600000</v>
      </c>
      <c r="L176" s="40">
        <f t="shared" si="71"/>
        <v>600000</v>
      </c>
      <c r="M176" s="40">
        <f t="shared" si="71"/>
        <v>800000</v>
      </c>
      <c r="N176" s="40">
        <f t="shared" si="71"/>
        <v>800000</v>
      </c>
      <c r="O176" s="40">
        <f t="shared" si="71"/>
        <v>800000</v>
      </c>
      <c r="P176" s="40">
        <f t="shared" si="71"/>
        <v>800000</v>
      </c>
      <c r="Q176" s="42">
        <f t="shared" si="66"/>
        <v>640000</v>
      </c>
      <c r="R176"/>
      <c r="S176"/>
      <c r="T176"/>
      <c r="U176"/>
      <c r="W176" s="17"/>
      <c r="X176" s="17"/>
      <c r="Y176" s="17"/>
      <c r="Z176" s="17"/>
      <c r="AA176" s="17"/>
      <c r="AB176" s="17"/>
      <c r="AC176" s="17"/>
      <c r="AD176" s="17"/>
      <c r="AE176" s="17"/>
      <c r="AF176" s="17"/>
      <c r="AG176" s="17"/>
      <c r="AH176" s="17"/>
      <c r="AI176" s="17"/>
      <c r="AJ176" s="17"/>
      <c r="AK176" s="17"/>
    </row>
    <row r="177" spans="1:37" s="2" customFormat="1" ht="15" customHeight="1" x14ac:dyDescent="0.25">
      <c r="A177"/>
      <c r="B177"/>
      <c r="C177"/>
      <c r="D177" s="63"/>
      <c r="E177" t="s">
        <v>19</v>
      </c>
      <c r="F177" t="s">
        <v>20</v>
      </c>
      <c r="G177" s="47">
        <f>G171*G163</f>
        <v>880.00000000000011</v>
      </c>
      <c r="H177" s="47">
        <f t="shared" ref="H177:P177" si="72">H171*H163</f>
        <v>880.00000000000011</v>
      </c>
      <c r="I177" s="47">
        <f t="shared" si="72"/>
        <v>880.00000000000011</v>
      </c>
      <c r="J177" s="47">
        <f t="shared" si="72"/>
        <v>880.00000000000011</v>
      </c>
      <c r="K177" s="47">
        <f t="shared" si="72"/>
        <v>880.00000000000011</v>
      </c>
      <c r="L177" s="47">
        <f t="shared" si="72"/>
        <v>880.00000000000011</v>
      </c>
      <c r="M177" s="47">
        <f t="shared" si="72"/>
        <v>880.00000000000011</v>
      </c>
      <c r="N177" s="47">
        <f t="shared" si="72"/>
        <v>880.00000000000011</v>
      </c>
      <c r="O177" s="47">
        <f t="shared" si="72"/>
        <v>880.00000000000011</v>
      </c>
      <c r="P177" s="47">
        <f t="shared" si="72"/>
        <v>880.00000000000011</v>
      </c>
      <c r="Q177" s="48">
        <f t="shared" si="66"/>
        <v>880.00000000000023</v>
      </c>
      <c r="R177"/>
      <c r="S177"/>
      <c r="T177"/>
      <c r="U177"/>
      <c r="W177" s="17"/>
      <c r="X177" s="17"/>
      <c r="Y177" s="17"/>
      <c r="Z177" s="17"/>
      <c r="AA177" s="17"/>
      <c r="AB177" s="17"/>
      <c r="AC177" s="17"/>
      <c r="AD177" s="17"/>
      <c r="AE177" s="17"/>
      <c r="AF177" s="17"/>
      <c r="AG177" s="17"/>
      <c r="AH177" s="17"/>
      <c r="AI177" s="17"/>
      <c r="AJ177" s="17"/>
      <c r="AK177" s="17"/>
    </row>
    <row r="178" spans="1:37" s="2" customFormat="1" ht="15" customHeight="1" x14ac:dyDescent="0.25">
      <c r="A178" s="30" t="str">
        <f>A171</f>
        <v>T07</v>
      </c>
      <c r="B178" s="30" t="str">
        <f>B164</f>
        <v>Traffic Services Condition</v>
      </c>
      <c r="C178" s="30" t="s">
        <v>10</v>
      </c>
      <c r="D178" s="63" t="s">
        <v>250</v>
      </c>
      <c r="E178" s="30" t="s">
        <v>6</v>
      </c>
      <c r="F178" s="30">
        <f>F164</f>
        <v>0</v>
      </c>
      <c r="G178" s="41">
        <v>1.5</v>
      </c>
      <c r="H178" s="41">
        <v>1.5</v>
      </c>
      <c r="I178" s="41">
        <v>1.5</v>
      </c>
      <c r="J178" s="41">
        <v>1.5</v>
      </c>
      <c r="K178" s="41">
        <v>1.5</v>
      </c>
      <c r="L178" s="41">
        <v>1.5</v>
      </c>
      <c r="M178" s="41">
        <v>1.5</v>
      </c>
      <c r="N178" s="41">
        <v>1.5</v>
      </c>
      <c r="O178" s="41">
        <v>1.5</v>
      </c>
      <c r="P178" s="41">
        <v>1.5</v>
      </c>
      <c r="Q178" s="35">
        <f t="shared" si="66"/>
        <v>1.5</v>
      </c>
      <c r="R178"/>
      <c r="S178"/>
      <c r="T178"/>
      <c r="U178"/>
      <c r="W178" s="17"/>
      <c r="X178" s="17"/>
      <c r="Y178" s="17"/>
      <c r="Z178" s="17"/>
      <c r="AA178" s="17"/>
      <c r="AB178" s="17"/>
      <c r="AC178" s="17"/>
      <c r="AD178" s="17"/>
      <c r="AE178" s="17"/>
      <c r="AF178" s="17"/>
      <c r="AG178" s="17"/>
      <c r="AH178" s="17"/>
      <c r="AI178" s="17"/>
      <c r="AJ178" s="17"/>
      <c r="AK178" s="17"/>
    </row>
    <row r="179" spans="1:37" s="2" customFormat="1" ht="15" customHeight="1" x14ac:dyDescent="0.25">
      <c r="A179" s="30"/>
      <c r="B179" s="30"/>
      <c r="C179" s="30"/>
      <c r="D179" s="63"/>
      <c r="E179" s="30" t="s">
        <v>5</v>
      </c>
      <c r="F179" s="30" t="str">
        <f>F165</f>
        <v>%</v>
      </c>
      <c r="G179" s="36">
        <v>85</v>
      </c>
      <c r="H179" s="36">
        <v>84</v>
      </c>
      <c r="I179" s="36">
        <v>83</v>
      </c>
      <c r="J179" s="36">
        <v>82</v>
      </c>
      <c r="K179" s="36">
        <v>81</v>
      </c>
      <c r="L179" s="36">
        <v>80</v>
      </c>
      <c r="M179" s="36">
        <v>79</v>
      </c>
      <c r="N179" s="36">
        <v>78</v>
      </c>
      <c r="O179" s="36">
        <v>77</v>
      </c>
      <c r="P179" s="36">
        <v>76</v>
      </c>
      <c r="Q179" s="43">
        <f t="shared" si="66"/>
        <v>80.5</v>
      </c>
      <c r="R179"/>
      <c r="S179"/>
      <c r="T179"/>
      <c r="U179"/>
      <c r="W179" s="17"/>
      <c r="X179" s="17"/>
      <c r="Y179" s="17"/>
      <c r="Z179" s="17"/>
      <c r="AA179" s="17"/>
      <c r="AB179" s="17"/>
      <c r="AC179" s="17"/>
      <c r="AD179" s="17"/>
      <c r="AE179" s="17"/>
      <c r="AF179" s="17"/>
      <c r="AG179" s="17"/>
      <c r="AH179" s="17"/>
      <c r="AI179" s="17"/>
      <c r="AJ179" s="17"/>
      <c r="AK179" s="17"/>
    </row>
    <row r="180" spans="1:37" s="2" customFormat="1" ht="15" customHeight="1" x14ac:dyDescent="0.25">
      <c r="A180" s="30"/>
      <c r="B180" s="30"/>
      <c r="C180" s="30"/>
      <c r="D180" s="63"/>
      <c r="E180" s="30" t="s">
        <v>7</v>
      </c>
      <c r="F180" s="30" t="str">
        <f>F166</f>
        <v>1,2,3,4,5</v>
      </c>
      <c r="G180" s="36">
        <v>2</v>
      </c>
      <c r="H180" s="36">
        <v>3</v>
      </c>
      <c r="I180" s="36">
        <v>3</v>
      </c>
      <c r="J180" s="36">
        <v>3</v>
      </c>
      <c r="K180" s="36">
        <v>4</v>
      </c>
      <c r="L180" s="36">
        <v>4</v>
      </c>
      <c r="M180" s="36">
        <v>4</v>
      </c>
      <c r="N180" s="36">
        <v>5</v>
      </c>
      <c r="O180" s="36">
        <v>5</v>
      </c>
      <c r="P180" s="36">
        <v>5</v>
      </c>
      <c r="Q180" s="35">
        <f t="shared" si="66"/>
        <v>3.8</v>
      </c>
      <c r="R180"/>
      <c r="S180"/>
      <c r="T180"/>
      <c r="U180"/>
      <c r="W180" s="17"/>
      <c r="X180" s="17"/>
      <c r="Y180" s="17"/>
      <c r="Z180" s="17"/>
      <c r="AA180" s="17"/>
      <c r="AB180" s="17"/>
      <c r="AC180" s="17"/>
      <c r="AD180" s="17"/>
      <c r="AE180" s="17"/>
      <c r="AF180" s="17"/>
      <c r="AG180" s="17"/>
      <c r="AH180" s="17"/>
      <c r="AI180" s="17"/>
      <c r="AJ180" s="17"/>
      <c r="AK180" s="17"/>
    </row>
    <row r="181" spans="1:37" s="2" customFormat="1" ht="15" customHeight="1" x14ac:dyDescent="0.25">
      <c r="A181" s="30"/>
      <c r="B181" s="30"/>
      <c r="C181" s="30"/>
      <c r="D181" s="63"/>
      <c r="E181" s="30" t="s">
        <v>27</v>
      </c>
      <c r="F181" s="30" t="str">
        <f>F167</f>
        <v>$</v>
      </c>
      <c r="G181" s="14">
        <v>300000</v>
      </c>
      <c r="H181" s="14">
        <v>300000</v>
      </c>
      <c r="I181" s="14">
        <v>300000</v>
      </c>
      <c r="J181" s="14">
        <v>300000</v>
      </c>
      <c r="K181" s="14">
        <v>300000</v>
      </c>
      <c r="L181" s="14">
        <v>300000</v>
      </c>
      <c r="M181" s="14">
        <v>300000</v>
      </c>
      <c r="N181" s="14">
        <v>300000</v>
      </c>
      <c r="O181" s="14">
        <v>300000</v>
      </c>
      <c r="P181" s="14">
        <v>300000</v>
      </c>
      <c r="Q181" s="8">
        <f t="shared" si="66"/>
        <v>300000</v>
      </c>
      <c r="R181"/>
      <c r="S181"/>
      <c r="T181"/>
      <c r="U181"/>
      <c r="W181" s="17"/>
      <c r="X181" s="17"/>
      <c r="Y181" s="17"/>
      <c r="Z181" s="17"/>
      <c r="AA181" s="17"/>
      <c r="AB181" s="17"/>
      <c r="AC181" s="17"/>
      <c r="AD181" s="17"/>
      <c r="AE181" s="17"/>
      <c r="AF181" s="17"/>
      <c r="AG181" s="17"/>
      <c r="AH181" s="17"/>
      <c r="AI181" s="17"/>
      <c r="AJ181" s="17"/>
      <c r="AK181" s="17"/>
    </row>
    <row r="182" spans="1:37" s="2" customFormat="1" ht="15" customHeight="1" x14ac:dyDescent="0.25">
      <c r="A182" s="30"/>
      <c r="B182" s="30"/>
      <c r="C182" s="30"/>
      <c r="D182" s="63"/>
      <c r="E182" s="30" t="s">
        <v>4</v>
      </c>
      <c r="F182" s="30" t="s">
        <v>64</v>
      </c>
      <c r="G182" s="33">
        <f>G178*G162</f>
        <v>60000</v>
      </c>
      <c r="H182" s="33">
        <f t="shared" ref="H182:O182" si="73">H178*H162</f>
        <v>61500</v>
      </c>
      <c r="I182" s="33">
        <f t="shared" si="73"/>
        <v>63000</v>
      </c>
      <c r="J182" s="33">
        <f t="shared" si="73"/>
        <v>64500</v>
      </c>
      <c r="K182" s="33">
        <f t="shared" si="73"/>
        <v>66000</v>
      </c>
      <c r="L182" s="33">
        <f t="shared" si="73"/>
        <v>67500</v>
      </c>
      <c r="M182" s="33">
        <f t="shared" si="73"/>
        <v>69000</v>
      </c>
      <c r="N182" s="33">
        <f t="shared" si="73"/>
        <v>70500</v>
      </c>
      <c r="O182" s="33">
        <f t="shared" si="73"/>
        <v>72000</v>
      </c>
      <c r="P182" s="33">
        <f>P178*P162</f>
        <v>73500</v>
      </c>
      <c r="Q182" s="42">
        <f t="shared" si="66"/>
        <v>66750</v>
      </c>
      <c r="R182"/>
      <c r="S182"/>
      <c r="T182"/>
      <c r="U182"/>
      <c r="W182" s="17"/>
      <c r="X182" s="17"/>
      <c r="Y182" s="17"/>
      <c r="Z182" s="17"/>
      <c r="AA182" s="17"/>
      <c r="AB182" s="17"/>
      <c r="AC182" s="17"/>
      <c r="AD182" s="17"/>
      <c r="AE182" s="17"/>
      <c r="AF182" s="17"/>
      <c r="AG182" s="17"/>
      <c r="AH182" s="17"/>
      <c r="AI182" s="17"/>
      <c r="AJ182" s="17"/>
      <c r="AK182" s="17"/>
    </row>
    <row r="183" spans="1:37" s="2" customFormat="1" ht="15" customHeight="1" x14ac:dyDescent="0.25">
      <c r="A183" s="30"/>
      <c r="B183" s="30"/>
      <c r="C183" s="30"/>
      <c r="D183" s="63"/>
      <c r="E183" s="30" t="s">
        <v>18</v>
      </c>
      <c r="F183" s="30" t="s">
        <v>64</v>
      </c>
      <c r="G183" s="33">
        <f>G180*G181</f>
        <v>600000</v>
      </c>
      <c r="H183" s="33">
        <f t="shared" ref="H183:P183" si="74">H180*H181</f>
        <v>900000</v>
      </c>
      <c r="I183" s="33">
        <f t="shared" si="74"/>
        <v>900000</v>
      </c>
      <c r="J183" s="33">
        <f t="shared" si="74"/>
        <v>900000</v>
      </c>
      <c r="K183" s="33">
        <f t="shared" si="74"/>
        <v>1200000</v>
      </c>
      <c r="L183" s="33">
        <f t="shared" si="74"/>
        <v>1200000</v>
      </c>
      <c r="M183" s="33">
        <f t="shared" si="74"/>
        <v>1200000</v>
      </c>
      <c r="N183" s="33">
        <f t="shared" si="74"/>
        <v>1500000</v>
      </c>
      <c r="O183" s="33">
        <f t="shared" si="74"/>
        <v>1500000</v>
      </c>
      <c r="P183" s="33">
        <f t="shared" si="74"/>
        <v>1500000</v>
      </c>
      <c r="Q183" s="42">
        <f t="shared" si="66"/>
        <v>1140000</v>
      </c>
      <c r="R183"/>
      <c r="S183"/>
      <c r="T183"/>
      <c r="U183"/>
      <c r="W183" s="17"/>
      <c r="X183" s="17"/>
      <c r="Y183" s="17"/>
      <c r="Z183" s="17"/>
      <c r="AA183" s="17"/>
      <c r="AB183" s="17"/>
      <c r="AC183" s="17"/>
      <c r="AD183" s="17"/>
      <c r="AE183" s="17"/>
      <c r="AF183" s="17"/>
      <c r="AG183" s="17"/>
      <c r="AH183" s="17"/>
      <c r="AI183" s="17"/>
      <c r="AJ183" s="17"/>
      <c r="AK183" s="17"/>
    </row>
    <row r="184" spans="1:37" s="2" customFormat="1" ht="15.95" customHeight="1" thickBot="1" x14ac:dyDescent="0.3">
      <c r="A184" s="30"/>
      <c r="B184" s="30"/>
      <c r="C184" s="30"/>
      <c r="D184" s="63"/>
      <c r="E184" s="30" t="s">
        <v>19</v>
      </c>
      <c r="F184" s="30" t="s">
        <v>20</v>
      </c>
      <c r="G184" s="46">
        <f>G163*G178</f>
        <v>600</v>
      </c>
      <c r="H184" s="46">
        <f t="shared" ref="H184:P184" si="75">H163*H178</f>
        <v>600</v>
      </c>
      <c r="I184" s="46">
        <f t="shared" si="75"/>
        <v>600</v>
      </c>
      <c r="J184" s="46">
        <f t="shared" si="75"/>
        <v>600</v>
      </c>
      <c r="K184" s="46">
        <f t="shared" si="75"/>
        <v>600</v>
      </c>
      <c r="L184" s="46">
        <f t="shared" si="75"/>
        <v>600</v>
      </c>
      <c r="M184" s="46">
        <f t="shared" si="75"/>
        <v>600</v>
      </c>
      <c r="N184" s="46">
        <f t="shared" si="75"/>
        <v>600</v>
      </c>
      <c r="O184" s="46">
        <f t="shared" si="75"/>
        <v>600</v>
      </c>
      <c r="P184" s="46">
        <f t="shared" si="75"/>
        <v>600</v>
      </c>
      <c r="Q184" s="48">
        <f t="shared" si="66"/>
        <v>600</v>
      </c>
      <c r="R184"/>
      <c r="S184"/>
      <c r="T184"/>
      <c r="U184"/>
      <c r="W184" s="17"/>
      <c r="X184" s="17"/>
      <c r="Y184" s="17"/>
      <c r="Z184" s="17"/>
      <c r="AA184" s="17"/>
      <c r="AB184" s="17"/>
      <c r="AC184" s="17"/>
      <c r="AD184" s="17"/>
      <c r="AE184" s="17"/>
      <c r="AF184" s="17"/>
      <c r="AG184" s="17"/>
      <c r="AH184" s="17"/>
      <c r="AI184" s="17"/>
      <c r="AJ184" s="17"/>
      <c r="AK184" s="17"/>
    </row>
    <row r="185" spans="1:37" s="2" customFormat="1" ht="18" x14ac:dyDescent="0.25">
      <c r="A185" s="27" t="str">
        <f>A161</f>
        <v>LoS ref</v>
      </c>
      <c r="B185" s="27" t="str">
        <f t="shared" ref="B185:Q185" si="76">B161</f>
        <v>Level of Service</v>
      </c>
      <c r="C185" s="27" t="str">
        <f t="shared" si="76"/>
        <v>Option</v>
      </c>
      <c r="D185" s="27" t="str">
        <f t="shared" si="76"/>
        <v>Benefits/Consequences</v>
      </c>
      <c r="E185" s="27" t="str">
        <f t="shared" si="76"/>
        <v>Factor</v>
      </c>
      <c r="F185" s="27" t="str">
        <f t="shared" si="76"/>
        <v>Unit</v>
      </c>
      <c r="G185" s="27">
        <f t="shared" si="76"/>
        <v>2024</v>
      </c>
      <c r="H185" s="27">
        <f t="shared" si="76"/>
        <v>2025</v>
      </c>
      <c r="I185" s="27">
        <f t="shared" si="76"/>
        <v>2026</v>
      </c>
      <c r="J185" s="27">
        <f t="shared" si="76"/>
        <v>2027</v>
      </c>
      <c r="K185" s="27">
        <f t="shared" si="76"/>
        <v>2028</v>
      </c>
      <c r="L185" s="27">
        <f t="shared" si="76"/>
        <v>2029</v>
      </c>
      <c r="M185" s="27">
        <f t="shared" si="76"/>
        <v>2030</v>
      </c>
      <c r="N185" s="27">
        <f t="shared" si="76"/>
        <v>2031</v>
      </c>
      <c r="O185" s="27">
        <f t="shared" si="76"/>
        <v>2032</v>
      </c>
      <c r="P185" s="27">
        <f t="shared" si="76"/>
        <v>2033</v>
      </c>
      <c r="Q185" s="27" t="str">
        <f t="shared" si="76"/>
        <v>Avg</v>
      </c>
      <c r="R185"/>
      <c r="S185"/>
      <c r="T185"/>
      <c r="U185"/>
      <c r="W185" s="17"/>
      <c r="X185" s="17"/>
      <c r="Y185" s="17"/>
      <c r="Z185" s="17"/>
      <c r="AA185" s="17"/>
      <c r="AB185" s="17"/>
      <c r="AC185" s="17"/>
      <c r="AD185" s="17"/>
      <c r="AE185" s="17"/>
      <c r="AF185" s="17"/>
      <c r="AG185" s="17"/>
      <c r="AH185" s="17"/>
      <c r="AI185" s="17"/>
      <c r="AJ185" s="17"/>
      <c r="AK185" s="17"/>
    </row>
    <row r="186" spans="1:37" s="2" customFormat="1" ht="18.75" x14ac:dyDescent="0.3">
      <c r="A186" s="54" t="str">
        <f>A10</f>
        <v>T08</v>
      </c>
      <c r="B186" s="54" t="str">
        <f>B10</f>
        <v>Cycleway Condition</v>
      </c>
      <c r="C186"/>
      <c r="D186"/>
      <c r="E186" t="s">
        <v>16</v>
      </c>
      <c r="F186" t="str">
        <f>"$ per" &amp; " " &amp; F188</f>
        <v xml:space="preserve">$ per </v>
      </c>
      <c r="G186" s="38">
        <v>40000</v>
      </c>
      <c r="H186" s="38">
        <v>41000</v>
      </c>
      <c r="I186" s="38">
        <v>42000</v>
      </c>
      <c r="J186" s="38">
        <v>43000</v>
      </c>
      <c r="K186" s="38">
        <v>44000</v>
      </c>
      <c r="L186" s="38">
        <v>45000</v>
      </c>
      <c r="M186" s="38">
        <v>46000</v>
      </c>
      <c r="N186" s="38">
        <v>47000</v>
      </c>
      <c r="O186" s="38">
        <v>48000</v>
      </c>
      <c r="P186" s="38">
        <v>49000</v>
      </c>
      <c r="Q186"/>
      <c r="R186"/>
      <c r="S186"/>
      <c r="T186"/>
      <c r="U186"/>
      <c r="W186" s="17"/>
      <c r="X186" s="17"/>
      <c r="Y186" s="17"/>
      <c r="Z186" s="17"/>
      <c r="AA186" s="17"/>
      <c r="AB186" s="17"/>
      <c r="AC186" s="17"/>
      <c r="AD186" s="17"/>
      <c r="AE186" s="17"/>
      <c r="AF186" s="17"/>
      <c r="AG186" s="17"/>
      <c r="AH186" s="17"/>
      <c r="AI186" s="17"/>
      <c r="AJ186" s="17"/>
      <c r="AK186" s="17"/>
    </row>
    <row r="187" spans="1:37" x14ac:dyDescent="0.25">
      <c r="E187" t="s">
        <v>3</v>
      </c>
      <c r="F187" t="str">
        <f>"tonnes/"&amp;F188</f>
        <v>tonnes/</v>
      </c>
      <c r="G187" s="45">
        <v>400</v>
      </c>
      <c r="H187" s="45">
        <v>400</v>
      </c>
      <c r="I187" s="45">
        <v>400</v>
      </c>
      <c r="J187" s="45">
        <v>400</v>
      </c>
      <c r="K187" s="45">
        <v>400</v>
      </c>
      <c r="L187" s="45">
        <v>400</v>
      </c>
      <c r="M187" s="45">
        <v>400</v>
      </c>
      <c r="N187" s="45">
        <v>400</v>
      </c>
      <c r="O187" s="45">
        <v>400</v>
      </c>
      <c r="P187" s="45">
        <v>400</v>
      </c>
    </row>
    <row r="188" spans="1:37" ht="15" customHeight="1" x14ac:dyDescent="0.25">
      <c r="A188" s="30" t="str">
        <f>A186</f>
        <v>T08</v>
      </c>
      <c r="B188" s="30" t="str">
        <f>B186</f>
        <v>Cycleway Condition</v>
      </c>
      <c r="C188" s="30" t="s">
        <v>8</v>
      </c>
      <c r="D188" s="63" t="s">
        <v>251</v>
      </c>
      <c r="E188" s="30" t="s">
        <v>6</v>
      </c>
      <c r="F188" s="34"/>
      <c r="G188" s="41">
        <v>3</v>
      </c>
      <c r="H188" s="41">
        <v>3</v>
      </c>
      <c r="I188" s="41">
        <v>3</v>
      </c>
      <c r="J188" s="41">
        <v>3</v>
      </c>
      <c r="K188" s="41">
        <v>3</v>
      </c>
      <c r="L188" s="41">
        <v>3</v>
      </c>
      <c r="M188" s="41">
        <v>3</v>
      </c>
      <c r="N188" s="41">
        <v>3</v>
      </c>
      <c r="O188" s="41">
        <v>3</v>
      </c>
      <c r="P188" s="41">
        <v>3</v>
      </c>
      <c r="Q188" s="35">
        <f>IFERROR(AVERAGE(G188:P188),0)</f>
        <v>3</v>
      </c>
    </row>
    <row r="189" spans="1:37" ht="15" customHeight="1" x14ac:dyDescent="0.25">
      <c r="A189" s="30"/>
      <c r="B189" s="30"/>
      <c r="C189" s="30"/>
      <c r="D189" s="63"/>
      <c r="E189" s="30" t="s">
        <v>5</v>
      </c>
      <c r="F189" s="34" t="s">
        <v>17</v>
      </c>
      <c r="G189" s="36">
        <v>85</v>
      </c>
      <c r="H189" s="36">
        <v>86</v>
      </c>
      <c r="I189" s="36">
        <v>87</v>
      </c>
      <c r="J189" s="36">
        <v>88</v>
      </c>
      <c r="K189" s="36">
        <v>89</v>
      </c>
      <c r="L189" s="36">
        <v>90</v>
      </c>
      <c r="M189" s="36">
        <v>91</v>
      </c>
      <c r="N189" s="36">
        <v>92</v>
      </c>
      <c r="O189" s="36">
        <v>93</v>
      </c>
      <c r="P189" s="36">
        <v>94</v>
      </c>
      <c r="Q189" s="43">
        <f t="shared" ref="Q189:Q208" si="77">IFERROR(AVERAGE(G189:P189),0)</f>
        <v>89.5</v>
      </c>
    </row>
    <row r="190" spans="1:37" ht="15" customHeight="1" x14ac:dyDescent="0.25">
      <c r="A190" s="30"/>
      <c r="B190" s="30"/>
      <c r="C190" s="30"/>
      <c r="D190" s="63"/>
      <c r="E190" s="30" t="s">
        <v>7</v>
      </c>
      <c r="F190" s="37" t="s">
        <v>63</v>
      </c>
      <c r="G190" s="36">
        <v>2</v>
      </c>
      <c r="H190" s="36">
        <v>2</v>
      </c>
      <c r="I190" s="36">
        <v>2</v>
      </c>
      <c r="J190" s="36">
        <v>2</v>
      </c>
      <c r="K190" s="36">
        <v>2</v>
      </c>
      <c r="L190" s="36">
        <v>3</v>
      </c>
      <c r="M190" s="36">
        <v>3</v>
      </c>
      <c r="N190" s="36">
        <v>3</v>
      </c>
      <c r="O190" s="36">
        <v>3</v>
      </c>
      <c r="P190" s="36">
        <v>3</v>
      </c>
      <c r="Q190" s="35">
        <f t="shared" si="77"/>
        <v>2.5</v>
      </c>
    </row>
    <row r="191" spans="1:37" ht="15" customHeight="1" x14ac:dyDescent="0.25">
      <c r="A191" s="30"/>
      <c r="B191" s="30"/>
      <c r="C191" s="30"/>
      <c r="D191" s="63"/>
      <c r="E191" s="30" t="s">
        <v>27</v>
      </c>
      <c r="F191" s="30" t="s">
        <v>64</v>
      </c>
      <c r="G191" s="14">
        <v>100000</v>
      </c>
      <c r="H191" s="14">
        <v>100000</v>
      </c>
      <c r="I191" s="14">
        <v>100000</v>
      </c>
      <c r="J191" s="14">
        <v>100000</v>
      </c>
      <c r="K191" s="14">
        <v>100000</v>
      </c>
      <c r="L191" s="14">
        <v>100000</v>
      </c>
      <c r="M191" s="14">
        <v>100000</v>
      </c>
      <c r="N191" s="14">
        <v>100000</v>
      </c>
      <c r="O191" s="14">
        <v>100000</v>
      </c>
      <c r="P191" s="14">
        <v>100000</v>
      </c>
      <c r="Q191" s="8">
        <f t="shared" si="77"/>
        <v>100000</v>
      </c>
    </row>
    <row r="192" spans="1:37" ht="15" customHeight="1" x14ac:dyDescent="0.25">
      <c r="A192" s="30"/>
      <c r="B192" s="30"/>
      <c r="C192" s="30"/>
      <c r="D192" s="63"/>
      <c r="E192" s="30" t="s">
        <v>4</v>
      </c>
      <c r="F192" s="30" t="s">
        <v>64</v>
      </c>
      <c r="G192" s="33">
        <f>G188*G186</f>
        <v>120000</v>
      </c>
      <c r="H192" s="33">
        <f t="shared" ref="H192:P192" si="78">H188*H186</f>
        <v>123000</v>
      </c>
      <c r="I192" s="33">
        <f t="shared" si="78"/>
        <v>126000</v>
      </c>
      <c r="J192" s="33">
        <f t="shared" si="78"/>
        <v>129000</v>
      </c>
      <c r="K192" s="33">
        <f t="shared" si="78"/>
        <v>132000</v>
      </c>
      <c r="L192" s="33">
        <f t="shared" si="78"/>
        <v>135000</v>
      </c>
      <c r="M192" s="33">
        <f t="shared" si="78"/>
        <v>138000</v>
      </c>
      <c r="N192" s="33">
        <f t="shared" si="78"/>
        <v>141000</v>
      </c>
      <c r="O192" s="33">
        <f t="shared" si="78"/>
        <v>144000</v>
      </c>
      <c r="P192" s="33">
        <f t="shared" si="78"/>
        <v>147000</v>
      </c>
      <c r="Q192" s="42">
        <f t="shared" si="77"/>
        <v>133500</v>
      </c>
    </row>
    <row r="193" spans="1:17" ht="15" customHeight="1" x14ac:dyDescent="0.25">
      <c r="A193" s="30"/>
      <c r="B193" s="30"/>
      <c r="C193" s="30"/>
      <c r="D193" s="63"/>
      <c r="E193" s="30" t="s">
        <v>18</v>
      </c>
      <c r="F193" s="30" t="s">
        <v>64</v>
      </c>
      <c r="G193" s="33">
        <f>G190*G191</f>
        <v>200000</v>
      </c>
      <c r="H193" s="33">
        <f t="shared" ref="H193:P193" si="79">H190*H191</f>
        <v>200000</v>
      </c>
      <c r="I193" s="33">
        <f t="shared" si="79"/>
        <v>200000</v>
      </c>
      <c r="J193" s="33">
        <f t="shared" si="79"/>
        <v>200000</v>
      </c>
      <c r="K193" s="33">
        <f t="shared" si="79"/>
        <v>200000</v>
      </c>
      <c r="L193" s="33">
        <f t="shared" si="79"/>
        <v>300000</v>
      </c>
      <c r="M193" s="33">
        <f t="shared" si="79"/>
        <v>300000</v>
      </c>
      <c r="N193" s="33">
        <f t="shared" si="79"/>
        <v>300000</v>
      </c>
      <c r="O193" s="33">
        <f t="shared" si="79"/>
        <v>300000</v>
      </c>
      <c r="P193" s="33">
        <f t="shared" si="79"/>
        <v>300000</v>
      </c>
      <c r="Q193" s="42">
        <f t="shared" si="77"/>
        <v>250000</v>
      </c>
    </row>
    <row r="194" spans="1:17" ht="15" customHeight="1" x14ac:dyDescent="0.25">
      <c r="A194" s="30"/>
      <c r="B194" s="30"/>
      <c r="C194" s="30"/>
      <c r="D194" s="63"/>
      <c r="E194" s="30" t="s">
        <v>19</v>
      </c>
      <c r="F194" s="30" t="s">
        <v>20</v>
      </c>
      <c r="G194" s="44">
        <f>G187*G188</f>
        <v>1200</v>
      </c>
      <c r="H194" s="44">
        <f t="shared" ref="H194:P194" si="80">H187*H188</f>
        <v>1200</v>
      </c>
      <c r="I194" s="44">
        <f t="shared" si="80"/>
        <v>1200</v>
      </c>
      <c r="J194" s="44">
        <f t="shared" si="80"/>
        <v>1200</v>
      </c>
      <c r="K194" s="44">
        <f t="shared" si="80"/>
        <v>1200</v>
      </c>
      <c r="L194" s="44">
        <f t="shared" si="80"/>
        <v>1200</v>
      </c>
      <c r="M194" s="44">
        <f t="shared" si="80"/>
        <v>1200</v>
      </c>
      <c r="N194" s="44">
        <f t="shared" si="80"/>
        <v>1200</v>
      </c>
      <c r="O194" s="44">
        <f t="shared" si="80"/>
        <v>1200</v>
      </c>
      <c r="P194" s="44">
        <f t="shared" si="80"/>
        <v>1200</v>
      </c>
      <c r="Q194" s="48">
        <f t="shared" si="77"/>
        <v>1200</v>
      </c>
    </row>
    <row r="195" spans="1:17" ht="15" customHeight="1" x14ac:dyDescent="0.25">
      <c r="A195" t="str">
        <f>A188</f>
        <v>T08</v>
      </c>
      <c r="B195" t="str">
        <f>B188</f>
        <v>Cycleway Condition</v>
      </c>
      <c r="C195" t="s">
        <v>9</v>
      </c>
      <c r="D195" s="63" t="s">
        <v>252</v>
      </c>
      <c r="E195" t="s">
        <v>6</v>
      </c>
      <c r="F195">
        <f>F188</f>
        <v>0</v>
      </c>
      <c r="G195" s="39">
        <v>2.2000000000000002</v>
      </c>
      <c r="H195" s="39">
        <v>2.2000000000000002</v>
      </c>
      <c r="I195" s="39">
        <v>2.2000000000000002</v>
      </c>
      <c r="J195" s="39">
        <v>2.2000000000000002</v>
      </c>
      <c r="K195" s="39">
        <v>2.2000000000000002</v>
      </c>
      <c r="L195" s="39">
        <v>2.2000000000000002</v>
      </c>
      <c r="M195" s="39">
        <v>2.2000000000000002</v>
      </c>
      <c r="N195" s="39">
        <v>2.2000000000000002</v>
      </c>
      <c r="O195" s="39">
        <v>2.2000000000000002</v>
      </c>
      <c r="P195" s="39">
        <v>2.2000000000000002</v>
      </c>
      <c r="Q195" s="35">
        <f t="shared" si="77"/>
        <v>2.1999999999999997</v>
      </c>
    </row>
    <row r="196" spans="1:17" ht="15" customHeight="1" x14ac:dyDescent="0.25">
      <c r="D196" s="63"/>
      <c r="E196" t="s">
        <v>5</v>
      </c>
      <c r="F196" t="str">
        <f>F189</f>
        <v>%</v>
      </c>
      <c r="G196" s="39">
        <v>85</v>
      </c>
      <c r="H196" s="39">
        <v>85</v>
      </c>
      <c r="I196" s="39">
        <v>85</v>
      </c>
      <c r="J196" s="39">
        <v>85</v>
      </c>
      <c r="K196" s="39">
        <v>85</v>
      </c>
      <c r="L196" s="39">
        <v>85</v>
      </c>
      <c r="M196" s="39">
        <v>85</v>
      </c>
      <c r="N196" s="39">
        <v>85</v>
      </c>
      <c r="O196" s="39">
        <v>85</v>
      </c>
      <c r="P196" s="39">
        <v>85</v>
      </c>
      <c r="Q196" s="43">
        <f t="shared" si="77"/>
        <v>85</v>
      </c>
    </row>
    <row r="197" spans="1:17" ht="15" customHeight="1" x14ac:dyDescent="0.25">
      <c r="D197" s="63"/>
      <c r="E197" t="s">
        <v>7</v>
      </c>
      <c r="F197" t="str">
        <f>F190</f>
        <v>1,2,3,4,5</v>
      </c>
      <c r="G197" s="39">
        <v>2</v>
      </c>
      <c r="H197" s="39">
        <v>2</v>
      </c>
      <c r="I197" s="39">
        <v>3</v>
      </c>
      <c r="J197" s="39">
        <v>3</v>
      </c>
      <c r="K197" s="39">
        <v>3</v>
      </c>
      <c r="L197" s="39">
        <v>3</v>
      </c>
      <c r="M197" s="39">
        <v>4</v>
      </c>
      <c r="N197" s="39">
        <v>4</v>
      </c>
      <c r="O197" s="39">
        <v>4</v>
      </c>
      <c r="P197" s="39">
        <v>4</v>
      </c>
      <c r="Q197" s="35">
        <f t="shared" si="77"/>
        <v>3.2</v>
      </c>
    </row>
    <row r="198" spans="1:17" ht="15" customHeight="1" x14ac:dyDescent="0.25">
      <c r="D198" s="63"/>
      <c r="E198" t="s">
        <v>27</v>
      </c>
      <c r="F198" t="str">
        <f>F191</f>
        <v>$</v>
      </c>
      <c r="G198" s="38">
        <v>200000</v>
      </c>
      <c r="H198" s="38">
        <v>200000</v>
      </c>
      <c r="I198" s="38">
        <v>200000</v>
      </c>
      <c r="J198" s="38">
        <v>200000</v>
      </c>
      <c r="K198" s="38">
        <v>200000</v>
      </c>
      <c r="L198" s="38">
        <v>200000</v>
      </c>
      <c r="M198" s="38">
        <v>200000</v>
      </c>
      <c r="N198" s="38">
        <v>200000</v>
      </c>
      <c r="O198" s="38">
        <v>200000</v>
      </c>
      <c r="P198" s="38">
        <v>200000</v>
      </c>
      <c r="Q198" s="8">
        <f t="shared" si="77"/>
        <v>200000</v>
      </c>
    </row>
    <row r="199" spans="1:17" ht="15" customHeight="1" x14ac:dyDescent="0.25">
      <c r="D199" s="63"/>
      <c r="E199" t="s">
        <v>4</v>
      </c>
      <c r="F199" t="s">
        <v>64</v>
      </c>
      <c r="G199" s="40">
        <f>G195*G186</f>
        <v>88000</v>
      </c>
      <c r="H199" s="40">
        <f t="shared" ref="H199:P199" si="81">H195*H186</f>
        <v>90200.000000000015</v>
      </c>
      <c r="I199" s="40">
        <f t="shared" si="81"/>
        <v>92400.000000000015</v>
      </c>
      <c r="J199" s="40">
        <f t="shared" si="81"/>
        <v>94600.000000000015</v>
      </c>
      <c r="K199" s="40">
        <f t="shared" si="81"/>
        <v>96800.000000000015</v>
      </c>
      <c r="L199" s="40">
        <f t="shared" si="81"/>
        <v>99000.000000000015</v>
      </c>
      <c r="M199" s="40">
        <f t="shared" si="81"/>
        <v>101200.00000000001</v>
      </c>
      <c r="N199" s="40">
        <f t="shared" si="81"/>
        <v>103400.00000000001</v>
      </c>
      <c r="O199" s="40">
        <f t="shared" si="81"/>
        <v>105600.00000000001</v>
      </c>
      <c r="P199" s="40">
        <f t="shared" si="81"/>
        <v>107800.00000000001</v>
      </c>
      <c r="Q199" s="42">
        <f t="shared" si="77"/>
        <v>97900</v>
      </c>
    </row>
    <row r="200" spans="1:17" ht="15" customHeight="1" x14ac:dyDescent="0.25">
      <c r="D200" s="63"/>
      <c r="E200" t="s">
        <v>18</v>
      </c>
      <c r="F200" t="s">
        <v>64</v>
      </c>
      <c r="G200" s="40">
        <f>G197*G198</f>
        <v>400000</v>
      </c>
      <c r="H200" s="40">
        <f t="shared" ref="H200:P200" si="82">H197*H198</f>
        <v>400000</v>
      </c>
      <c r="I200" s="40">
        <f t="shared" si="82"/>
        <v>600000</v>
      </c>
      <c r="J200" s="40">
        <f t="shared" si="82"/>
        <v>600000</v>
      </c>
      <c r="K200" s="40">
        <f t="shared" si="82"/>
        <v>600000</v>
      </c>
      <c r="L200" s="40">
        <f t="shared" si="82"/>
        <v>600000</v>
      </c>
      <c r="M200" s="40">
        <f t="shared" si="82"/>
        <v>800000</v>
      </c>
      <c r="N200" s="40">
        <f t="shared" si="82"/>
        <v>800000</v>
      </c>
      <c r="O200" s="40">
        <f t="shared" si="82"/>
        <v>800000</v>
      </c>
      <c r="P200" s="40">
        <f t="shared" si="82"/>
        <v>800000</v>
      </c>
      <c r="Q200" s="42">
        <f t="shared" si="77"/>
        <v>640000</v>
      </c>
    </row>
    <row r="201" spans="1:17" ht="15" customHeight="1" x14ac:dyDescent="0.25">
      <c r="D201" s="63"/>
      <c r="E201" t="s">
        <v>19</v>
      </c>
      <c r="F201" t="s">
        <v>20</v>
      </c>
      <c r="G201" s="47">
        <f>G195*G187</f>
        <v>880.00000000000011</v>
      </c>
      <c r="H201" s="47">
        <f t="shared" ref="H201:P201" si="83">H195*H187</f>
        <v>880.00000000000011</v>
      </c>
      <c r="I201" s="47">
        <f t="shared" si="83"/>
        <v>880.00000000000011</v>
      </c>
      <c r="J201" s="47">
        <f t="shared" si="83"/>
        <v>880.00000000000011</v>
      </c>
      <c r="K201" s="47">
        <f t="shared" si="83"/>
        <v>880.00000000000011</v>
      </c>
      <c r="L201" s="47">
        <f t="shared" si="83"/>
        <v>880.00000000000011</v>
      </c>
      <c r="M201" s="47">
        <f t="shared" si="83"/>
        <v>880.00000000000011</v>
      </c>
      <c r="N201" s="47">
        <f t="shared" si="83"/>
        <v>880.00000000000011</v>
      </c>
      <c r="O201" s="47">
        <f t="shared" si="83"/>
        <v>880.00000000000011</v>
      </c>
      <c r="P201" s="47">
        <f t="shared" si="83"/>
        <v>880.00000000000011</v>
      </c>
      <c r="Q201" s="48">
        <f t="shared" si="77"/>
        <v>880.00000000000023</v>
      </c>
    </row>
    <row r="202" spans="1:17" ht="15" customHeight="1" x14ac:dyDescent="0.25">
      <c r="A202" s="30" t="str">
        <f>A195</f>
        <v>T08</v>
      </c>
      <c r="B202" s="30" t="str">
        <f>B188</f>
        <v>Cycleway Condition</v>
      </c>
      <c r="C202" s="30" t="s">
        <v>10</v>
      </c>
      <c r="D202" s="63" t="s">
        <v>253</v>
      </c>
      <c r="E202" s="30" t="s">
        <v>6</v>
      </c>
      <c r="F202" s="30">
        <f>F188</f>
        <v>0</v>
      </c>
      <c r="G202" s="41">
        <v>1.5</v>
      </c>
      <c r="H202" s="41">
        <v>1.5</v>
      </c>
      <c r="I202" s="41">
        <v>1.5</v>
      </c>
      <c r="J202" s="41">
        <v>1.5</v>
      </c>
      <c r="K202" s="41">
        <v>1.5</v>
      </c>
      <c r="L202" s="41">
        <v>1.5</v>
      </c>
      <c r="M202" s="41">
        <v>1.5</v>
      </c>
      <c r="N202" s="41">
        <v>1.5</v>
      </c>
      <c r="O202" s="41">
        <v>1.5</v>
      </c>
      <c r="P202" s="41">
        <v>1.5</v>
      </c>
      <c r="Q202" s="35">
        <f t="shared" si="77"/>
        <v>1.5</v>
      </c>
    </row>
    <row r="203" spans="1:17" ht="15" customHeight="1" x14ac:dyDescent="0.25">
      <c r="A203" s="30"/>
      <c r="B203" s="30"/>
      <c r="C203" s="30"/>
      <c r="D203" s="63"/>
      <c r="E203" s="30" t="s">
        <v>5</v>
      </c>
      <c r="F203" s="30" t="str">
        <f>F189</f>
        <v>%</v>
      </c>
      <c r="G203" s="36">
        <v>85</v>
      </c>
      <c r="H203" s="36">
        <v>84</v>
      </c>
      <c r="I203" s="36">
        <v>83</v>
      </c>
      <c r="J203" s="36">
        <v>82</v>
      </c>
      <c r="K203" s="36">
        <v>81</v>
      </c>
      <c r="L203" s="36">
        <v>80</v>
      </c>
      <c r="M203" s="36">
        <v>79</v>
      </c>
      <c r="N203" s="36">
        <v>78</v>
      </c>
      <c r="O203" s="36">
        <v>77</v>
      </c>
      <c r="P203" s="36">
        <v>76</v>
      </c>
      <c r="Q203" s="43">
        <f t="shared" si="77"/>
        <v>80.5</v>
      </c>
    </row>
    <row r="204" spans="1:17" ht="15" customHeight="1" x14ac:dyDescent="0.25">
      <c r="A204" s="30"/>
      <c r="B204" s="30"/>
      <c r="C204" s="30"/>
      <c r="D204" s="63"/>
      <c r="E204" s="30" t="s">
        <v>7</v>
      </c>
      <c r="F204" s="30" t="str">
        <f>F190</f>
        <v>1,2,3,4,5</v>
      </c>
      <c r="G204" s="36">
        <v>2</v>
      </c>
      <c r="H204" s="36">
        <v>3</v>
      </c>
      <c r="I204" s="36">
        <v>3</v>
      </c>
      <c r="J204" s="36">
        <v>3</v>
      </c>
      <c r="K204" s="36">
        <v>4</v>
      </c>
      <c r="L204" s="36">
        <v>4</v>
      </c>
      <c r="M204" s="36">
        <v>4</v>
      </c>
      <c r="N204" s="36">
        <v>5</v>
      </c>
      <c r="O204" s="36">
        <v>5</v>
      </c>
      <c r="P204" s="36">
        <v>5</v>
      </c>
      <c r="Q204" s="35">
        <f t="shared" si="77"/>
        <v>3.8</v>
      </c>
    </row>
    <row r="205" spans="1:17" ht="15" customHeight="1" x14ac:dyDescent="0.25">
      <c r="A205" s="30"/>
      <c r="B205" s="30"/>
      <c r="C205" s="30"/>
      <c r="D205" s="63"/>
      <c r="E205" s="30" t="s">
        <v>27</v>
      </c>
      <c r="F205" s="30" t="str">
        <f>F191</f>
        <v>$</v>
      </c>
      <c r="G205" s="14">
        <v>300000</v>
      </c>
      <c r="H205" s="14">
        <v>300000</v>
      </c>
      <c r="I205" s="14">
        <v>300000</v>
      </c>
      <c r="J205" s="14">
        <v>300000</v>
      </c>
      <c r="K205" s="14">
        <v>300000</v>
      </c>
      <c r="L205" s="14">
        <v>300000</v>
      </c>
      <c r="M205" s="14">
        <v>300000</v>
      </c>
      <c r="N205" s="14">
        <v>300000</v>
      </c>
      <c r="O205" s="14">
        <v>300000</v>
      </c>
      <c r="P205" s="14">
        <v>300000</v>
      </c>
      <c r="Q205" s="8">
        <f t="shared" si="77"/>
        <v>300000</v>
      </c>
    </row>
    <row r="206" spans="1:17" ht="15" customHeight="1" x14ac:dyDescent="0.25">
      <c r="A206" s="30"/>
      <c r="B206" s="30"/>
      <c r="C206" s="30"/>
      <c r="D206" s="63"/>
      <c r="E206" s="30" t="s">
        <v>4</v>
      </c>
      <c r="F206" s="30" t="s">
        <v>64</v>
      </c>
      <c r="G206" s="33">
        <f>G202*G186</f>
        <v>60000</v>
      </c>
      <c r="H206" s="33">
        <f t="shared" ref="H206:O206" si="84">H202*H186</f>
        <v>61500</v>
      </c>
      <c r="I206" s="33">
        <f t="shared" si="84"/>
        <v>63000</v>
      </c>
      <c r="J206" s="33">
        <f t="shared" si="84"/>
        <v>64500</v>
      </c>
      <c r="K206" s="33">
        <f t="shared" si="84"/>
        <v>66000</v>
      </c>
      <c r="L206" s="33">
        <f t="shared" si="84"/>
        <v>67500</v>
      </c>
      <c r="M206" s="33">
        <f t="shared" si="84"/>
        <v>69000</v>
      </c>
      <c r="N206" s="33">
        <f t="shared" si="84"/>
        <v>70500</v>
      </c>
      <c r="O206" s="33">
        <f t="shared" si="84"/>
        <v>72000</v>
      </c>
      <c r="P206" s="33">
        <f>P202*P186</f>
        <v>73500</v>
      </c>
      <c r="Q206" s="42">
        <f t="shared" si="77"/>
        <v>66750</v>
      </c>
    </row>
    <row r="207" spans="1:17" ht="15" customHeight="1" x14ac:dyDescent="0.25">
      <c r="A207" s="30"/>
      <c r="B207" s="30"/>
      <c r="C207" s="30"/>
      <c r="D207" s="63"/>
      <c r="E207" s="30" t="s">
        <v>18</v>
      </c>
      <c r="F207" s="30" t="s">
        <v>64</v>
      </c>
      <c r="G207" s="33">
        <f>G204*G205</f>
        <v>600000</v>
      </c>
      <c r="H207" s="33">
        <f t="shared" ref="H207:P207" si="85">H204*H205</f>
        <v>900000</v>
      </c>
      <c r="I207" s="33">
        <f t="shared" si="85"/>
        <v>900000</v>
      </c>
      <c r="J207" s="33">
        <f t="shared" si="85"/>
        <v>900000</v>
      </c>
      <c r="K207" s="33">
        <f t="shared" si="85"/>
        <v>1200000</v>
      </c>
      <c r="L207" s="33">
        <f t="shared" si="85"/>
        <v>1200000</v>
      </c>
      <c r="M207" s="33">
        <f t="shared" si="85"/>
        <v>1200000</v>
      </c>
      <c r="N207" s="33">
        <f t="shared" si="85"/>
        <v>1500000</v>
      </c>
      <c r="O207" s="33">
        <f t="shared" si="85"/>
        <v>1500000</v>
      </c>
      <c r="P207" s="33">
        <f t="shared" si="85"/>
        <v>1500000</v>
      </c>
      <c r="Q207" s="42">
        <f t="shared" si="77"/>
        <v>1140000</v>
      </c>
    </row>
    <row r="208" spans="1:17" ht="15.95" customHeight="1" thickBot="1" x14ac:dyDescent="0.3">
      <c r="A208" s="30"/>
      <c r="B208" s="30"/>
      <c r="C208" s="30"/>
      <c r="D208" s="63"/>
      <c r="E208" s="30" t="s">
        <v>19</v>
      </c>
      <c r="F208" s="30" t="s">
        <v>20</v>
      </c>
      <c r="G208" s="46">
        <f>G187*G202</f>
        <v>600</v>
      </c>
      <c r="H208" s="46">
        <f t="shared" ref="H208:P208" si="86">H187*H202</f>
        <v>600</v>
      </c>
      <c r="I208" s="46">
        <f t="shared" si="86"/>
        <v>600</v>
      </c>
      <c r="J208" s="46">
        <f t="shared" si="86"/>
        <v>600</v>
      </c>
      <c r="K208" s="46">
        <f t="shared" si="86"/>
        <v>600</v>
      </c>
      <c r="L208" s="46">
        <f t="shared" si="86"/>
        <v>600</v>
      </c>
      <c r="M208" s="46">
        <f t="shared" si="86"/>
        <v>600</v>
      </c>
      <c r="N208" s="46">
        <f t="shared" si="86"/>
        <v>600</v>
      </c>
      <c r="O208" s="46">
        <f t="shared" si="86"/>
        <v>600</v>
      </c>
      <c r="P208" s="46">
        <f t="shared" si="86"/>
        <v>600</v>
      </c>
      <c r="Q208" s="48">
        <f t="shared" si="77"/>
        <v>600</v>
      </c>
    </row>
    <row r="209" spans="1:17" ht="18" x14ac:dyDescent="0.25">
      <c r="A209" s="27" t="str">
        <f>A185</f>
        <v>LoS ref</v>
      </c>
      <c r="B209" s="27" t="str">
        <f t="shared" ref="B209:Q209" si="87">B185</f>
        <v>Level of Service</v>
      </c>
      <c r="C209" s="27" t="str">
        <f t="shared" si="87"/>
        <v>Option</v>
      </c>
      <c r="D209" s="27" t="str">
        <f t="shared" si="87"/>
        <v>Benefits/Consequences</v>
      </c>
      <c r="E209" s="27" t="str">
        <f t="shared" si="87"/>
        <v>Factor</v>
      </c>
      <c r="F209" s="27" t="str">
        <f t="shared" si="87"/>
        <v>Unit</v>
      </c>
      <c r="G209" s="27">
        <f t="shared" si="87"/>
        <v>2024</v>
      </c>
      <c r="H209" s="27">
        <f t="shared" si="87"/>
        <v>2025</v>
      </c>
      <c r="I209" s="27">
        <f t="shared" si="87"/>
        <v>2026</v>
      </c>
      <c r="J209" s="27">
        <f t="shared" si="87"/>
        <v>2027</v>
      </c>
      <c r="K209" s="27">
        <f t="shared" si="87"/>
        <v>2028</v>
      </c>
      <c r="L209" s="27">
        <f t="shared" si="87"/>
        <v>2029</v>
      </c>
      <c r="M209" s="27">
        <f t="shared" si="87"/>
        <v>2030</v>
      </c>
      <c r="N209" s="27">
        <f t="shared" si="87"/>
        <v>2031</v>
      </c>
      <c r="O209" s="27">
        <f t="shared" si="87"/>
        <v>2032</v>
      </c>
      <c r="P209" s="27">
        <f t="shared" si="87"/>
        <v>2033</v>
      </c>
      <c r="Q209" s="27" t="str">
        <f t="shared" si="87"/>
        <v>Avg</v>
      </c>
    </row>
    <row r="210" spans="1:17" ht="18.75" x14ac:dyDescent="0.3">
      <c r="A210" s="54" t="str">
        <f>A11</f>
        <v>T09</v>
      </c>
      <c r="B210" s="54" t="str">
        <f>B11</f>
        <v>Environmental Asset Condition</v>
      </c>
      <c r="E210" t="s">
        <v>16</v>
      </c>
      <c r="F210" t="str">
        <f>"$ per" &amp; " " &amp; F212</f>
        <v xml:space="preserve">$ per </v>
      </c>
      <c r="G210" s="38">
        <v>40000</v>
      </c>
      <c r="H210" s="38">
        <v>41000</v>
      </c>
      <c r="I210" s="38">
        <v>42000</v>
      </c>
      <c r="J210" s="38">
        <v>43000</v>
      </c>
      <c r="K210" s="38">
        <v>44000</v>
      </c>
      <c r="L210" s="38">
        <v>45000</v>
      </c>
      <c r="M210" s="38">
        <v>46000</v>
      </c>
      <c r="N210" s="38">
        <v>47000</v>
      </c>
      <c r="O210" s="38">
        <v>48000</v>
      </c>
      <c r="P210" s="38">
        <v>49000</v>
      </c>
    </row>
    <row r="211" spans="1:17" x14ac:dyDescent="0.25">
      <c r="E211" t="s">
        <v>3</v>
      </c>
      <c r="F211" t="str">
        <f>"tonnes/"&amp;F212</f>
        <v>tonnes/</v>
      </c>
      <c r="G211" s="45">
        <v>400</v>
      </c>
      <c r="H211" s="45">
        <v>400</v>
      </c>
      <c r="I211" s="45">
        <v>400</v>
      </c>
      <c r="J211" s="45">
        <v>400</v>
      </c>
      <c r="K211" s="45">
        <v>400</v>
      </c>
      <c r="L211" s="45">
        <v>400</v>
      </c>
      <c r="M211" s="45">
        <v>400</v>
      </c>
      <c r="N211" s="45">
        <v>400</v>
      </c>
      <c r="O211" s="45">
        <v>400</v>
      </c>
      <c r="P211" s="45">
        <v>400</v>
      </c>
    </row>
    <row r="212" spans="1:17" ht="15" customHeight="1" x14ac:dyDescent="0.25">
      <c r="A212" s="30" t="str">
        <f>A210</f>
        <v>T09</v>
      </c>
      <c r="B212" s="30" t="str">
        <f>B210</f>
        <v>Environmental Asset Condition</v>
      </c>
      <c r="C212" s="30" t="s">
        <v>8</v>
      </c>
      <c r="D212" s="63" t="s">
        <v>254</v>
      </c>
      <c r="E212" s="30" t="s">
        <v>6</v>
      </c>
      <c r="F212" s="34"/>
      <c r="G212" s="41">
        <v>3</v>
      </c>
      <c r="H212" s="41">
        <v>3</v>
      </c>
      <c r="I212" s="41">
        <v>3</v>
      </c>
      <c r="J212" s="41">
        <v>3</v>
      </c>
      <c r="K212" s="41">
        <v>3</v>
      </c>
      <c r="L212" s="41">
        <v>3</v>
      </c>
      <c r="M212" s="41">
        <v>3</v>
      </c>
      <c r="N212" s="41">
        <v>3</v>
      </c>
      <c r="O212" s="41">
        <v>3</v>
      </c>
      <c r="P212" s="41">
        <v>3</v>
      </c>
      <c r="Q212" s="35">
        <f>IFERROR(AVERAGE(G212:P212),0)</f>
        <v>3</v>
      </c>
    </row>
    <row r="213" spans="1:17" ht="15" customHeight="1" x14ac:dyDescent="0.25">
      <c r="A213" s="30"/>
      <c r="B213" s="30"/>
      <c r="C213" s="30"/>
      <c r="D213" s="63"/>
      <c r="E213" s="30" t="s">
        <v>5</v>
      </c>
      <c r="F213" s="34" t="s">
        <v>17</v>
      </c>
      <c r="G213" s="36">
        <v>85</v>
      </c>
      <c r="H213" s="36">
        <v>86</v>
      </c>
      <c r="I213" s="36">
        <v>87</v>
      </c>
      <c r="J213" s="36">
        <v>88</v>
      </c>
      <c r="K213" s="36">
        <v>89</v>
      </c>
      <c r="L213" s="36">
        <v>90</v>
      </c>
      <c r="M213" s="36">
        <v>91</v>
      </c>
      <c r="N213" s="36">
        <v>92</v>
      </c>
      <c r="O213" s="36">
        <v>93</v>
      </c>
      <c r="P213" s="36">
        <v>94</v>
      </c>
      <c r="Q213" s="43">
        <f t="shared" ref="Q213:Q232" si="88">IFERROR(AVERAGE(G213:P213),0)</f>
        <v>89.5</v>
      </c>
    </row>
    <row r="214" spans="1:17" ht="15" customHeight="1" x14ac:dyDescent="0.25">
      <c r="A214" s="30"/>
      <c r="B214" s="30"/>
      <c r="C214" s="30"/>
      <c r="D214" s="63"/>
      <c r="E214" s="30" t="s">
        <v>7</v>
      </c>
      <c r="F214" s="37" t="s">
        <v>63</v>
      </c>
      <c r="G214" s="36">
        <v>2</v>
      </c>
      <c r="H214" s="36">
        <v>2</v>
      </c>
      <c r="I214" s="36">
        <v>2</v>
      </c>
      <c r="J214" s="36">
        <v>2</v>
      </c>
      <c r="K214" s="36">
        <v>2</v>
      </c>
      <c r="L214" s="36">
        <v>3</v>
      </c>
      <c r="M214" s="36">
        <v>3</v>
      </c>
      <c r="N214" s="36">
        <v>3</v>
      </c>
      <c r="O214" s="36">
        <v>3</v>
      </c>
      <c r="P214" s="36">
        <v>3</v>
      </c>
      <c r="Q214" s="35">
        <f t="shared" si="88"/>
        <v>2.5</v>
      </c>
    </row>
    <row r="215" spans="1:17" ht="15" customHeight="1" x14ac:dyDescent="0.25">
      <c r="A215" s="30"/>
      <c r="B215" s="30"/>
      <c r="C215" s="30"/>
      <c r="D215" s="63"/>
      <c r="E215" s="30" t="s">
        <v>27</v>
      </c>
      <c r="F215" s="30" t="s">
        <v>64</v>
      </c>
      <c r="G215" s="14">
        <v>100000</v>
      </c>
      <c r="H215" s="14">
        <v>100000</v>
      </c>
      <c r="I215" s="14">
        <v>100000</v>
      </c>
      <c r="J215" s="14">
        <v>100000</v>
      </c>
      <c r="K215" s="14">
        <v>100000</v>
      </c>
      <c r="L215" s="14">
        <v>100000</v>
      </c>
      <c r="M215" s="14">
        <v>100000</v>
      </c>
      <c r="N215" s="14">
        <v>100000</v>
      </c>
      <c r="O215" s="14">
        <v>100000</v>
      </c>
      <c r="P215" s="14">
        <v>100000</v>
      </c>
      <c r="Q215" s="8">
        <f t="shared" si="88"/>
        <v>100000</v>
      </c>
    </row>
    <row r="216" spans="1:17" ht="15" customHeight="1" x14ac:dyDescent="0.25">
      <c r="A216" s="30"/>
      <c r="B216" s="30"/>
      <c r="C216" s="30"/>
      <c r="D216" s="63"/>
      <c r="E216" s="30" t="s">
        <v>4</v>
      </c>
      <c r="F216" s="30" t="s">
        <v>64</v>
      </c>
      <c r="G216" s="33">
        <f>G212*G210</f>
        <v>120000</v>
      </c>
      <c r="H216" s="33">
        <f t="shared" ref="H216:P216" si="89">H212*H210</f>
        <v>123000</v>
      </c>
      <c r="I216" s="33">
        <f t="shared" si="89"/>
        <v>126000</v>
      </c>
      <c r="J216" s="33">
        <f t="shared" si="89"/>
        <v>129000</v>
      </c>
      <c r="K216" s="33">
        <f t="shared" si="89"/>
        <v>132000</v>
      </c>
      <c r="L216" s="33">
        <f t="shared" si="89"/>
        <v>135000</v>
      </c>
      <c r="M216" s="33">
        <f t="shared" si="89"/>
        <v>138000</v>
      </c>
      <c r="N216" s="33">
        <f t="shared" si="89"/>
        <v>141000</v>
      </c>
      <c r="O216" s="33">
        <f t="shared" si="89"/>
        <v>144000</v>
      </c>
      <c r="P216" s="33">
        <f t="shared" si="89"/>
        <v>147000</v>
      </c>
      <c r="Q216" s="42">
        <f t="shared" si="88"/>
        <v>133500</v>
      </c>
    </row>
    <row r="217" spans="1:17" ht="15" customHeight="1" x14ac:dyDescent="0.25">
      <c r="A217" s="30"/>
      <c r="B217" s="30"/>
      <c r="C217" s="30"/>
      <c r="D217" s="63"/>
      <c r="E217" s="30" t="s">
        <v>18</v>
      </c>
      <c r="F217" s="30" t="s">
        <v>64</v>
      </c>
      <c r="G217" s="33">
        <f>G214*G215</f>
        <v>200000</v>
      </c>
      <c r="H217" s="33">
        <f t="shared" ref="H217:P217" si="90">H214*H215</f>
        <v>200000</v>
      </c>
      <c r="I217" s="33">
        <f t="shared" si="90"/>
        <v>200000</v>
      </c>
      <c r="J217" s="33">
        <f t="shared" si="90"/>
        <v>200000</v>
      </c>
      <c r="K217" s="33">
        <f t="shared" si="90"/>
        <v>200000</v>
      </c>
      <c r="L217" s="33">
        <f t="shared" si="90"/>
        <v>300000</v>
      </c>
      <c r="M217" s="33">
        <f t="shared" si="90"/>
        <v>300000</v>
      </c>
      <c r="N217" s="33">
        <f t="shared" si="90"/>
        <v>300000</v>
      </c>
      <c r="O217" s="33">
        <f t="shared" si="90"/>
        <v>300000</v>
      </c>
      <c r="P217" s="33">
        <f t="shared" si="90"/>
        <v>300000</v>
      </c>
      <c r="Q217" s="42">
        <f t="shared" si="88"/>
        <v>250000</v>
      </c>
    </row>
    <row r="218" spans="1:17" ht="15" customHeight="1" x14ac:dyDescent="0.25">
      <c r="A218" s="30"/>
      <c r="B218" s="30"/>
      <c r="C218" s="30"/>
      <c r="D218" s="63"/>
      <c r="E218" s="30" t="s">
        <v>19</v>
      </c>
      <c r="F218" s="30" t="s">
        <v>20</v>
      </c>
      <c r="G218" s="44">
        <f>G211*G212</f>
        <v>1200</v>
      </c>
      <c r="H218" s="44">
        <f t="shared" ref="H218:P218" si="91">H211*H212</f>
        <v>1200</v>
      </c>
      <c r="I218" s="44">
        <f t="shared" si="91"/>
        <v>1200</v>
      </c>
      <c r="J218" s="44">
        <f t="shared" si="91"/>
        <v>1200</v>
      </c>
      <c r="K218" s="44">
        <f t="shared" si="91"/>
        <v>1200</v>
      </c>
      <c r="L218" s="44">
        <f t="shared" si="91"/>
        <v>1200</v>
      </c>
      <c r="M218" s="44">
        <f t="shared" si="91"/>
        <v>1200</v>
      </c>
      <c r="N218" s="44">
        <f t="shared" si="91"/>
        <v>1200</v>
      </c>
      <c r="O218" s="44">
        <f t="shared" si="91"/>
        <v>1200</v>
      </c>
      <c r="P218" s="44">
        <f t="shared" si="91"/>
        <v>1200</v>
      </c>
      <c r="Q218" s="48">
        <f t="shared" si="88"/>
        <v>1200</v>
      </c>
    </row>
    <row r="219" spans="1:17" ht="15" customHeight="1" x14ac:dyDescent="0.25">
      <c r="A219" t="str">
        <f>A212</f>
        <v>T09</v>
      </c>
      <c r="B219" t="str">
        <f>B212</f>
        <v>Environmental Asset Condition</v>
      </c>
      <c r="C219" t="s">
        <v>9</v>
      </c>
      <c r="D219" s="63" t="s">
        <v>255</v>
      </c>
      <c r="E219" t="s">
        <v>6</v>
      </c>
      <c r="F219">
        <f>F212</f>
        <v>0</v>
      </c>
      <c r="G219" s="39">
        <v>2.2000000000000002</v>
      </c>
      <c r="H219" s="39">
        <v>2.2000000000000002</v>
      </c>
      <c r="I219" s="39">
        <v>2.2000000000000002</v>
      </c>
      <c r="J219" s="39">
        <v>2.2000000000000002</v>
      </c>
      <c r="K219" s="39">
        <v>2.2000000000000002</v>
      </c>
      <c r="L219" s="39">
        <v>2.2000000000000002</v>
      </c>
      <c r="M219" s="39">
        <v>2.2000000000000002</v>
      </c>
      <c r="N219" s="39">
        <v>2.2000000000000002</v>
      </c>
      <c r="O219" s="39">
        <v>2.2000000000000002</v>
      </c>
      <c r="P219" s="39">
        <v>2.2000000000000002</v>
      </c>
      <c r="Q219" s="35">
        <f t="shared" si="88"/>
        <v>2.1999999999999997</v>
      </c>
    </row>
    <row r="220" spans="1:17" ht="15" customHeight="1" x14ac:dyDescent="0.25">
      <c r="D220" s="63"/>
      <c r="E220" t="s">
        <v>5</v>
      </c>
      <c r="F220" t="str">
        <f>F213</f>
        <v>%</v>
      </c>
      <c r="G220" s="39">
        <v>85</v>
      </c>
      <c r="H220" s="39">
        <v>85</v>
      </c>
      <c r="I220" s="39">
        <v>85</v>
      </c>
      <c r="J220" s="39">
        <v>85</v>
      </c>
      <c r="K220" s="39">
        <v>85</v>
      </c>
      <c r="L220" s="39">
        <v>85</v>
      </c>
      <c r="M220" s="39">
        <v>85</v>
      </c>
      <c r="N220" s="39">
        <v>85</v>
      </c>
      <c r="O220" s="39">
        <v>85</v>
      </c>
      <c r="P220" s="39">
        <v>85</v>
      </c>
      <c r="Q220" s="43">
        <f t="shared" si="88"/>
        <v>85</v>
      </c>
    </row>
    <row r="221" spans="1:17" ht="15" customHeight="1" x14ac:dyDescent="0.25">
      <c r="D221" s="63"/>
      <c r="E221" t="s">
        <v>7</v>
      </c>
      <c r="F221" t="str">
        <f>F214</f>
        <v>1,2,3,4,5</v>
      </c>
      <c r="G221" s="39">
        <v>2</v>
      </c>
      <c r="H221" s="39">
        <v>2</v>
      </c>
      <c r="I221" s="39">
        <v>3</v>
      </c>
      <c r="J221" s="39">
        <v>3</v>
      </c>
      <c r="K221" s="39">
        <v>3</v>
      </c>
      <c r="L221" s="39">
        <v>3</v>
      </c>
      <c r="M221" s="39">
        <v>4</v>
      </c>
      <c r="N221" s="39">
        <v>4</v>
      </c>
      <c r="O221" s="39">
        <v>4</v>
      </c>
      <c r="P221" s="39">
        <v>4</v>
      </c>
      <c r="Q221" s="35">
        <f t="shared" si="88"/>
        <v>3.2</v>
      </c>
    </row>
    <row r="222" spans="1:17" ht="15" customHeight="1" x14ac:dyDescent="0.25">
      <c r="D222" s="63"/>
      <c r="E222" t="s">
        <v>27</v>
      </c>
      <c r="F222" t="str">
        <f>F215</f>
        <v>$</v>
      </c>
      <c r="G222" s="38">
        <v>200000</v>
      </c>
      <c r="H222" s="38">
        <v>200000</v>
      </c>
      <c r="I222" s="38">
        <v>200000</v>
      </c>
      <c r="J222" s="38">
        <v>200000</v>
      </c>
      <c r="K222" s="38">
        <v>200000</v>
      </c>
      <c r="L222" s="38">
        <v>200000</v>
      </c>
      <c r="M222" s="38">
        <v>200000</v>
      </c>
      <c r="N222" s="38">
        <v>200000</v>
      </c>
      <c r="O222" s="38">
        <v>200000</v>
      </c>
      <c r="P222" s="38">
        <v>200000</v>
      </c>
      <c r="Q222" s="8">
        <f t="shared" si="88"/>
        <v>200000</v>
      </c>
    </row>
    <row r="223" spans="1:17" ht="15" customHeight="1" x14ac:dyDescent="0.25">
      <c r="D223" s="63"/>
      <c r="E223" t="s">
        <v>4</v>
      </c>
      <c r="F223" t="s">
        <v>64</v>
      </c>
      <c r="G223" s="40">
        <f>G219*G210</f>
        <v>88000</v>
      </c>
      <c r="H223" s="40">
        <f t="shared" ref="H223:P223" si="92">H219*H210</f>
        <v>90200.000000000015</v>
      </c>
      <c r="I223" s="40">
        <f t="shared" si="92"/>
        <v>92400.000000000015</v>
      </c>
      <c r="J223" s="40">
        <f t="shared" si="92"/>
        <v>94600.000000000015</v>
      </c>
      <c r="K223" s="40">
        <f t="shared" si="92"/>
        <v>96800.000000000015</v>
      </c>
      <c r="L223" s="40">
        <f t="shared" si="92"/>
        <v>99000.000000000015</v>
      </c>
      <c r="M223" s="40">
        <f t="shared" si="92"/>
        <v>101200.00000000001</v>
      </c>
      <c r="N223" s="40">
        <f t="shared" si="92"/>
        <v>103400.00000000001</v>
      </c>
      <c r="O223" s="40">
        <f t="shared" si="92"/>
        <v>105600.00000000001</v>
      </c>
      <c r="P223" s="40">
        <f t="shared" si="92"/>
        <v>107800.00000000001</v>
      </c>
      <c r="Q223" s="42">
        <f t="shared" si="88"/>
        <v>97900</v>
      </c>
    </row>
    <row r="224" spans="1:17" ht="15" customHeight="1" x14ac:dyDescent="0.25">
      <c r="D224" s="63"/>
      <c r="E224" t="s">
        <v>18</v>
      </c>
      <c r="F224" t="s">
        <v>64</v>
      </c>
      <c r="G224" s="40">
        <f>G221*G222</f>
        <v>400000</v>
      </c>
      <c r="H224" s="40">
        <f t="shared" ref="H224:P224" si="93">H221*H222</f>
        <v>400000</v>
      </c>
      <c r="I224" s="40">
        <f t="shared" si="93"/>
        <v>600000</v>
      </c>
      <c r="J224" s="40">
        <f t="shared" si="93"/>
        <v>600000</v>
      </c>
      <c r="K224" s="40">
        <f t="shared" si="93"/>
        <v>600000</v>
      </c>
      <c r="L224" s="40">
        <f t="shared" si="93"/>
        <v>600000</v>
      </c>
      <c r="M224" s="40">
        <f t="shared" si="93"/>
        <v>800000</v>
      </c>
      <c r="N224" s="40">
        <f t="shared" si="93"/>
        <v>800000</v>
      </c>
      <c r="O224" s="40">
        <f t="shared" si="93"/>
        <v>800000</v>
      </c>
      <c r="P224" s="40">
        <f t="shared" si="93"/>
        <v>800000</v>
      </c>
      <c r="Q224" s="42">
        <f t="shared" si="88"/>
        <v>640000</v>
      </c>
    </row>
    <row r="225" spans="1:17" ht="15" customHeight="1" x14ac:dyDescent="0.25">
      <c r="D225" s="63"/>
      <c r="E225" t="s">
        <v>19</v>
      </c>
      <c r="F225" t="s">
        <v>20</v>
      </c>
      <c r="G225" s="47">
        <f>G219*G211</f>
        <v>880.00000000000011</v>
      </c>
      <c r="H225" s="47">
        <f t="shared" ref="H225:P225" si="94">H219*H211</f>
        <v>880.00000000000011</v>
      </c>
      <c r="I225" s="47">
        <f t="shared" si="94"/>
        <v>880.00000000000011</v>
      </c>
      <c r="J225" s="47">
        <f t="shared" si="94"/>
        <v>880.00000000000011</v>
      </c>
      <c r="K225" s="47">
        <f t="shared" si="94"/>
        <v>880.00000000000011</v>
      </c>
      <c r="L225" s="47">
        <f t="shared" si="94"/>
        <v>880.00000000000011</v>
      </c>
      <c r="M225" s="47">
        <f t="shared" si="94"/>
        <v>880.00000000000011</v>
      </c>
      <c r="N225" s="47">
        <f t="shared" si="94"/>
        <v>880.00000000000011</v>
      </c>
      <c r="O225" s="47">
        <f t="shared" si="94"/>
        <v>880.00000000000011</v>
      </c>
      <c r="P225" s="47">
        <f t="shared" si="94"/>
        <v>880.00000000000011</v>
      </c>
      <c r="Q225" s="48">
        <f t="shared" si="88"/>
        <v>880.00000000000023</v>
      </c>
    </row>
    <row r="226" spans="1:17" ht="15" customHeight="1" x14ac:dyDescent="0.25">
      <c r="A226" s="30" t="str">
        <f>A219</f>
        <v>T09</v>
      </c>
      <c r="B226" s="30" t="str">
        <f>B212</f>
        <v>Environmental Asset Condition</v>
      </c>
      <c r="C226" s="30" t="s">
        <v>10</v>
      </c>
      <c r="D226" s="63" t="s">
        <v>256</v>
      </c>
      <c r="E226" s="30" t="s">
        <v>6</v>
      </c>
      <c r="F226" s="30">
        <f>F212</f>
        <v>0</v>
      </c>
      <c r="G226" s="41">
        <v>1.5</v>
      </c>
      <c r="H226" s="41">
        <v>1.5</v>
      </c>
      <c r="I226" s="41">
        <v>1.5</v>
      </c>
      <c r="J226" s="41">
        <v>1.5</v>
      </c>
      <c r="K226" s="41">
        <v>1.5</v>
      </c>
      <c r="L226" s="41">
        <v>1.5</v>
      </c>
      <c r="M226" s="41">
        <v>1.5</v>
      </c>
      <c r="N226" s="41">
        <v>1.5</v>
      </c>
      <c r="O226" s="41">
        <v>1.5</v>
      </c>
      <c r="P226" s="41">
        <v>1.5</v>
      </c>
      <c r="Q226" s="35">
        <f t="shared" si="88"/>
        <v>1.5</v>
      </c>
    </row>
    <row r="227" spans="1:17" ht="15" customHeight="1" x14ac:dyDescent="0.25">
      <c r="A227" s="30"/>
      <c r="B227" s="30"/>
      <c r="C227" s="30"/>
      <c r="D227" s="63"/>
      <c r="E227" s="30" t="s">
        <v>5</v>
      </c>
      <c r="F227" s="30" t="str">
        <f>F213</f>
        <v>%</v>
      </c>
      <c r="G227" s="36">
        <v>85</v>
      </c>
      <c r="H227" s="36">
        <v>84</v>
      </c>
      <c r="I227" s="36">
        <v>83</v>
      </c>
      <c r="J227" s="36">
        <v>82</v>
      </c>
      <c r="K227" s="36">
        <v>81</v>
      </c>
      <c r="L227" s="36">
        <v>80</v>
      </c>
      <c r="M227" s="36">
        <v>79</v>
      </c>
      <c r="N227" s="36">
        <v>78</v>
      </c>
      <c r="O227" s="36">
        <v>77</v>
      </c>
      <c r="P227" s="36">
        <v>76</v>
      </c>
      <c r="Q227" s="43">
        <f t="shared" si="88"/>
        <v>80.5</v>
      </c>
    </row>
    <row r="228" spans="1:17" ht="15" customHeight="1" x14ac:dyDescent="0.25">
      <c r="A228" s="30"/>
      <c r="B228" s="30"/>
      <c r="C228" s="30"/>
      <c r="D228" s="63"/>
      <c r="E228" s="30" t="s">
        <v>7</v>
      </c>
      <c r="F228" s="30" t="str">
        <f>F214</f>
        <v>1,2,3,4,5</v>
      </c>
      <c r="G228" s="36">
        <v>2</v>
      </c>
      <c r="H228" s="36">
        <v>3</v>
      </c>
      <c r="I228" s="36">
        <v>3</v>
      </c>
      <c r="J228" s="36">
        <v>3</v>
      </c>
      <c r="K228" s="36">
        <v>4</v>
      </c>
      <c r="L228" s="36">
        <v>4</v>
      </c>
      <c r="M228" s="36">
        <v>4</v>
      </c>
      <c r="N228" s="36">
        <v>5</v>
      </c>
      <c r="O228" s="36">
        <v>5</v>
      </c>
      <c r="P228" s="36">
        <v>5</v>
      </c>
      <c r="Q228" s="35">
        <f t="shared" si="88"/>
        <v>3.8</v>
      </c>
    </row>
    <row r="229" spans="1:17" ht="15" customHeight="1" x14ac:dyDescent="0.25">
      <c r="A229" s="30"/>
      <c r="B229" s="30"/>
      <c r="C229" s="30"/>
      <c r="D229" s="63"/>
      <c r="E229" s="30" t="s">
        <v>27</v>
      </c>
      <c r="F229" s="30" t="str">
        <f>F215</f>
        <v>$</v>
      </c>
      <c r="G229" s="14">
        <v>300000</v>
      </c>
      <c r="H229" s="14">
        <v>300000</v>
      </c>
      <c r="I229" s="14">
        <v>300000</v>
      </c>
      <c r="J229" s="14">
        <v>300000</v>
      </c>
      <c r="K229" s="14">
        <v>300000</v>
      </c>
      <c r="L229" s="14">
        <v>300000</v>
      </c>
      <c r="M229" s="14">
        <v>300000</v>
      </c>
      <c r="N229" s="14">
        <v>300000</v>
      </c>
      <c r="O229" s="14">
        <v>300000</v>
      </c>
      <c r="P229" s="14">
        <v>300000</v>
      </c>
      <c r="Q229" s="8">
        <f t="shared" si="88"/>
        <v>300000</v>
      </c>
    </row>
    <row r="230" spans="1:17" ht="15" customHeight="1" x14ac:dyDescent="0.25">
      <c r="A230" s="30"/>
      <c r="B230" s="30"/>
      <c r="C230" s="30"/>
      <c r="D230" s="63"/>
      <c r="E230" s="30" t="s">
        <v>4</v>
      </c>
      <c r="F230" s="30" t="s">
        <v>64</v>
      </c>
      <c r="G230" s="33">
        <f>G226*G210</f>
        <v>60000</v>
      </c>
      <c r="H230" s="33">
        <f t="shared" ref="H230:O230" si="95">H226*H210</f>
        <v>61500</v>
      </c>
      <c r="I230" s="33">
        <f t="shared" si="95"/>
        <v>63000</v>
      </c>
      <c r="J230" s="33">
        <f t="shared" si="95"/>
        <v>64500</v>
      </c>
      <c r="K230" s="33">
        <f t="shared" si="95"/>
        <v>66000</v>
      </c>
      <c r="L230" s="33">
        <f t="shared" si="95"/>
        <v>67500</v>
      </c>
      <c r="M230" s="33">
        <f t="shared" si="95"/>
        <v>69000</v>
      </c>
      <c r="N230" s="33">
        <f t="shared" si="95"/>
        <v>70500</v>
      </c>
      <c r="O230" s="33">
        <f t="shared" si="95"/>
        <v>72000</v>
      </c>
      <c r="P230" s="33">
        <f>P226*P210</f>
        <v>73500</v>
      </c>
      <c r="Q230" s="42">
        <f t="shared" si="88"/>
        <v>66750</v>
      </c>
    </row>
    <row r="231" spans="1:17" ht="15" customHeight="1" x14ac:dyDescent="0.25">
      <c r="A231" s="30"/>
      <c r="B231" s="30"/>
      <c r="C231" s="30"/>
      <c r="D231" s="63"/>
      <c r="E231" s="30" t="s">
        <v>18</v>
      </c>
      <c r="F231" s="30" t="s">
        <v>64</v>
      </c>
      <c r="G231" s="33">
        <f>G228*G229</f>
        <v>600000</v>
      </c>
      <c r="H231" s="33">
        <f t="shared" ref="H231:P231" si="96">H228*H229</f>
        <v>900000</v>
      </c>
      <c r="I231" s="33">
        <f t="shared" si="96"/>
        <v>900000</v>
      </c>
      <c r="J231" s="33">
        <f t="shared" si="96"/>
        <v>900000</v>
      </c>
      <c r="K231" s="33">
        <f t="shared" si="96"/>
        <v>1200000</v>
      </c>
      <c r="L231" s="33">
        <f t="shared" si="96"/>
        <v>1200000</v>
      </c>
      <c r="M231" s="33">
        <f t="shared" si="96"/>
        <v>1200000</v>
      </c>
      <c r="N231" s="33">
        <f t="shared" si="96"/>
        <v>1500000</v>
      </c>
      <c r="O231" s="33">
        <f t="shared" si="96"/>
        <v>1500000</v>
      </c>
      <c r="P231" s="33">
        <f t="shared" si="96"/>
        <v>1500000</v>
      </c>
      <c r="Q231" s="42">
        <f t="shared" si="88"/>
        <v>1140000</v>
      </c>
    </row>
    <row r="232" spans="1:17" ht="15.95" customHeight="1" thickBot="1" x14ac:dyDescent="0.3">
      <c r="A232" s="30"/>
      <c r="B232" s="30"/>
      <c r="C232" s="30"/>
      <c r="D232" s="63"/>
      <c r="E232" s="30" t="s">
        <v>19</v>
      </c>
      <c r="F232" s="30" t="s">
        <v>20</v>
      </c>
      <c r="G232" s="46">
        <f>G211*G226</f>
        <v>600</v>
      </c>
      <c r="H232" s="46">
        <f t="shared" ref="H232:P232" si="97">H211*H226</f>
        <v>600</v>
      </c>
      <c r="I232" s="46">
        <f t="shared" si="97"/>
        <v>600</v>
      </c>
      <c r="J232" s="46">
        <f t="shared" si="97"/>
        <v>600</v>
      </c>
      <c r="K232" s="46">
        <f t="shared" si="97"/>
        <v>600</v>
      </c>
      <c r="L232" s="46">
        <f t="shared" si="97"/>
        <v>600</v>
      </c>
      <c r="M232" s="46">
        <f t="shared" si="97"/>
        <v>600</v>
      </c>
      <c r="N232" s="46">
        <f t="shared" si="97"/>
        <v>600</v>
      </c>
      <c r="O232" s="46">
        <f t="shared" si="97"/>
        <v>600</v>
      </c>
      <c r="P232" s="46">
        <f t="shared" si="97"/>
        <v>600</v>
      </c>
      <c r="Q232" s="48">
        <f t="shared" si="88"/>
        <v>600</v>
      </c>
    </row>
    <row r="233" spans="1:17" ht="18" x14ac:dyDescent="0.25">
      <c r="A233" s="27" t="str">
        <f>A209</f>
        <v>LoS ref</v>
      </c>
      <c r="B233" s="27" t="str">
        <f t="shared" ref="B233:Q233" si="98">B209</f>
        <v>Level of Service</v>
      </c>
      <c r="C233" s="27" t="str">
        <f t="shared" si="98"/>
        <v>Option</v>
      </c>
      <c r="D233" s="27" t="str">
        <f t="shared" si="98"/>
        <v>Benefits/Consequences</v>
      </c>
      <c r="E233" s="27" t="str">
        <f t="shared" si="98"/>
        <v>Factor</v>
      </c>
      <c r="F233" s="27" t="str">
        <f t="shared" si="98"/>
        <v>Unit</v>
      </c>
      <c r="G233" s="27">
        <f t="shared" si="98"/>
        <v>2024</v>
      </c>
      <c r="H233" s="27">
        <f t="shared" si="98"/>
        <v>2025</v>
      </c>
      <c r="I233" s="27">
        <f t="shared" si="98"/>
        <v>2026</v>
      </c>
      <c r="J233" s="27">
        <f t="shared" si="98"/>
        <v>2027</v>
      </c>
      <c r="K233" s="27">
        <f t="shared" si="98"/>
        <v>2028</v>
      </c>
      <c r="L233" s="27">
        <f t="shared" si="98"/>
        <v>2029</v>
      </c>
      <c r="M233" s="27">
        <f t="shared" si="98"/>
        <v>2030</v>
      </c>
      <c r="N233" s="27">
        <f t="shared" si="98"/>
        <v>2031</v>
      </c>
      <c r="O233" s="27">
        <f t="shared" si="98"/>
        <v>2032</v>
      </c>
      <c r="P233" s="27">
        <f t="shared" si="98"/>
        <v>2033</v>
      </c>
      <c r="Q233" s="27" t="str">
        <f t="shared" si="98"/>
        <v>Avg</v>
      </c>
    </row>
    <row r="234" spans="1:17" ht="18.75" x14ac:dyDescent="0.3">
      <c r="A234" s="54" t="str">
        <f>A12</f>
        <v>T10</v>
      </c>
      <c r="B234" s="54" t="str">
        <f>B12</f>
        <v>Public Transport Asset Condition</v>
      </c>
      <c r="E234" t="s">
        <v>16</v>
      </c>
      <c r="F234" t="str">
        <f>"$ per" &amp; " " &amp; F236</f>
        <v>$ per Project</v>
      </c>
      <c r="G234" s="38">
        <v>100000</v>
      </c>
      <c r="H234" s="38">
        <v>100000</v>
      </c>
      <c r="I234" s="38">
        <v>100000</v>
      </c>
      <c r="J234" s="38">
        <v>100000</v>
      </c>
      <c r="K234" s="38">
        <v>100000</v>
      </c>
      <c r="L234" s="38">
        <v>100000</v>
      </c>
      <c r="M234" s="38">
        <v>100000</v>
      </c>
      <c r="N234" s="38">
        <v>100000</v>
      </c>
      <c r="O234" s="38">
        <v>100000</v>
      </c>
      <c r="P234" s="38">
        <v>100000</v>
      </c>
    </row>
    <row r="235" spans="1:17" x14ac:dyDescent="0.25">
      <c r="E235" t="s">
        <v>3</v>
      </c>
      <c r="F235" t="str">
        <f>"tonnes/"&amp;F236</f>
        <v>tonnes/Project</v>
      </c>
      <c r="G235" s="45">
        <v>200</v>
      </c>
      <c r="H235" s="45">
        <v>200</v>
      </c>
      <c r="I235" s="45">
        <v>200</v>
      </c>
      <c r="J235" s="45">
        <v>200</v>
      </c>
      <c r="K235" s="45">
        <v>200</v>
      </c>
      <c r="L235" s="45">
        <v>200</v>
      </c>
      <c r="M235" s="45">
        <v>200</v>
      </c>
      <c r="N235" s="45">
        <v>200</v>
      </c>
      <c r="O235" s="45">
        <v>200</v>
      </c>
      <c r="P235" s="45">
        <v>200</v>
      </c>
    </row>
    <row r="236" spans="1:17" ht="15" customHeight="1" x14ac:dyDescent="0.25">
      <c r="A236" s="30" t="str">
        <f>A234</f>
        <v>T10</v>
      </c>
      <c r="B236" s="30" t="str">
        <f>B234</f>
        <v>Public Transport Asset Condition</v>
      </c>
      <c r="C236" s="30" t="s">
        <v>8</v>
      </c>
      <c r="D236" s="63" t="s">
        <v>257</v>
      </c>
      <c r="E236" s="30" t="s">
        <v>6</v>
      </c>
      <c r="F236" s="34" t="s">
        <v>72</v>
      </c>
      <c r="G236" s="41">
        <v>2</v>
      </c>
      <c r="H236" s="41">
        <v>2</v>
      </c>
      <c r="I236" s="41">
        <v>2</v>
      </c>
      <c r="J236" s="41">
        <v>2</v>
      </c>
      <c r="K236" s="41">
        <v>2</v>
      </c>
      <c r="L236" s="41">
        <v>2</v>
      </c>
      <c r="M236" s="41">
        <v>2</v>
      </c>
      <c r="N236" s="41">
        <v>2</v>
      </c>
      <c r="O236" s="41">
        <v>2</v>
      </c>
      <c r="P236" s="41">
        <v>2</v>
      </c>
      <c r="Q236" s="35">
        <f>IFERROR(AVERAGE(G236:P236),0)</f>
        <v>2</v>
      </c>
    </row>
    <row r="237" spans="1:17" ht="15" customHeight="1" x14ac:dyDescent="0.25">
      <c r="A237" s="30"/>
      <c r="B237" s="30"/>
      <c r="C237" s="30"/>
      <c r="D237" s="63"/>
      <c r="E237" s="30" t="s">
        <v>5</v>
      </c>
      <c r="F237" s="34" t="s">
        <v>17</v>
      </c>
      <c r="G237" s="36">
        <v>10</v>
      </c>
      <c r="H237" s="36">
        <v>10</v>
      </c>
      <c r="I237" s="36">
        <v>10</v>
      </c>
      <c r="J237" s="36">
        <v>10</v>
      </c>
      <c r="K237" s="36">
        <v>10</v>
      </c>
      <c r="L237" s="36">
        <v>10</v>
      </c>
      <c r="M237" s="36">
        <v>10</v>
      </c>
      <c r="N237" s="36">
        <v>10</v>
      </c>
      <c r="O237" s="36">
        <v>10</v>
      </c>
      <c r="P237" s="36">
        <v>10</v>
      </c>
      <c r="Q237" s="43">
        <f t="shared" ref="Q237:Q256" si="99">IFERROR(AVERAGE(G237:P237),0)</f>
        <v>10</v>
      </c>
    </row>
    <row r="238" spans="1:17" ht="15" customHeight="1" x14ac:dyDescent="0.25">
      <c r="A238" s="30"/>
      <c r="B238" s="30"/>
      <c r="C238" s="30"/>
      <c r="D238" s="63"/>
      <c r="E238" s="30" t="s">
        <v>7</v>
      </c>
      <c r="F238" s="37" t="s">
        <v>63</v>
      </c>
      <c r="G238" s="55">
        <v>2</v>
      </c>
      <c r="H238" s="55">
        <v>2</v>
      </c>
      <c r="I238" s="55">
        <v>2</v>
      </c>
      <c r="J238" s="55">
        <v>2</v>
      </c>
      <c r="K238" s="55">
        <v>2</v>
      </c>
      <c r="L238" s="55">
        <v>2</v>
      </c>
      <c r="M238" s="55">
        <v>2</v>
      </c>
      <c r="N238" s="55">
        <v>2</v>
      </c>
      <c r="O238" s="55">
        <v>2</v>
      </c>
      <c r="P238" s="55">
        <v>2</v>
      </c>
      <c r="Q238" s="35">
        <f t="shared" si="99"/>
        <v>2</v>
      </c>
    </row>
    <row r="239" spans="1:17" ht="15" customHeight="1" x14ac:dyDescent="0.25">
      <c r="A239" s="30"/>
      <c r="B239" s="30"/>
      <c r="C239" s="30"/>
      <c r="D239" s="63"/>
      <c r="E239" s="30" t="s">
        <v>27</v>
      </c>
      <c r="F239" s="30" t="s">
        <v>64</v>
      </c>
      <c r="G239" s="56">
        <v>300000</v>
      </c>
      <c r="H239" s="56">
        <v>300000</v>
      </c>
      <c r="I239" s="56">
        <v>300000</v>
      </c>
      <c r="J239" s="56">
        <v>300000</v>
      </c>
      <c r="K239" s="56">
        <v>300000</v>
      </c>
      <c r="L239" s="56">
        <v>300000</v>
      </c>
      <c r="M239" s="56">
        <v>300000</v>
      </c>
      <c r="N239" s="56">
        <v>300000</v>
      </c>
      <c r="O239" s="56">
        <v>300000</v>
      </c>
      <c r="P239" s="56">
        <v>300000</v>
      </c>
      <c r="Q239" s="8">
        <f t="shared" si="99"/>
        <v>300000</v>
      </c>
    </row>
    <row r="240" spans="1:17" ht="15" customHeight="1" x14ac:dyDescent="0.25">
      <c r="A240" s="30"/>
      <c r="B240" s="30"/>
      <c r="C240" s="30"/>
      <c r="D240" s="63"/>
      <c r="E240" s="30" t="s">
        <v>4</v>
      </c>
      <c r="F240" s="30" t="s">
        <v>64</v>
      </c>
      <c r="G240" s="33">
        <f>G236*G234</f>
        <v>200000</v>
      </c>
      <c r="H240" s="33">
        <f t="shared" ref="H240:P240" si="100">H236*H234</f>
        <v>200000</v>
      </c>
      <c r="I240" s="33">
        <f t="shared" si="100"/>
        <v>200000</v>
      </c>
      <c r="J240" s="33">
        <f t="shared" si="100"/>
        <v>200000</v>
      </c>
      <c r="K240" s="33">
        <f t="shared" si="100"/>
        <v>200000</v>
      </c>
      <c r="L240" s="33">
        <f t="shared" si="100"/>
        <v>200000</v>
      </c>
      <c r="M240" s="33">
        <f t="shared" si="100"/>
        <v>200000</v>
      </c>
      <c r="N240" s="33">
        <f t="shared" si="100"/>
        <v>200000</v>
      </c>
      <c r="O240" s="33">
        <f t="shared" si="100"/>
        <v>200000</v>
      </c>
      <c r="P240" s="33">
        <f t="shared" si="100"/>
        <v>200000</v>
      </c>
      <c r="Q240" s="42">
        <f t="shared" si="99"/>
        <v>200000</v>
      </c>
    </row>
    <row r="241" spans="1:17" ht="15" customHeight="1" x14ac:dyDescent="0.25">
      <c r="A241" s="30"/>
      <c r="B241" s="30"/>
      <c r="C241" s="30"/>
      <c r="D241" s="63"/>
      <c r="E241" s="30" t="s">
        <v>18</v>
      </c>
      <c r="F241" s="30" t="s">
        <v>64</v>
      </c>
      <c r="G241" s="33">
        <f>G238*G239</f>
        <v>600000</v>
      </c>
      <c r="H241" s="33">
        <f t="shared" ref="H241:P241" si="101">H238*H239</f>
        <v>600000</v>
      </c>
      <c r="I241" s="33">
        <f t="shared" si="101"/>
        <v>600000</v>
      </c>
      <c r="J241" s="33">
        <f t="shared" si="101"/>
        <v>600000</v>
      </c>
      <c r="K241" s="33">
        <f t="shared" si="101"/>
        <v>600000</v>
      </c>
      <c r="L241" s="33">
        <f t="shared" si="101"/>
        <v>600000</v>
      </c>
      <c r="M241" s="33">
        <f t="shared" si="101"/>
        <v>600000</v>
      </c>
      <c r="N241" s="33">
        <f t="shared" si="101"/>
        <v>600000</v>
      </c>
      <c r="O241" s="33">
        <f t="shared" si="101"/>
        <v>600000</v>
      </c>
      <c r="P241" s="33">
        <f t="shared" si="101"/>
        <v>600000</v>
      </c>
      <c r="Q241" s="42">
        <f t="shared" si="99"/>
        <v>600000</v>
      </c>
    </row>
    <row r="242" spans="1:17" ht="15" customHeight="1" x14ac:dyDescent="0.25">
      <c r="A242" s="30"/>
      <c r="B242" s="30"/>
      <c r="C242" s="30"/>
      <c r="D242" s="63"/>
      <c r="E242" s="30" t="s">
        <v>19</v>
      </c>
      <c r="F242" s="30" t="s">
        <v>20</v>
      </c>
      <c r="G242" s="44">
        <f>G235*G236</f>
        <v>400</v>
      </c>
      <c r="H242" s="44">
        <f t="shared" ref="H242:P242" si="102">H235*H236</f>
        <v>400</v>
      </c>
      <c r="I242" s="44">
        <f t="shared" si="102"/>
        <v>400</v>
      </c>
      <c r="J242" s="44">
        <f t="shared" si="102"/>
        <v>400</v>
      </c>
      <c r="K242" s="44">
        <f t="shared" si="102"/>
        <v>400</v>
      </c>
      <c r="L242" s="44">
        <f t="shared" si="102"/>
        <v>400</v>
      </c>
      <c r="M242" s="44">
        <f t="shared" si="102"/>
        <v>400</v>
      </c>
      <c r="N242" s="44">
        <f t="shared" si="102"/>
        <v>400</v>
      </c>
      <c r="O242" s="44">
        <f t="shared" si="102"/>
        <v>400</v>
      </c>
      <c r="P242" s="44">
        <f t="shared" si="102"/>
        <v>400</v>
      </c>
      <c r="Q242" s="48">
        <f t="shared" si="99"/>
        <v>400</v>
      </c>
    </row>
    <row r="243" spans="1:17" ht="15" customHeight="1" x14ac:dyDescent="0.25">
      <c r="A243" t="str">
        <f>A236</f>
        <v>T10</v>
      </c>
      <c r="B243" t="str">
        <f>B236</f>
        <v>Public Transport Asset Condition</v>
      </c>
      <c r="C243" t="s">
        <v>9</v>
      </c>
      <c r="D243" s="63" t="s">
        <v>258</v>
      </c>
      <c r="E243" t="s">
        <v>6</v>
      </c>
      <c r="F243" t="str">
        <f>F236</f>
        <v>Project</v>
      </c>
      <c r="G243" s="39">
        <v>1</v>
      </c>
      <c r="H243" s="39">
        <v>1</v>
      </c>
      <c r="I243" s="39">
        <v>1</v>
      </c>
      <c r="J243" s="39">
        <v>1</v>
      </c>
      <c r="K243" s="39">
        <v>1</v>
      </c>
      <c r="L243" s="39">
        <v>1</v>
      </c>
      <c r="M243" s="39">
        <v>1</v>
      </c>
      <c r="N243" s="39">
        <v>1</v>
      </c>
      <c r="O243" s="39">
        <v>1</v>
      </c>
      <c r="P243" s="39">
        <v>1</v>
      </c>
      <c r="Q243" s="35">
        <f t="shared" si="99"/>
        <v>1</v>
      </c>
    </row>
    <row r="244" spans="1:17" ht="15" customHeight="1" x14ac:dyDescent="0.25">
      <c r="D244" s="63"/>
      <c r="E244" t="s">
        <v>5</v>
      </c>
      <c r="F244" t="str">
        <f>F237</f>
        <v>%</v>
      </c>
      <c r="G244" s="39">
        <v>5</v>
      </c>
      <c r="H244" s="39">
        <v>5</v>
      </c>
      <c r="I244" s="39">
        <v>5</v>
      </c>
      <c r="J244" s="39">
        <v>5</v>
      </c>
      <c r="K244" s="39">
        <v>5</v>
      </c>
      <c r="L244" s="39">
        <v>5</v>
      </c>
      <c r="M244" s="39">
        <v>5</v>
      </c>
      <c r="N244" s="39">
        <v>5</v>
      </c>
      <c r="O244" s="39">
        <v>5</v>
      </c>
      <c r="P244" s="39">
        <v>5</v>
      </c>
      <c r="Q244" s="43">
        <f t="shared" si="99"/>
        <v>5</v>
      </c>
    </row>
    <row r="245" spans="1:17" ht="15" customHeight="1" x14ac:dyDescent="0.25">
      <c r="D245" s="63"/>
      <c r="E245" t="s">
        <v>7</v>
      </c>
      <c r="F245" t="str">
        <f>F238</f>
        <v>1,2,3,4,5</v>
      </c>
      <c r="G245" s="36">
        <v>3</v>
      </c>
      <c r="H245" s="36">
        <v>3</v>
      </c>
      <c r="I245" s="36">
        <v>3</v>
      </c>
      <c r="J245" s="36">
        <v>3</v>
      </c>
      <c r="K245" s="36">
        <v>3</v>
      </c>
      <c r="L245" s="36">
        <v>3</v>
      </c>
      <c r="M245" s="36">
        <v>3</v>
      </c>
      <c r="N245" s="36">
        <v>3</v>
      </c>
      <c r="O245" s="36">
        <v>3</v>
      </c>
      <c r="P245" s="36">
        <v>3</v>
      </c>
      <c r="Q245" s="35">
        <f t="shared" si="99"/>
        <v>3</v>
      </c>
    </row>
    <row r="246" spans="1:17" ht="15" customHeight="1" x14ac:dyDescent="0.25">
      <c r="D246" s="63"/>
      <c r="E246" t="s">
        <v>27</v>
      </c>
      <c r="F246" t="str">
        <f>F239</f>
        <v>$</v>
      </c>
      <c r="G246" s="14">
        <v>300000</v>
      </c>
      <c r="H246" s="14">
        <v>300000</v>
      </c>
      <c r="I246" s="14">
        <v>300000</v>
      </c>
      <c r="J246" s="14">
        <v>300000</v>
      </c>
      <c r="K246" s="14">
        <v>300000</v>
      </c>
      <c r="L246" s="14">
        <v>300000</v>
      </c>
      <c r="M246" s="14">
        <v>300000</v>
      </c>
      <c r="N246" s="14">
        <v>300000</v>
      </c>
      <c r="O246" s="14">
        <v>300000</v>
      </c>
      <c r="P246" s="14">
        <v>300000</v>
      </c>
      <c r="Q246" s="8">
        <f t="shared" si="99"/>
        <v>300000</v>
      </c>
    </row>
    <row r="247" spans="1:17" ht="15" customHeight="1" x14ac:dyDescent="0.25">
      <c r="D247" s="63"/>
      <c r="E247" t="s">
        <v>4</v>
      </c>
      <c r="F247" t="s">
        <v>64</v>
      </c>
      <c r="G247" s="40">
        <f>G243*G234</f>
        <v>100000</v>
      </c>
      <c r="H247" s="40">
        <f t="shared" ref="H247:P247" si="103">H243*H234</f>
        <v>100000</v>
      </c>
      <c r="I247" s="40">
        <f t="shared" si="103"/>
        <v>100000</v>
      </c>
      <c r="J247" s="40">
        <f t="shared" si="103"/>
        <v>100000</v>
      </c>
      <c r="K247" s="40">
        <f t="shared" si="103"/>
        <v>100000</v>
      </c>
      <c r="L247" s="40">
        <f t="shared" si="103"/>
        <v>100000</v>
      </c>
      <c r="M247" s="40">
        <f t="shared" si="103"/>
        <v>100000</v>
      </c>
      <c r="N247" s="40">
        <f t="shared" si="103"/>
        <v>100000</v>
      </c>
      <c r="O247" s="40">
        <f t="shared" si="103"/>
        <v>100000</v>
      </c>
      <c r="P247" s="40">
        <f t="shared" si="103"/>
        <v>100000</v>
      </c>
      <c r="Q247" s="42">
        <f t="shared" si="99"/>
        <v>100000</v>
      </c>
    </row>
    <row r="248" spans="1:17" ht="15" customHeight="1" x14ac:dyDescent="0.25">
      <c r="D248" s="63"/>
      <c r="E248" t="s">
        <v>18</v>
      </c>
      <c r="F248" t="s">
        <v>64</v>
      </c>
      <c r="G248" s="40">
        <f>G245*G246</f>
        <v>900000</v>
      </c>
      <c r="H248" s="40">
        <f t="shared" ref="H248:P248" si="104">H245*H246</f>
        <v>900000</v>
      </c>
      <c r="I248" s="40">
        <f t="shared" si="104"/>
        <v>900000</v>
      </c>
      <c r="J248" s="40">
        <f t="shared" si="104"/>
        <v>900000</v>
      </c>
      <c r="K248" s="40">
        <f t="shared" si="104"/>
        <v>900000</v>
      </c>
      <c r="L248" s="40">
        <f t="shared" si="104"/>
        <v>900000</v>
      </c>
      <c r="M248" s="40">
        <f t="shared" si="104"/>
        <v>900000</v>
      </c>
      <c r="N248" s="40">
        <f t="shared" si="104"/>
        <v>900000</v>
      </c>
      <c r="O248" s="40">
        <f t="shared" si="104"/>
        <v>900000</v>
      </c>
      <c r="P248" s="40">
        <f t="shared" si="104"/>
        <v>900000</v>
      </c>
      <c r="Q248" s="42">
        <f t="shared" si="99"/>
        <v>900000</v>
      </c>
    </row>
    <row r="249" spans="1:17" ht="15" customHeight="1" x14ac:dyDescent="0.25">
      <c r="D249" s="63"/>
      <c r="E249" t="s">
        <v>19</v>
      </c>
      <c r="F249" t="s">
        <v>20</v>
      </c>
      <c r="G249" s="47">
        <f>G243*G235</f>
        <v>200</v>
      </c>
      <c r="H249" s="47">
        <f t="shared" ref="H249:P249" si="105">H243*H235</f>
        <v>200</v>
      </c>
      <c r="I249" s="47">
        <f t="shared" si="105"/>
        <v>200</v>
      </c>
      <c r="J249" s="47">
        <f t="shared" si="105"/>
        <v>200</v>
      </c>
      <c r="K249" s="47">
        <f t="shared" si="105"/>
        <v>200</v>
      </c>
      <c r="L249" s="47">
        <f t="shared" si="105"/>
        <v>200</v>
      </c>
      <c r="M249" s="47">
        <f t="shared" si="105"/>
        <v>200</v>
      </c>
      <c r="N249" s="47">
        <f t="shared" si="105"/>
        <v>200</v>
      </c>
      <c r="O249" s="47">
        <f t="shared" si="105"/>
        <v>200</v>
      </c>
      <c r="P249" s="47">
        <f t="shared" si="105"/>
        <v>200</v>
      </c>
      <c r="Q249" s="48">
        <f t="shared" si="99"/>
        <v>200</v>
      </c>
    </row>
    <row r="250" spans="1:17" ht="15" customHeight="1" x14ac:dyDescent="0.25">
      <c r="A250" s="30" t="str">
        <f>A243</f>
        <v>T10</v>
      </c>
      <c r="B250" s="30" t="str">
        <f>B236</f>
        <v>Public Transport Asset Condition</v>
      </c>
      <c r="C250" s="30" t="s">
        <v>10</v>
      </c>
      <c r="D250" s="63" t="s">
        <v>259</v>
      </c>
      <c r="E250" s="30" t="s">
        <v>6</v>
      </c>
      <c r="F250" s="30" t="str">
        <f>F236</f>
        <v>Project</v>
      </c>
      <c r="G250" s="41">
        <v>0</v>
      </c>
      <c r="H250" s="41">
        <v>0</v>
      </c>
      <c r="I250" s="41">
        <v>0</v>
      </c>
      <c r="J250" s="41">
        <v>0</v>
      </c>
      <c r="K250" s="41">
        <v>0</v>
      </c>
      <c r="L250" s="41">
        <v>0</v>
      </c>
      <c r="M250" s="41">
        <v>0</v>
      </c>
      <c r="N250" s="41">
        <v>0</v>
      </c>
      <c r="O250" s="41">
        <v>0</v>
      </c>
      <c r="P250" s="41">
        <v>0</v>
      </c>
      <c r="Q250" s="35">
        <f t="shared" si="99"/>
        <v>0</v>
      </c>
    </row>
    <row r="251" spans="1:17" ht="15" customHeight="1" x14ac:dyDescent="0.25">
      <c r="A251" s="30"/>
      <c r="B251" s="30"/>
      <c r="C251" s="30"/>
      <c r="D251" s="63"/>
      <c r="E251" s="30" t="s">
        <v>5</v>
      </c>
      <c r="F251" s="30" t="str">
        <f>F237</f>
        <v>%</v>
      </c>
      <c r="G251" s="36">
        <v>0</v>
      </c>
      <c r="H251" s="36">
        <v>0</v>
      </c>
      <c r="I251" s="36">
        <v>0</v>
      </c>
      <c r="J251" s="36">
        <v>0</v>
      </c>
      <c r="K251" s="36">
        <v>0</v>
      </c>
      <c r="L251" s="36">
        <v>0</v>
      </c>
      <c r="M251" s="36">
        <v>0</v>
      </c>
      <c r="N251" s="36">
        <v>0</v>
      </c>
      <c r="O251" s="36">
        <v>0</v>
      </c>
      <c r="P251" s="36">
        <v>0</v>
      </c>
      <c r="Q251" s="43">
        <f t="shared" si="99"/>
        <v>0</v>
      </c>
    </row>
    <row r="252" spans="1:17" ht="15" customHeight="1" x14ac:dyDescent="0.25">
      <c r="A252" s="30"/>
      <c r="B252" s="30"/>
      <c r="C252" s="30"/>
      <c r="D252" s="63"/>
      <c r="E252" s="30" t="s">
        <v>7</v>
      </c>
      <c r="F252" s="30" t="str">
        <f>F238</f>
        <v>1,2,3,4,5</v>
      </c>
      <c r="G252" s="36">
        <v>4</v>
      </c>
      <c r="H252" s="36">
        <v>4</v>
      </c>
      <c r="I252" s="36">
        <v>4</v>
      </c>
      <c r="J252" s="36">
        <v>4</v>
      </c>
      <c r="K252" s="36">
        <v>4</v>
      </c>
      <c r="L252" s="36">
        <v>4</v>
      </c>
      <c r="M252" s="36">
        <v>4</v>
      </c>
      <c r="N252" s="36">
        <v>4</v>
      </c>
      <c r="O252" s="36">
        <v>4</v>
      </c>
      <c r="P252" s="36">
        <v>4</v>
      </c>
      <c r="Q252" s="35">
        <f t="shared" si="99"/>
        <v>4</v>
      </c>
    </row>
    <row r="253" spans="1:17" ht="15" customHeight="1" x14ac:dyDescent="0.25">
      <c r="A253" s="30"/>
      <c r="B253" s="30"/>
      <c r="C253" s="30"/>
      <c r="D253" s="63"/>
      <c r="E253" s="30" t="s">
        <v>27</v>
      </c>
      <c r="F253" s="30" t="str">
        <f>F239</f>
        <v>$</v>
      </c>
      <c r="G253" s="14">
        <v>300000</v>
      </c>
      <c r="H253" s="14">
        <v>300000</v>
      </c>
      <c r="I253" s="14">
        <v>300000</v>
      </c>
      <c r="J253" s="14">
        <v>300000</v>
      </c>
      <c r="K253" s="14">
        <v>300000</v>
      </c>
      <c r="L253" s="14">
        <v>300000</v>
      </c>
      <c r="M253" s="14">
        <v>300000</v>
      </c>
      <c r="N253" s="14">
        <v>300000</v>
      </c>
      <c r="O253" s="14">
        <v>300000</v>
      </c>
      <c r="P253" s="14">
        <v>300000</v>
      </c>
      <c r="Q253" s="8">
        <f t="shared" si="99"/>
        <v>300000</v>
      </c>
    </row>
    <row r="254" spans="1:17" ht="15" customHeight="1" x14ac:dyDescent="0.25">
      <c r="A254" s="30"/>
      <c r="B254" s="30"/>
      <c r="C254" s="30"/>
      <c r="D254" s="63"/>
      <c r="E254" s="30" t="s">
        <v>4</v>
      </c>
      <c r="F254" s="30" t="s">
        <v>64</v>
      </c>
      <c r="G254" s="33">
        <f>G250*G234</f>
        <v>0</v>
      </c>
      <c r="H254" s="33">
        <f t="shared" ref="H254:O254" si="106">H250*H234</f>
        <v>0</v>
      </c>
      <c r="I254" s="33">
        <f t="shared" si="106"/>
        <v>0</v>
      </c>
      <c r="J254" s="33">
        <f t="shared" si="106"/>
        <v>0</v>
      </c>
      <c r="K254" s="33">
        <f t="shared" si="106"/>
        <v>0</v>
      </c>
      <c r="L254" s="33">
        <f t="shared" si="106"/>
        <v>0</v>
      </c>
      <c r="M254" s="33">
        <f t="shared" si="106"/>
        <v>0</v>
      </c>
      <c r="N254" s="33">
        <f t="shared" si="106"/>
        <v>0</v>
      </c>
      <c r="O254" s="33">
        <f t="shared" si="106"/>
        <v>0</v>
      </c>
      <c r="P254" s="33">
        <f>P250*P234</f>
        <v>0</v>
      </c>
      <c r="Q254" s="42">
        <f t="shared" si="99"/>
        <v>0</v>
      </c>
    </row>
    <row r="255" spans="1:17" ht="15" customHeight="1" x14ac:dyDescent="0.25">
      <c r="A255" s="30"/>
      <c r="B255" s="30"/>
      <c r="C255" s="30"/>
      <c r="D255" s="63"/>
      <c r="E255" s="30" t="s">
        <v>18</v>
      </c>
      <c r="F255" s="30" t="s">
        <v>64</v>
      </c>
      <c r="G255" s="33">
        <f>G252*G253</f>
        <v>1200000</v>
      </c>
      <c r="H255" s="33">
        <f t="shared" ref="H255:P255" si="107">H252*H253</f>
        <v>1200000</v>
      </c>
      <c r="I255" s="33">
        <f t="shared" si="107"/>
        <v>1200000</v>
      </c>
      <c r="J255" s="33">
        <f t="shared" si="107"/>
        <v>1200000</v>
      </c>
      <c r="K255" s="33">
        <f t="shared" si="107"/>
        <v>1200000</v>
      </c>
      <c r="L255" s="33">
        <f t="shared" si="107"/>
        <v>1200000</v>
      </c>
      <c r="M255" s="33">
        <f t="shared" si="107"/>
        <v>1200000</v>
      </c>
      <c r="N255" s="33">
        <f t="shared" si="107"/>
        <v>1200000</v>
      </c>
      <c r="O255" s="33">
        <f t="shared" si="107"/>
        <v>1200000</v>
      </c>
      <c r="P255" s="33">
        <f t="shared" si="107"/>
        <v>1200000</v>
      </c>
      <c r="Q255" s="42">
        <f t="shared" si="99"/>
        <v>1200000</v>
      </c>
    </row>
    <row r="256" spans="1:17" ht="15" customHeight="1" x14ac:dyDescent="0.25">
      <c r="A256" s="30"/>
      <c r="B256" s="30"/>
      <c r="C256" s="30"/>
      <c r="D256" s="63"/>
      <c r="E256" s="30" t="s">
        <v>19</v>
      </c>
      <c r="F256" s="30" t="s">
        <v>20</v>
      </c>
      <c r="G256" s="46">
        <f>G235*G250</f>
        <v>0</v>
      </c>
      <c r="H256" s="46">
        <f t="shared" ref="H256:P256" si="108">H235*H250</f>
        <v>0</v>
      </c>
      <c r="I256" s="46">
        <f t="shared" si="108"/>
        <v>0</v>
      </c>
      <c r="J256" s="46">
        <f t="shared" si="108"/>
        <v>0</v>
      </c>
      <c r="K256" s="46">
        <f t="shared" si="108"/>
        <v>0</v>
      </c>
      <c r="L256" s="46">
        <f t="shared" si="108"/>
        <v>0</v>
      </c>
      <c r="M256" s="46">
        <f t="shared" si="108"/>
        <v>0</v>
      </c>
      <c r="N256" s="46">
        <f t="shared" si="108"/>
        <v>0</v>
      </c>
      <c r="O256" s="46">
        <f t="shared" si="108"/>
        <v>0</v>
      </c>
      <c r="P256" s="46">
        <f t="shared" si="108"/>
        <v>0</v>
      </c>
      <c r="Q256" s="48">
        <f t="shared" si="99"/>
        <v>0</v>
      </c>
    </row>
  </sheetData>
  <sheetProtection selectLockedCells="1"/>
  <mergeCells count="30">
    <mergeCell ref="D58:D64"/>
    <mergeCell ref="D20:D26"/>
    <mergeCell ref="D27:D33"/>
    <mergeCell ref="D34:D40"/>
    <mergeCell ref="D44:D50"/>
    <mergeCell ref="D51:D57"/>
    <mergeCell ref="D154:D160"/>
    <mergeCell ref="D68:D74"/>
    <mergeCell ref="D75:D81"/>
    <mergeCell ref="D82:D88"/>
    <mergeCell ref="D92:D98"/>
    <mergeCell ref="D99:D105"/>
    <mergeCell ref="D106:D112"/>
    <mergeCell ref="D116:D122"/>
    <mergeCell ref="D123:D129"/>
    <mergeCell ref="D130:D136"/>
    <mergeCell ref="D140:D146"/>
    <mergeCell ref="D147:D153"/>
    <mergeCell ref="D250:D256"/>
    <mergeCell ref="D164:D170"/>
    <mergeCell ref="D171:D177"/>
    <mergeCell ref="D178:D184"/>
    <mergeCell ref="D188:D194"/>
    <mergeCell ref="D195:D201"/>
    <mergeCell ref="D202:D208"/>
    <mergeCell ref="D212:D218"/>
    <mergeCell ref="D219:D225"/>
    <mergeCell ref="D226:D232"/>
    <mergeCell ref="D236:D242"/>
    <mergeCell ref="D243:D249"/>
  </mergeCells>
  <phoneticPr fontId="23" type="noConversion"/>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C59CE2D-669C-F943-931B-D79A25492B74}">
          <x14:formula1>
            <xm:f>LoV!$A$5:$A$16</xm:f>
          </x14:formula1>
          <xm:sqref>C3:C13</xm:sqref>
        </x14:dataValidation>
        <x14:dataValidation type="list" allowBlank="1" showInputMessage="1" showErrorMessage="1" xr:uid="{C49DB0D4-FEFA-184F-8EA9-D2AEA10D8980}">
          <x14:formula1>
            <xm:f>LoV!$C$5:$C$6</xm:f>
          </x14:formula1>
          <xm:sqref>F3:F13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8325B-0D40-6842-BA43-D9844FFC32C8}">
  <dimension ref="A1:AK255"/>
  <sheetViews>
    <sheetView showGridLines="0" zoomScale="90" zoomScaleNormal="90" workbookViewId="0">
      <pane ySplit="14" topLeftCell="A15" activePane="bottomLeft" state="frozen"/>
      <selection pane="bottomLeft" activeCell="G11" sqref="G11"/>
    </sheetView>
  </sheetViews>
  <sheetFormatPr defaultColWidth="10.85546875" defaultRowHeight="15" x14ac:dyDescent="0.25"/>
  <cols>
    <col min="1" max="1" width="18.42578125" customWidth="1"/>
    <col min="2" max="2" width="25.42578125" customWidth="1"/>
    <col min="3" max="3" width="21.5703125" customWidth="1"/>
    <col min="4" max="4" width="51.85546875" customWidth="1"/>
    <col min="5" max="5" width="20.42578125" customWidth="1"/>
    <col min="6" max="6" width="29.42578125" customWidth="1"/>
    <col min="7" max="9" width="10.5703125" customWidth="1"/>
    <col min="10" max="12" width="11.140625" bestFit="1" customWidth="1"/>
    <col min="13" max="13" width="11.42578125" bestFit="1" customWidth="1"/>
    <col min="14" max="15" width="11.140625" customWidth="1"/>
    <col min="16" max="17" width="13" customWidth="1"/>
    <col min="18" max="21" width="11.140625" customWidth="1"/>
    <col min="22" max="22" width="10.85546875" style="2"/>
    <col min="23" max="24" width="10.85546875" style="17"/>
    <col min="25" max="32" width="10.42578125" style="17" customWidth="1"/>
    <col min="33" max="33" width="10.5703125" style="17" customWidth="1"/>
    <col min="34" max="37" width="10.85546875" style="17"/>
  </cols>
  <sheetData>
    <row r="1" spans="1:37" ht="24" customHeight="1" thickBot="1" x14ac:dyDescent="0.3">
      <c r="A1" s="1" t="s">
        <v>60</v>
      </c>
      <c r="I1" s="1"/>
    </row>
    <row r="2" spans="1:37" ht="23.1" customHeight="1" thickBot="1" x14ac:dyDescent="0.3">
      <c r="A2" s="27" t="s">
        <v>130</v>
      </c>
      <c r="B2" s="27" t="s">
        <v>1</v>
      </c>
      <c r="C2" s="27" t="s">
        <v>47</v>
      </c>
      <c r="D2" s="27" t="s">
        <v>0</v>
      </c>
      <c r="E2" s="27" t="s">
        <v>66</v>
      </c>
      <c r="F2" s="27" t="s">
        <v>65</v>
      </c>
      <c r="X2" s="18"/>
      <c r="Y2" s="18"/>
    </row>
    <row r="3" spans="1:37" ht="23.1" customHeight="1" thickBot="1" x14ac:dyDescent="0.35">
      <c r="A3" s="3" t="s">
        <v>28</v>
      </c>
      <c r="B3" s="3" t="s">
        <v>38</v>
      </c>
      <c r="C3" s="31" t="s">
        <v>48</v>
      </c>
      <c r="D3" s="31" t="s">
        <v>112</v>
      </c>
      <c r="E3" s="49" t="s">
        <v>68</v>
      </c>
      <c r="F3" s="51" t="s">
        <v>74</v>
      </c>
      <c r="H3" t="s">
        <v>75</v>
      </c>
      <c r="X3" s="19"/>
      <c r="Y3" s="19"/>
    </row>
    <row r="4" spans="1:37" ht="23.1" customHeight="1" thickBot="1" x14ac:dyDescent="0.35">
      <c r="A4" s="4" t="s">
        <v>29</v>
      </c>
      <c r="B4" s="4" t="s">
        <v>39</v>
      </c>
      <c r="C4" s="32" t="s">
        <v>49</v>
      </c>
      <c r="D4" s="32" t="s">
        <v>118</v>
      </c>
      <c r="E4" s="50" t="s">
        <v>70</v>
      </c>
      <c r="F4" s="32" t="s">
        <v>119</v>
      </c>
      <c r="V4" s="15"/>
      <c r="X4" s="19"/>
      <c r="Y4" s="19"/>
    </row>
    <row r="5" spans="1:37" ht="23.1" customHeight="1" thickBot="1" x14ac:dyDescent="0.35">
      <c r="A5" s="3" t="s">
        <v>30</v>
      </c>
      <c r="B5" s="3" t="s">
        <v>40</v>
      </c>
      <c r="C5" s="31" t="s">
        <v>54</v>
      </c>
      <c r="D5" s="31" t="s">
        <v>113</v>
      </c>
      <c r="E5" s="49" t="s">
        <v>69</v>
      </c>
      <c r="F5" s="31" t="s">
        <v>120</v>
      </c>
      <c r="V5" s="15"/>
      <c r="X5" s="19"/>
      <c r="Y5" s="19"/>
    </row>
    <row r="6" spans="1:37" ht="23.1" customHeight="1" thickBot="1" x14ac:dyDescent="0.35">
      <c r="A6" s="4" t="s">
        <v>31</v>
      </c>
      <c r="B6" s="4" t="s">
        <v>41</v>
      </c>
      <c r="C6" s="32" t="s">
        <v>55</v>
      </c>
      <c r="D6" s="32" t="s">
        <v>115</v>
      </c>
      <c r="E6" s="50" t="s">
        <v>71</v>
      </c>
      <c r="F6" s="32" t="s">
        <v>121</v>
      </c>
      <c r="V6" s="15"/>
      <c r="X6" s="19"/>
      <c r="Y6" s="19"/>
    </row>
    <row r="7" spans="1:37" ht="23.1" customHeight="1" thickBot="1" x14ac:dyDescent="0.35">
      <c r="A7" s="3" t="s">
        <v>32</v>
      </c>
      <c r="B7" s="3" t="s">
        <v>42</v>
      </c>
      <c r="C7" s="31" t="s">
        <v>49</v>
      </c>
      <c r="D7" s="31" t="s">
        <v>114</v>
      </c>
      <c r="E7" s="3" t="s">
        <v>88</v>
      </c>
      <c r="F7" s="31" t="s">
        <v>122</v>
      </c>
      <c r="V7" s="15"/>
      <c r="X7" s="19"/>
      <c r="Y7" s="19"/>
    </row>
    <row r="8" spans="1:37" ht="23.1" customHeight="1" thickBot="1" x14ac:dyDescent="0.35">
      <c r="A8" s="4" t="s">
        <v>33</v>
      </c>
      <c r="B8" s="4" t="s">
        <v>44</v>
      </c>
      <c r="C8" s="32" t="s">
        <v>52</v>
      </c>
      <c r="D8" s="32" t="s">
        <v>116</v>
      </c>
      <c r="E8" s="3" t="s">
        <v>90</v>
      </c>
      <c r="F8" s="32" t="s">
        <v>123</v>
      </c>
      <c r="V8" s="15"/>
      <c r="X8" s="19"/>
      <c r="Y8" s="19"/>
    </row>
    <row r="9" spans="1:37" ht="23.1" customHeight="1" thickBot="1" x14ac:dyDescent="0.35">
      <c r="A9" s="3" t="s">
        <v>34</v>
      </c>
      <c r="B9" s="3" t="s">
        <v>43</v>
      </c>
      <c r="C9" s="31" t="s">
        <v>50</v>
      </c>
      <c r="D9" s="31" t="s">
        <v>124</v>
      </c>
      <c r="E9" s="3" t="s">
        <v>87</v>
      </c>
      <c r="F9" s="31" t="s">
        <v>125</v>
      </c>
      <c r="V9" s="15"/>
      <c r="X9" s="19"/>
      <c r="Y9" s="19"/>
    </row>
    <row r="10" spans="1:37" ht="23.1" customHeight="1" thickBot="1" x14ac:dyDescent="0.35">
      <c r="A10" s="4" t="s">
        <v>35</v>
      </c>
      <c r="B10" s="4" t="s">
        <v>95</v>
      </c>
      <c r="C10" s="32" t="s">
        <v>54</v>
      </c>
      <c r="D10" s="32" t="s">
        <v>116</v>
      </c>
      <c r="E10" s="4" t="s">
        <v>89</v>
      </c>
      <c r="F10" s="32" t="s">
        <v>126</v>
      </c>
      <c r="V10" s="15"/>
      <c r="X10" s="19"/>
      <c r="Y10" s="19"/>
    </row>
    <row r="11" spans="1:37" ht="23.1" customHeight="1" thickBot="1" x14ac:dyDescent="0.35">
      <c r="A11" s="3" t="s">
        <v>36</v>
      </c>
      <c r="B11" s="3" t="s">
        <v>45</v>
      </c>
      <c r="C11" s="31" t="s">
        <v>54</v>
      </c>
      <c r="D11" s="31" t="s">
        <v>117</v>
      </c>
      <c r="E11" s="3" t="s">
        <v>90</v>
      </c>
      <c r="F11" s="31" t="s">
        <v>127</v>
      </c>
      <c r="V11" s="15"/>
      <c r="X11" s="19"/>
      <c r="Y11" s="19"/>
    </row>
    <row r="12" spans="1:37" ht="23.1" customHeight="1" thickBot="1" x14ac:dyDescent="0.35">
      <c r="A12" s="4" t="s">
        <v>37</v>
      </c>
      <c r="B12" s="4" t="s">
        <v>46</v>
      </c>
      <c r="C12" s="32" t="s">
        <v>52</v>
      </c>
      <c r="D12" s="32" t="s">
        <v>104</v>
      </c>
      <c r="E12" s="4" t="s">
        <v>91</v>
      </c>
      <c r="F12" s="32" t="s">
        <v>128</v>
      </c>
      <c r="V12" s="15"/>
      <c r="X12" s="19"/>
      <c r="Y12" s="19"/>
    </row>
    <row r="13" spans="1:37" s="7" customFormat="1" ht="20.100000000000001" customHeight="1" x14ac:dyDescent="0.3">
      <c r="A13" s="5"/>
      <c r="B13" s="6"/>
      <c r="C13"/>
      <c r="D13"/>
      <c r="E13"/>
      <c r="F13"/>
      <c r="G13"/>
      <c r="H13" s="45" t="s">
        <v>67</v>
      </c>
      <c r="I13" s="45"/>
      <c r="V13" s="16"/>
      <c r="W13" s="19"/>
      <c r="X13" s="19"/>
      <c r="Y13" s="19"/>
      <c r="Z13" s="19"/>
      <c r="AA13" s="19"/>
      <c r="AB13" s="19"/>
      <c r="AC13" s="19"/>
      <c r="AD13" s="19"/>
      <c r="AE13" s="19"/>
      <c r="AF13" s="19"/>
      <c r="AG13" s="19"/>
      <c r="AH13" s="19"/>
      <c r="AI13" s="19"/>
      <c r="AJ13" s="19"/>
      <c r="AK13" s="19"/>
    </row>
    <row r="14" spans="1:37" ht="18.75" x14ac:dyDescent="0.3">
      <c r="I14" s="7"/>
      <c r="J14" s="7"/>
      <c r="K14" s="7"/>
      <c r="L14" s="7"/>
      <c r="M14" s="7"/>
      <c r="N14" s="7"/>
      <c r="O14" s="7"/>
      <c r="P14" s="7"/>
      <c r="Q14" s="7"/>
      <c r="R14" s="7"/>
      <c r="S14" s="7"/>
      <c r="T14" s="7"/>
      <c r="U14" s="7"/>
      <c r="V14" s="15"/>
    </row>
    <row r="15" spans="1:37" ht="15.75" thickBot="1" x14ac:dyDescent="0.3">
      <c r="V15" s="15"/>
    </row>
    <row r="16" spans="1:37" ht="18" x14ac:dyDescent="0.25">
      <c r="A16" s="27" t="s">
        <v>130</v>
      </c>
      <c r="B16" s="27" t="s">
        <v>1</v>
      </c>
      <c r="C16" s="27" t="s">
        <v>14</v>
      </c>
      <c r="D16" s="27" t="s">
        <v>61</v>
      </c>
      <c r="E16" s="27" t="s">
        <v>62</v>
      </c>
      <c r="F16" s="27" t="s">
        <v>15</v>
      </c>
      <c r="G16" s="27">
        <v>2024</v>
      </c>
      <c r="H16" s="27">
        <v>2025</v>
      </c>
      <c r="I16" s="27">
        <v>2026</v>
      </c>
      <c r="J16" s="27">
        <v>2027</v>
      </c>
      <c r="K16" s="27">
        <v>2028</v>
      </c>
      <c r="L16" s="27">
        <v>2029</v>
      </c>
      <c r="M16" s="27">
        <v>2030</v>
      </c>
      <c r="N16" s="27">
        <v>2031</v>
      </c>
      <c r="O16" s="27">
        <v>2032</v>
      </c>
      <c r="P16" s="27">
        <v>2033</v>
      </c>
      <c r="Q16" s="27" t="s">
        <v>13</v>
      </c>
      <c r="V16" s="15"/>
    </row>
    <row r="17" spans="1:22" ht="18.75" x14ac:dyDescent="0.3">
      <c r="A17" s="54" t="str">
        <f>A3</f>
        <v>S01</v>
      </c>
      <c r="B17" s="54" t="str">
        <f>B3</f>
        <v>Safe Travel</v>
      </c>
      <c r="C17" s="52"/>
      <c r="D17" s="52"/>
      <c r="E17" t="s">
        <v>16</v>
      </c>
      <c r="F17" t="str">
        <f>"$ per" &amp; " " &amp; F19</f>
        <v>$ per Project</v>
      </c>
      <c r="G17" s="38">
        <v>40000</v>
      </c>
      <c r="H17" s="38">
        <v>41000</v>
      </c>
      <c r="I17" s="38">
        <v>42000</v>
      </c>
      <c r="J17" s="38">
        <v>43000</v>
      </c>
      <c r="K17" s="38">
        <v>44000</v>
      </c>
      <c r="L17" s="38">
        <v>45000</v>
      </c>
      <c r="M17" s="38">
        <v>46000</v>
      </c>
      <c r="N17" s="38">
        <v>47000</v>
      </c>
      <c r="O17" s="38">
        <v>48000</v>
      </c>
      <c r="P17" s="38">
        <v>49000</v>
      </c>
      <c r="V17" s="15"/>
    </row>
    <row r="18" spans="1:22" ht="15.75" x14ac:dyDescent="0.25">
      <c r="A18" s="52"/>
      <c r="B18" s="52"/>
      <c r="C18" s="52"/>
      <c r="D18" s="52"/>
      <c r="E18" t="s">
        <v>3</v>
      </c>
      <c r="F18" t="str">
        <f>"tonnes/"&amp;F19</f>
        <v>tonnes/Project</v>
      </c>
      <c r="G18" s="45">
        <v>400</v>
      </c>
      <c r="H18" s="45">
        <v>400</v>
      </c>
      <c r="I18" s="45">
        <v>400</v>
      </c>
      <c r="J18" s="45">
        <v>400</v>
      </c>
      <c r="K18" s="45">
        <v>400</v>
      </c>
      <c r="L18" s="45">
        <v>400</v>
      </c>
      <c r="M18" s="45">
        <v>400</v>
      </c>
      <c r="N18" s="45">
        <v>400</v>
      </c>
      <c r="O18" s="45">
        <v>400</v>
      </c>
      <c r="P18" s="45">
        <v>400</v>
      </c>
      <c r="V18" s="15"/>
    </row>
    <row r="19" spans="1:22" ht="15" customHeight="1" x14ac:dyDescent="0.25">
      <c r="A19" s="53" t="str">
        <f>A3</f>
        <v>S01</v>
      </c>
      <c r="B19" s="53" t="str">
        <f>B3</f>
        <v>Safe Travel</v>
      </c>
      <c r="C19" s="53" t="s">
        <v>8</v>
      </c>
      <c r="D19" s="63" t="s">
        <v>76</v>
      </c>
      <c r="E19" s="30" t="s">
        <v>6</v>
      </c>
      <c r="F19" s="34" t="s">
        <v>72</v>
      </c>
      <c r="G19" s="41">
        <v>3</v>
      </c>
      <c r="H19" s="41">
        <v>3</v>
      </c>
      <c r="I19" s="41">
        <v>3</v>
      </c>
      <c r="J19" s="41">
        <v>3</v>
      </c>
      <c r="K19" s="41">
        <v>3</v>
      </c>
      <c r="L19" s="41">
        <v>3</v>
      </c>
      <c r="M19" s="41">
        <v>3</v>
      </c>
      <c r="N19" s="41">
        <v>3</v>
      </c>
      <c r="O19" s="41">
        <v>3</v>
      </c>
      <c r="P19" s="41">
        <v>3</v>
      </c>
      <c r="Q19" s="35">
        <f>IFERROR(AVERAGE(G19:P19),0)</f>
        <v>3</v>
      </c>
      <c r="V19" s="15"/>
    </row>
    <row r="20" spans="1:22" ht="15.75" x14ac:dyDescent="0.25">
      <c r="A20" s="53"/>
      <c r="B20" s="53"/>
      <c r="C20" s="53"/>
      <c r="D20" s="63"/>
      <c r="E20" s="30" t="s">
        <v>5</v>
      </c>
      <c r="F20" s="34" t="s">
        <v>17</v>
      </c>
      <c r="G20" s="36">
        <v>85</v>
      </c>
      <c r="H20" s="36">
        <v>86</v>
      </c>
      <c r="I20" s="36">
        <v>87</v>
      </c>
      <c r="J20" s="36">
        <v>88</v>
      </c>
      <c r="K20" s="36">
        <v>89</v>
      </c>
      <c r="L20" s="36">
        <v>90</v>
      </c>
      <c r="M20" s="36">
        <v>91</v>
      </c>
      <c r="N20" s="36">
        <v>92</v>
      </c>
      <c r="O20" s="36">
        <v>93</v>
      </c>
      <c r="P20" s="36">
        <v>94</v>
      </c>
      <c r="Q20" s="43">
        <f t="shared" ref="Q20:Q39" si="0">IFERROR(AVERAGE(G20:P20),0)</f>
        <v>89.5</v>
      </c>
      <c r="V20" s="15"/>
    </row>
    <row r="21" spans="1:22" ht="15.75" x14ac:dyDescent="0.25">
      <c r="A21" s="53"/>
      <c r="B21" s="53"/>
      <c r="C21" s="53"/>
      <c r="D21" s="63"/>
      <c r="E21" s="30" t="s">
        <v>7</v>
      </c>
      <c r="F21" s="37" t="s">
        <v>63</v>
      </c>
      <c r="G21" s="36">
        <v>2</v>
      </c>
      <c r="H21" s="36">
        <v>2</v>
      </c>
      <c r="I21" s="36">
        <v>2</v>
      </c>
      <c r="J21" s="36">
        <v>2</v>
      </c>
      <c r="K21" s="36">
        <v>2</v>
      </c>
      <c r="L21" s="36">
        <v>3</v>
      </c>
      <c r="M21" s="36">
        <v>3</v>
      </c>
      <c r="N21" s="36">
        <v>3</v>
      </c>
      <c r="O21" s="36">
        <v>3</v>
      </c>
      <c r="P21" s="36">
        <v>3</v>
      </c>
      <c r="Q21" s="35">
        <f t="shared" si="0"/>
        <v>2.5</v>
      </c>
      <c r="V21" s="15"/>
    </row>
    <row r="22" spans="1:22" ht="15.75" x14ac:dyDescent="0.25">
      <c r="A22" s="53"/>
      <c r="B22" s="53"/>
      <c r="C22" s="53"/>
      <c r="D22" s="63"/>
      <c r="E22" s="30" t="s">
        <v>27</v>
      </c>
      <c r="F22" s="30" t="s">
        <v>64</v>
      </c>
      <c r="G22" s="14">
        <v>100000</v>
      </c>
      <c r="H22" s="14">
        <v>100000</v>
      </c>
      <c r="I22" s="14">
        <v>100000</v>
      </c>
      <c r="J22" s="14">
        <v>100000</v>
      </c>
      <c r="K22" s="14">
        <v>100000</v>
      </c>
      <c r="L22" s="14">
        <v>100000</v>
      </c>
      <c r="M22" s="14">
        <v>100000</v>
      </c>
      <c r="N22" s="14">
        <v>100000</v>
      </c>
      <c r="O22" s="14">
        <v>100000</v>
      </c>
      <c r="P22" s="14">
        <v>100000</v>
      </c>
      <c r="Q22" s="8">
        <f t="shared" si="0"/>
        <v>100000</v>
      </c>
      <c r="V22" s="15"/>
    </row>
    <row r="23" spans="1:22" ht="15.75" x14ac:dyDescent="0.25">
      <c r="A23" s="53"/>
      <c r="B23" s="53"/>
      <c r="C23" s="53"/>
      <c r="D23" s="63"/>
      <c r="E23" s="30" t="s">
        <v>4</v>
      </c>
      <c r="F23" s="30" t="s">
        <v>64</v>
      </c>
      <c r="G23" s="33">
        <f>G19*G17</f>
        <v>120000</v>
      </c>
      <c r="H23" s="33">
        <f t="shared" ref="H23:P23" si="1">H19*H17</f>
        <v>123000</v>
      </c>
      <c r="I23" s="33">
        <f t="shared" si="1"/>
        <v>126000</v>
      </c>
      <c r="J23" s="33">
        <f t="shared" si="1"/>
        <v>129000</v>
      </c>
      <c r="K23" s="33">
        <f t="shared" si="1"/>
        <v>132000</v>
      </c>
      <c r="L23" s="33">
        <f t="shared" si="1"/>
        <v>135000</v>
      </c>
      <c r="M23" s="33">
        <f t="shared" si="1"/>
        <v>138000</v>
      </c>
      <c r="N23" s="33">
        <f t="shared" si="1"/>
        <v>141000</v>
      </c>
      <c r="O23" s="33">
        <f t="shared" si="1"/>
        <v>144000</v>
      </c>
      <c r="P23" s="33">
        <f t="shared" si="1"/>
        <v>147000</v>
      </c>
      <c r="Q23" s="42">
        <f t="shared" si="0"/>
        <v>133500</v>
      </c>
      <c r="V23" s="15"/>
    </row>
    <row r="24" spans="1:22" ht="15.75" x14ac:dyDescent="0.25">
      <c r="A24" s="53"/>
      <c r="B24" s="53"/>
      <c r="C24" s="53"/>
      <c r="D24" s="63"/>
      <c r="E24" s="30" t="s">
        <v>18</v>
      </c>
      <c r="F24" s="30" t="s">
        <v>64</v>
      </c>
      <c r="G24" s="33">
        <f>G21*G22</f>
        <v>200000</v>
      </c>
      <c r="H24" s="33">
        <f t="shared" ref="H24:P24" si="2">H21*H22</f>
        <v>200000</v>
      </c>
      <c r="I24" s="33">
        <f t="shared" si="2"/>
        <v>200000</v>
      </c>
      <c r="J24" s="33">
        <f t="shared" si="2"/>
        <v>200000</v>
      </c>
      <c r="K24" s="33">
        <f t="shared" si="2"/>
        <v>200000</v>
      </c>
      <c r="L24" s="33">
        <f t="shared" si="2"/>
        <v>300000</v>
      </c>
      <c r="M24" s="33">
        <f t="shared" si="2"/>
        <v>300000</v>
      </c>
      <c r="N24" s="33">
        <f t="shared" si="2"/>
        <v>300000</v>
      </c>
      <c r="O24" s="33">
        <f t="shared" si="2"/>
        <v>300000</v>
      </c>
      <c r="P24" s="33">
        <f t="shared" si="2"/>
        <v>300000</v>
      </c>
      <c r="Q24" s="42">
        <f t="shared" si="0"/>
        <v>250000</v>
      </c>
      <c r="V24" s="15"/>
    </row>
    <row r="25" spans="1:22" ht="15.75" x14ac:dyDescent="0.25">
      <c r="A25" s="53"/>
      <c r="B25" s="53"/>
      <c r="C25" s="53"/>
      <c r="D25" s="63"/>
      <c r="E25" s="30" t="s">
        <v>19</v>
      </c>
      <c r="F25" s="30" t="s">
        <v>20</v>
      </c>
      <c r="G25" s="44">
        <f>G18*G19</f>
        <v>1200</v>
      </c>
      <c r="H25" s="44">
        <f t="shared" ref="H25:P25" si="3">H18*H19</f>
        <v>1200</v>
      </c>
      <c r="I25" s="44">
        <f t="shared" si="3"/>
        <v>1200</v>
      </c>
      <c r="J25" s="44">
        <f t="shared" si="3"/>
        <v>1200</v>
      </c>
      <c r="K25" s="44">
        <f t="shared" si="3"/>
        <v>1200</v>
      </c>
      <c r="L25" s="44">
        <f t="shared" si="3"/>
        <v>1200</v>
      </c>
      <c r="M25" s="44">
        <f t="shared" si="3"/>
        <v>1200</v>
      </c>
      <c r="N25" s="44">
        <f t="shared" si="3"/>
        <v>1200</v>
      </c>
      <c r="O25" s="44">
        <f t="shared" si="3"/>
        <v>1200</v>
      </c>
      <c r="P25" s="44">
        <f t="shared" si="3"/>
        <v>1200</v>
      </c>
      <c r="Q25" s="48">
        <f t="shared" si="0"/>
        <v>1200</v>
      </c>
      <c r="V25" s="15"/>
    </row>
    <row r="26" spans="1:22" ht="15" customHeight="1" x14ac:dyDescent="0.25">
      <c r="A26" s="52" t="str">
        <f>A19</f>
        <v>S01</v>
      </c>
      <c r="B26" s="52" t="str">
        <f>B19</f>
        <v>Safe Travel</v>
      </c>
      <c r="C26" s="52" t="s">
        <v>9</v>
      </c>
      <c r="D26" s="63" t="s">
        <v>77</v>
      </c>
      <c r="E26" t="s">
        <v>6</v>
      </c>
      <c r="F26" t="str">
        <f>F19</f>
        <v>Project</v>
      </c>
      <c r="G26" s="39">
        <v>2.2000000000000002</v>
      </c>
      <c r="H26" s="39">
        <v>2.2000000000000002</v>
      </c>
      <c r="I26" s="39">
        <v>2.2000000000000002</v>
      </c>
      <c r="J26" s="39">
        <v>2.2000000000000002</v>
      </c>
      <c r="K26" s="39">
        <v>2.2000000000000002</v>
      </c>
      <c r="L26" s="39">
        <v>2.2000000000000002</v>
      </c>
      <c r="M26" s="39">
        <v>2.2000000000000002</v>
      </c>
      <c r="N26" s="39">
        <v>2.2000000000000002</v>
      </c>
      <c r="O26" s="39">
        <v>2.2000000000000002</v>
      </c>
      <c r="P26" s="39">
        <v>2.2000000000000002</v>
      </c>
      <c r="Q26" s="35">
        <f t="shared" si="0"/>
        <v>2.1999999999999997</v>
      </c>
      <c r="V26" s="15"/>
    </row>
    <row r="27" spans="1:22" ht="15.75" x14ac:dyDescent="0.25">
      <c r="A27" s="52"/>
      <c r="B27" s="52"/>
      <c r="C27" s="52"/>
      <c r="D27" s="63"/>
      <c r="E27" t="s">
        <v>5</v>
      </c>
      <c r="F27" t="str">
        <f>F20</f>
        <v>%</v>
      </c>
      <c r="G27" s="39">
        <v>85</v>
      </c>
      <c r="H27" s="39">
        <v>85</v>
      </c>
      <c r="I27" s="39">
        <v>85</v>
      </c>
      <c r="J27" s="39">
        <v>85</v>
      </c>
      <c r="K27" s="39">
        <v>85</v>
      </c>
      <c r="L27" s="39">
        <v>85</v>
      </c>
      <c r="M27" s="39">
        <v>85</v>
      </c>
      <c r="N27" s="39">
        <v>85</v>
      </c>
      <c r="O27" s="39">
        <v>85</v>
      </c>
      <c r="P27" s="39">
        <v>85</v>
      </c>
      <c r="Q27" s="43">
        <f t="shared" si="0"/>
        <v>85</v>
      </c>
      <c r="V27" s="15"/>
    </row>
    <row r="28" spans="1:22" ht="15.75" x14ac:dyDescent="0.25">
      <c r="A28" s="52"/>
      <c r="B28" s="52"/>
      <c r="C28" s="52"/>
      <c r="D28" s="63"/>
      <c r="E28" t="s">
        <v>7</v>
      </c>
      <c r="F28" t="str">
        <f>F21</f>
        <v>1,2,3,4,5</v>
      </c>
      <c r="G28" s="39">
        <v>2</v>
      </c>
      <c r="H28" s="39">
        <v>2</v>
      </c>
      <c r="I28" s="39">
        <v>3</v>
      </c>
      <c r="J28" s="39">
        <v>3</v>
      </c>
      <c r="K28" s="39">
        <v>3</v>
      </c>
      <c r="L28" s="39">
        <v>3</v>
      </c>
      <c r="M28" s="39">
        <v>4</v>
      </c>
      <c r="N28" s="39">
        <v>4</v>
      </c>
      <c r="O28" s="39">
        <v>4</v>
      </c>
      <c r="P28" s="39">
        <v>4</v>
      </c>
      <c r="Q28" s="35">
        <f t="shared" si="0"/>
        <v>3.2</v>
      </c>
      <c r="V28" s="15"/>
    </row>
    <row r="29" spans="1:22" ht="15.75" x14ac:dyDescent="0.25">
      <c r="A29" s="52"/>
      <c r="B29" s="52"/>
      <c r="C29" s="52"/>
      <c r="D29" s="63"/>
      <c r="E29" t="s">
        <v>27</v>
      </c>
      <c r="F29" t="str">
        <f>F22</f>
        <v>$</v>
      </c>
      <c r="G29" s="38">
        <v>200000</v>
      </c>
      <c r="H29" s="38">
        <v>200000</v>
      </c>
      <c r="I29" s="38">
        <v>200000</v>
      </c>
      <c r="J29" s="38">
        <v>200000</v>
      </c>
      <c r="K29" s="38">
        <v>200000</v>
      </c>
      <c r="L29" s="38">
        <v>200000</v>
      </c>
      <c r="M29" s="38">
        <v>200000</v>
      </c>
      <c r="N29" s="38">
        <v>200000</v>
      </c>
      <c r="O29" s="38">
        <v>200000</v>
      </c>
      <c r="P29" s="38">
        <v>200000</v>
      </c>
      <c r="Q29" s="8">
        <f t="shared" si="0"/>
        <v>200000</v>
      </c>
      <c r="V29" s="15"/>
    </row>
    <row r="30" spans="1:22" ht="15.75" x14ac:dyDescent="0.25">
      <c r="A30" s="52"/>
      <c r="B30" s="52"/>
      <c r="C30" s="52"/>
      <c r="D30" s="63"/>
      <c r="E30" t="s">
        <v>4</v>
      </c>
      <c r="F30" t="s">
        <v>64</v>
      </c>
      <c r="G30" s="40">
        <f>G26*G17</f>
        <v>88000</v>
      </c>
      <c r="H30" s="40">
        <f t="shared" ref="H30:P30" si="4">H26*H17</f>
        <v>90200.000000000015</v>
      </c>
      <c r="I30" s="40">
        <f t="shared" si="4"/>
        <v>92400.000000000015</v>
      </c>
      <c r="J30" s="40">
        <f t="shared" si="4"/>
        <v>94600.000000000015</v>
      </c>
      <c r="K30" s="40">
        <f t="shared" si="4"/>
        <v>96800.000000000015</v>
      </c>
      <c r="L30" s="40">
        <f t="shared" si="4"/>
        <v>99000.000000000015</v>
      </c>
      <c r="M30" s="40">
        <f t="shared" si="4"/>
        <v>101200.00000000001</v>
      </c>
      <c r="N30" s="40">
        <f t="shared" si="4"/>
        <v>103400.00000000001</v>
      </c>
      <c r="O30" s="40">
        <f t="shared" si="4"/>
        <v>105600.00000000001</v>
      </c>
      <c r="P30" s="40">
        <f t="shared" si="4"/>
        <v>107800.00000000001</v>
      </c>
      <c r="Q30" s="42">
        <f t="shared" si="0"/>
        <v>97900</v>
      </c>
      <c r="V30" s="15"/>
    </row>
    <row r="31" spans="1:22" ht="15.75" x14ac:dyDescent="0.25">
      <c r="A31" s="52"/>
      <c r="B31" s="52"/>
      <c r="C31" s="52"/>
      <c r="D31" s="63"/>
      <c r="E31" t="s">
        <v>18</v>
      </c>
      <c r="F31" t="s">
        <v>64</v>
      </c>
      <c r="G31" s="40">
        <f>G28*G29</f>
        <v>400000</v>
      </c>
      <c r="H31" s="40">
        <f t="shared" ref="H31:P31" si="5">H28*H29</f>
        <v>400000</v>
      </c>
      <c r="I31" s="40">
        <f t="shared" si="5"/>
        <v>600000</v>
      </c>
      <c r="J31" s="40">
        <f t="shared" si="5"/>
        <v>600000</v>
      </c>
      <c r="K31" s="40">
        <f t="shared" si="5"/>
        <v>600000</v>
      </c>
      <c r="L31" s="40">
        <f t="shared" si="5"/>
        <v>600000</v>
      </c>
      <c r="M31" s="40">
        <f t="shared" si="5"/>
        <v>800000</v>
      </c>
      <c r="N31" s="40">
        <f t="shared" si="5"/>
        <v>800000</v>
      </c>
      <c r="O31" s="40">
        <f t="shared" si="5"/>
        <v>800000</v>
      </c>
      <c r="P31" s="40">
        <f t="shared" si="5"/>
        <v>800000</v>
      </c>
      <c r="Q31" s="42">
        <f t="shared" si="0"/>
        <v>640000</v>
      </c>
      <c r="V31" s="15"/>
    </row>
    <row r="32" spans="1:22" ht="15.75" x14ac:dyDescent="0.25">
      <c r="A32" s="52"/>
      <c r="B32" s="52"/>
      <c r="C32" s="52"/>
      <c r="D32" s="63"/>
      <c r="E32" t="s">
        <v>19</v>
      </c>
      <c r="F32" t="s">
        <v>20</v>
      </c>
      <c r="G32" s="47">
        <f>G26*G18</f>
        <v>880.00000000000011</v>
      </c>
      <c r="H32" s="47">
        <f t="shared" ref="H32:P32" si="6">H26*H18</f>
        <v>880.00000000000011</v>
      </c>
      <c r="I32" s="47">
        <f t="shared" si="6"/>
        <v>880.00000000000011</v>
      </c>
      <c r="J32" s="47">
        <f t="shared" si="6"/>
        <v>880.00000000000011</v>
      </c>
      <c r="K32" s="47">
        <f t="shared" si="6"/>
        <v>880.00000000000011</v>
      </c>
      <c r="L32" s="47">
        <f t="shared" si="6"/>
        <v>880.00000000000011</v>
      </c>
      <c r="M32" s="47">
        <f t="shared" si="6"/>
        <v>880.00000000000011</v>
      </c>
      <c r="N32" s="47">
        <f t="shared" si="6"/>
        <v>880.00000000000011</v>
      </c>
      <c r="O32" s="47">
        <f t="shared" si="6"/>
        <v>880.00000000000011</v>
      </c>
      <c r="P32" s="47">
        <f t="shared" si="6"/>
        <v>880.00000000000011</v>
      </c>
      <c r="Q32" s="48">
        <f t="shared" si="0"/>
        <v>880.00000000000023</v>
      </c>
      <c r="V32" s="15"/>
    </row>
    <row r="33" spans="1:22" ht="15" customHeight="1" x14ac:dyDescent="0.25">
      <c r="A33" s="53" t="str">
        <f>A26</f>
        <v>S01</v>
      </c>
      <c r="B33" s="53" t="str">
        <f>B19</f>
        <v>Safe Travel</v>
      </c>
      <c r="C33" s="53" t="s">
        <v>10</v>
      </c>
      <c r="D33" s="63" t="s">
        <v>78</v>
      </c>
      <c r="E33" s="30" t="s">
        <v>6</v>
      </c>
      <c r="F33" s="30" t="str">
        <f>F19</f>
        <v>Project</v>
      </c>
      <c r="G33" s="41">
        <v>1.5</v>
      </c>
      <c r="H33" s="41">
        <v>1.5</v>
      </c>
      <c r="I33" s="41">
        <v>1.5</v>
      </c>
      <c r="J33" s="41">
        <v>1.5</v>
      </c>
      <c r="K33" s="41">
        <v>1.5</v>
      </c>
      <c r="L33" s="41">
        <v>1.5</v>
      </c>
      <c r="M33" s="41">
        <v>1.5</v>
      </c>
      <c r="N33" s="41">
        <v>1.5</v>
      </c>
      <c r="O33" s="41">
        <v>1.5</v>
      </c>
      <c r="P33" s="41">
        <v>1.5</v>
      </c>
      <c r="Q33" s="35">
        <f t="shared" si="0"/>
        <v>1.5</v>
      </c>
      <c r="V33" s="15"/>
    </row>
    <row r="34" spans="1:22" s="17" customFormat="1" ht="15.75" x14ac:dyDescent="0.25">
      <c r="A34" s="53"/>
      <c r="B34" s="53"/>
      <c r="C34" s="53"/>
      <c r="D34" s="63"/>
      <c r="E34" s="30" t="s">
        <v>5</v>
      </c>
      <c r="F34" s="30" t="str">
        <f>F20</f>
        <v>%</v>
      </c>
      <c r="G34" s="36">
        <v>85</v>
      </c>
      <c r="H34" s="36">
        <v>84</v>
      </c>
      <c r="I34" s="36">
        <v>83</v>
      </c>
      <c r="J34" s="36">
        <v>82</v>
      </c>
      <c r="K34" s="36">
        <v>81</v>
      </c>
      <c r="L34" s="36">
        <v>80</v>
      </c>
      <c r="M34" s="36">
        <v>79</v>
      </c>
      <c r="N34" s="36">
        <v>78</v>
      </c>
      <c r="O34" s="36">
        <v>77</v>
      </c>
      <c r="P34" s="36">
        <v>76</v>
      </c>
      <c r="Q34" s="43">
        <f t="shared" si="0"/>
        <v>80.5</v>
      </c>
      <c r="V34" s="15"/>
    </row>
    <row r="35" spans="1:22" s="17" customFormat="1" ht="15.75" x14ac:dyDescent="0.25">
      <c r="A35" s="53"/>
      <c r="B35" s="53"/>
      <c r="C35" s="53"/>
      <c r="D35" s="63"/>
      <c r="E35" s="30" t="s">
        <v>7</v>
      </c>
      <c r="F35" s="30" t="str">
        <f>F21</f>
        <v>1,2,3,4,5</v>
      </c>
      <c r="G35" s="36">
        <v>2</v>
      </c>
      <c r="H35" s="36">
        <v>3</v>
      </c>
      <c r="I35" s="36">
        <v>3</v>
      </c>
      <c r="J35" s="36">
        <v>3</v>
      </c>
      <c r="K35" s="36">
        <v>4</v>
      </c>
      <c r="L35" s="36">
        <v>4</v>
      </c>
      <c r="M35" s="36">
        <v>4</v>
      </c>
      <c r="N35" s="36">
        <v>5</v>
      </c>
      <c r="O35" s="36">
        <v>5</v>
      </c>
      <c r="P35" s="36">
        <v>5</v>
      </c>
      <c r="Q35" s="35">
        <f t="shared" si="0"/>
        <v>3.8</v>
      </c>
      <c r="V35" s="15"/>
    </row>
    <row r="36" spans="1:22" s="17" customFormat="1" ht="15.75" x14ac:dyDescent="0.25">
      <c r="A36" s="53"/>
      <c r="B36" s="53"/>
      <c r="C36" s="53"/>
      <c r="D36" s="63"/>
      <c r="E36" s="30" t="s">
        <v>27</v>
      </c>
      <c r="F36" s="30" t="str">
        <f>F22</f>
        <v>$</v>
      </c>
      <c r="G36" s="14">
        <v>300000</v>
      </c>
      <c r="H36" s="14">
        <v>300000</v>
      </c>
      <c r="I36" s="14">
        <v>300000</v>
      </c>
      <c r="J36" s="14">
        <v>300000</v>
      </c>
      <c r="K36" s="14">
        <v>300000</v>
      </c>
      <c r="L36" s="14">
        <v>300000</v>
      </c>
      <c r="M36" s="14">
        <v>300000</v>
      </c>
      <c r="N36" s="14">
        <v>300000</v>
      </c>
      <c r="O36" s="14">
        <v>300000</v>
      </c>
      <c r="P36" s="14">
        <v>300000</v>
      </c>
      <c r="Q36" s="8">
        <f t="shared" si="0"/>
        <v>300000</v>
      </c>
      <c r="V36" s="15"/>
    </row>
    <row r="37" spans="1:22" s="17" customFormat="1" ht="15.75" x14ac:dyDescent="0.25">
      <c r="A37" s="53"/>
      <c r="B37" s="53"/>
      <c r="C37" s="53"/>
      <c r="D37" s="63"/>
      <c r="E37" s="30" t="s">
        <v>4</v>
      </c>
      <c r="F37" s="30" t="s">
        <v>64</v>
      </c>
      <c r="G37" s="33">
        <f>G33*G17</f>
        <v>60000</v>
      </c>
      <c r="H37" s="33">
        <f t="shared" ref="H37:O37" si="7">H33*H17</f>
        <v>61500</v>
      </c>
      <c r="I37" s="33">
        <f t="shared" si="7"/>
        <v>63000</v>
      </c>
      <c r="J37" s="33">
        <f t="shared" si="7"/>
        <v>64500</v>
      </c>
      <c r="K37" s="33">
        <f t="shared" si="7"/>
        <v>66000</v>
      </c>
      <c r="L37" s="33">
        <f t="shared" si="7"/>
        <v>67500</v>
      </c>
      <c r="M37" s="33">
        <f t="shared" si="7"/>
        <v>69000</v>
      </c>
      <c r="N37" s="33">
        <f t="shared" si="7"/>
        <v>70500</v>
      </c>
      <c r="O37" s="33">
        <f t="shared" si="7"/>
        <v>72000</v>
      </c>
      <c r="P37" s="33">
        <f>P33*P17</f>
        <v>73500</v>
      </c>
      <c r="Q37" s="42">
        <f t="shared" si="0"/>
        <v>66750</v>
      </c>
      <c r="V37" s="15"/>
    </row>
    <row r="38" spans="1:22" s="17" customFormat="1" ht="15.75" x14ac:dyDescent="0.25">
      <c r="A38" s="53"/>
      <c r="B38" s="53"/>
      <c r="C38" s="53"/>
      <c r="D38" s="63"/>
      <c r="E38" s="30" t="s">
        <v>18</v>
      </c>
      <c r="F38" s="30" t="s">
        <v>64</v>
      </c>
      <c r="G38" s="33">
        <f>G35*G36</f>
        <v>600000</v>
      </c>
      <c r="H38" s="33">
        <f t="shared" ref="H38:P38" si="8">H35*H36</f>
        <v>900000</v>
      </c>
      <c r="I38" s="33">
        <f t="shared" si="8"/>
        <v>900000</v>
      </c>
      <c r="J38" s="33">
        <f t="shared" si="8"/>
        <v>900000</v>
      </c>
      <c r="K38" s="33">
        <f t="shared" si="8"/>
        <v>1200000</v>
      </c>
      <c r="L38" s="33">
        <f t="shared" si="8"/>
        <v>1200000</v>
      </c>
      <c r="M38" s="33">
        <f t="shared" si="8"/>
        <v>1200000</v>
      </c>
      <c r="N38" s="33">
        <f t="shared" si="8"/>
        <v>1500000</v>
      </c>
      <c r="O38" s="33">
        <f t="shared" si="8"/>
        <v>1500000</v>
      </c>
      <c r="P38" s="33">
        <f t="shared" si="8"/>
        <v>1500000</v>
      </c>
      <c r="Q38" s="42">
        <f t="shared" si="0"/>
        <v>1140000</v>
      </c>
      <c r="V38" s="15"/>
    </row>
    <row r="39" spans="1:22" s="17" customFormat="1" ht="16.5" thickBot="1" x14ac:dyDescent="0.3">
      <c r="A39" s="53"/>
      <c r="B39" s="53"/>
      <c r="C39" s="53"/>
      <c r="D39" s="63"/>
      <c r="E39" s="30" t="s">
        <v>19</v>
      </c>
      <c r="F39" s="30" t="s">
        <v>20</v>
      </c>
      <c r="G39" s="46">
        <f>G18*G33</f>
        <v>600</v>
      </c>
      <c r="H39" s="46">
        <f t="shared" ref="H39:P39" si="9">H18*H33</f>
        <v>600</v>
      </c>
      <c r="I39" s="46">
        <f t="shared" si="9"/>
        <v>600</v>
      </c>
      <c r="J39" s="46">
        <f t="shared" si="9"/>
        <v>600</v>
      </c>
      <c r="K39" s="46">
        <f t="shared" si="9"/>
        <v>600</v>
      </c>
      <c r="L39" s="46">
        <f t="shared" si="9"/>
        <v>600</v>
      </c>
      <c r="M39" s="46">
        <f t="shared" si="9"/>
        <v>600</v>
      </c>
      <c r="N39" s="46">
        <f t="shared" si="9"/>
        <v>600</v>
      </c>
      <c r="O39" s="46">
        <f t="shared" si="9"/>
        <v>600</v>
      </c>
      <c r="P39" s="46">
        <f t="shared" si="9"/>
        <v>600</v>
      </c>
      <c r="Q39" s="48">
        <f t="shared" si="0"/>
        <v>600</v>
      </c>
      <c r="V39" s="15"/>
    </row>
    <row r="40" spans="1:22" s="17" customFormat="1" ht="18" x14ac:dyDescent="0.25">
      <c r="A40" s="27" t="str">
        <f>A16</f>
        <v>LoS ref</v>
      </c>
      <c r="B40" s="27" t="str">
        <f t="shared" ref="B40:Q40" si="10">B16</f>
        <v>Level of Service</v>
      </c>
      <c r="C40" s="27" t="str">
        <f t="shared" si="10"/>
        <v>Option</v>
      </c>
      <c r="D40" s="27" t="str">
        <f t="shared" si="10"/>
        <v>Benefits/Consequences</v>
      </c>
      <c r="E40" s="27" t="str">
        <f t="shared" si="10"/>
        <v>Factor</v>
      </c>
      <c r="F40" s="27" t="str">
        <f t="shared" si="10"/>
        <v>Unit</v>
      </c>
      <c r="G40" s="27">
        <f t="shared" si="10"/>
        <v>2024</v>
      </c>
      <c r="H40" s="27">
        <f t="shared" si="10"/>
        <v>2025</v>
      </c>
      <c r="I40" s="27">
        <f t="shared" si="10"/>
        <v>2026</v>
      </c>
      <c r="J40" s="27">
        <f t="shared" si="10"/>
        <v>2027</v>
      </c>
      <c r="K40" s="27">
        <f t="shared" si="10"/>
        <v>2028</v>
      </c>
      <c r="L40" s="27">
        <f t="shared" si="10"/>
        <v>2029</v>
      </c>
      <c r="M40" s="27">
        <f t="shared" si="10"/>
        <v>2030</v>
      </c>
      <c r="N40" s="27">
        <f t="shared" si="10"/>
        <v>2031</v>
      </c>
      <c r="O40" s="27">
        <f t="shared" si="10"/>
        <v>2032</v>
      </c>
      <c r="P40" s="27">
        <f t="shared" si="10"/>
        <v>2033</v>
      </c>
      <c r="Q40" s="27" t="str">
        <f t="shared" si="10"/>
        <v>Avg</v>
      </c>
      <c r="V40" s="15"/>
    </row>
    <row r="41" spans="1:22" s="17" customFormat="1" ht="18.75" x14ac:dyDescent="0.3">
      <c r="A41" s="54" t="str">
        <f>A4</f>
        <v>S02</v>
      </c>
      <c r="B41" s="54" t="str">
        <f>B4</f>
        <v>Active Travel</v>
      </c>
      <c r="C41"/>
      <c r="D41"/>
      <c r="E41" t="s">
        <v>16</v>
      </c>
      <c r="F41" t="str">
        <f>"$ per" &amp; " " &amp; F43</f>
        <v>$ per km</v>
      </c>
      <c r="G41" s="38">
        <v>400000</v>
      </c>
      <c r="H41" s="38">
        <v>410000</v>
      </c>
      <c r="I41" s="38">
        <v>420000</v>
      </c>
      <c r="J41" s="38">
        <v>430000</v>
      </c>
      <c r="K41" s="38">
        <v>440000</v>
      </c>
      <c r="L41" s="38">
        <v>450000</v>
      </c>
      <c r="M41" s="38">
        <v>460000</v>
      </c>
      <c r="N41" s="38">
        <v>470000</v>
      </c>
      <c r="O41" s="38">
        <v>480000</v>
      </c>
      <c r="P41" s="38">
        <v>490000</v>
      </c>
      <c r="Q41"/>
      <c r="R41"/>
      <c r="S41"/>
      <c r="T41"/>
      <c r="U41"/>
      <c r="V41"/>
    </row>
    <row r="42" spans="1:22" s="17" customFormat="1" x14ac:dyDescent="0.25">
      <c r="A42"/>
      <c r="B42"/>
      <c r="C42"/>
      <c r="D42"/>
      <c r="E42" t="s">
        <v>3</v>
      </c>
      <c r="F42" t="str">
        <f>"tonnes/"&amp;F43</f>
        <v>tonnes/km</v>
      </c>
      <c r="G42" s="45">
        <v>400</v>
      </c>
      <c r="H42" s="45">
        <v>400</v>
      </c>
      <c r="I42" s="45">
        <v>400</v>
      </c>
      <c r="J42" s="45">
        <v>400</v>
      </c>
      <c r="K42" s="45">
        <v>400</v>
      </c>
      <c r="L42" s="45">
        <v>400</v>
      </c>
      <c r="M42" s="45">
        <v>400</v>
      </c>
      <c r="N42" s="45">
        <v>400</v>
      </c>
      <c r="O42" s="45">
        <v>400</v>
      </c>
      <c r="P42" s="45">
        <v>400</v>
      </c>
      <c r="Q42"/>
      <c r="R42"/>
      <c r="S42"/>
      <c r="T42"/>
      <c r="U42"/>
      <c r="V42"/>
    </row>
    <row r="43" spans="1:22" s="17" customFormat="1" ht="15" customHeight="1" x14ac:dyDescent="0.25">
      <c r="A43" s="30" t="str">
        <f>A41</f>
        <v>S02</v>
      </c>
      <c r="B43" s="30" t="str">
        <f>B41</f>
        <v>Active Travel</v>
      </c>
      <c r="C43" s="30" t="s">
        <v>8</v>
      </c>
      <c r="D43" s="63" t="s">
        <v>79</v>
      </c>
      <c r="E43" s="30" t="s">
        <v>6</v>
      </c>
      <c r="F43" s="34" t="s">
        <v>73</v>
      </c>
      <c r="G43" s="41">
        <v>3</v>
      </c>
      <c r="H43" s="41">
        <v>3</v>
      </c>
      <c r="I43" s="41">
        <v>3</v>
      </c>
      <c r="J43" s="41">
        <v>3</v>
      </c>
      <c r="K43" s="41">
        <v>3</v>
      </c>
      <c r="L43" s="41">
        <v>3</v>
      </c>
      <c r="M43" s="41">
        <v>3</v>
      </c>
      <c r="N43" s="41">
        <v>3</v>
      </c>
      <c r="O43" s="41">
        <v>3</v>
      </c>
      <c r="P43" s="41">
        <v>3</v>
      </c>
      <c r="Q43" s="35">
        <f>IFERROR(AVERAGE(G43:P43),0)</f>
        <v>3</v>
      </c>
      <c r="R43"/>
      <c r="S43"/>
      <c r="T43"/>
      <c r="U43"/>
      <c r="V43"/>
    </row>
    <row r="44" spans="1:22" s="17" customFormat="1" x14ac:dyDescent="0.25">
      <c r="A44" s="30"/>
      <c r="B44" s="30"/>
      <c r="C44" s="30"/>
      <c r="D44" s="63"/>
      <c r="E44" s="30" t="s">
        <v>5</v>
      </c>
      <c r="F44" s="34" t="s">
        <v>17</v>
      </c>
      <c r="G44" s="36">
        <v>85</v>
      </c>
      <c r="H44" s="36">
        <v>86</v>
      </c>
      <c r="I44" s="36">
        <v>87</v>
      </c>
      <c r="J44" s="36">
        <v>88</v>
      </c>
      <c r="K44" s="36">
        <v>89</v>
      </c>
      <c r="L44" s="36">
        <v>90</v>
      </c>
      <c r="M44" s="36">
        <v>91</v>
      </c>
      <c r="N44" s="36">
        <v>92</v>
      </c>
      <c r="O44" s="36">
        <v>93</v>
      </c>
      <c r="P44" s="36">
        <v>94</v>
      </c>
      <c r="Q44" s="43">
        <f t="shared" ref="Q44:Q63" si="11">IFERROR(AVERAGE(G44:P44),0)</f>
        <v>89.5</v>
      </c>
      <c r="R44"/>
      <c r="S44"/>
      <c r="T44"/>
      <c r="U44"/>
      <c r="V44"/>
    </row>
    <row r="45" spans="1:22" s="17" customFormat="1" x14ac:dyDescent="0.25">
      <c r="A45" s="30"/>
      <c r="B45" s="30"/>
      <c r="C45" s="30"/>
      <c r="D45" s="63"/>
      <c r="E45" s="30" t="s">
        <v>7</v>
      </c>
      <c r="F45" s="37" t="s">
        <v>63</v>
      </c>
      <c r="G45" s="36">
        <v>2</v>
      </c>
      <c r="H45" s="36">
        <v>2</v>
      </c>
      <c r="I45" s="36">
        <v>2</v>
      </c>
      <c r="J45" s="36">
        <v>2</v>
      </c>
      <c r="K45" s="36">
        <v>2</v>
      </c>
      <c r="L45" s="36">
        <v>3</v>
      </c>
      <c r="M45" s="36">
        <v>3</v>
      </c>
      <c r="N45" s="36">
        <v>3</v>
      </c>
      <c r="O45" s="36">
        <v>3</v>
      </c>
      <c r="P45" s="36">
        <v>3</v>
      </c>
      <c r="Q45" s="35">
        <f t="shared" si="11"/>
        <v>2.5</v>
      </c>
      <c r="R45"/>
      <c r="S45"/>
      <c r="T45"/>
      <c r="U45"/>
      <c r="V45"/>
    </row>
    <row r="46" spans="1:22" s="17" customFormat="1" x14ac:dyDescent="0.25">
      <c r="A46" s="30"/>
      <c r="B46" s="30"/>
      <c r="C46" s="30"/>
      <c r="D46" s="63"/>
      <c r="E46" s="30" t="s">
        <v>27</v>
      </c>
      <c r="F46" s="30" t="s">
        <v>64</v>
      </c>
      <c r="G46" s="14">
        <v>100000</v>
      </c>
      <c r="H46" s="14">
        <v>100000</v>
      </c>
      <c r="I46" s="14">
        <v>100000</v>
      </c>
      <c r="J46" s="14">
        <v>100000</v>
      </c>
      <c r="K46" s="14">
        <v>100000</v>
      </c>
      <c r="L46" s="14">
        <v>100000</v>
      </c>
      <c r="M46" s="14">
        <v>100000</v>
      </c>
      <c r="N46" s="14">
        <v>100000</v>
      </c>
      <c r="O46" s="14">
        <v>100000</v>
      </c>
      <c r="P46" s="14">
        <v>100000</v>
      </c>
      <c r="Q46" s="8">
        <f t="shared" si="11"/>
        <v>100000</v>
      </c>
      <c r="R46"/>
      <c r="S46"/>
      <c r="T46"/>
      <c r="U46"/>
      <c r="V46"/>
    </row>
    <row r="47" spans="1:22" s="17" customFormat="1" x14ac:dyDescent="0.25">
      <c r="A47" s="30"/>
      <c r="B47" s="30"/>
      <c r="C47" s="30"/>
      <c r="D47" s="63"/>
      <c r="E47" s="30" t="s">
        <v>4</v>
      </c>
      <c r="F47" s="30" t="s">
        <v>64</v>
      </c>
      <c r="G47" s="33">
        <f>G43*G41</f>
        <v>1200000</v>
      </c>
      <c r="H47" s="33">
        <f t="shared" ref="H47:P47" si="12">H43*H41</f>
        <v>1230000</v>
      </c>
      <c r="I47" s="33">
        <f t="shared" si="12"/>
        <v>1260000</v>
      </c>
      <c r="J47" s="33">
        <f t="shared" si="12"/>
        <v>1290000</v>
      </c>
      <c r="K47" s="33">
        <f t="shared" si="12"/>
        <v>1320000</v>
      </c>
      <c r="L47" s="33">
        <f t="shared" si="12"/>
        <v>1350000</v>
      </c>
      <c r="M47" s="33">
        <f t="shared" si="12"/>
        <v>1380000</v>
      </c>
      <c r="N47" s="33">
        <f t="shared" si="12"/>
        <v>1410000</v>
      </c>
      <c r="O47" s="33">
        <f t="shared" si="12"/>
        <v>1440000</v>
      </c>
      <c r="P47" s="33">
        <f t="shared" si="12"/>
        <v>1470000</v>
      </c>
      <c r="Q47" s="42">
        <f t="shared" si="11"/>
        <v>1335000</v>
      </c>
      <c r="R47"/>
      <c r="S47"/>
      <c r="T47"/>
      <c r="U47"/>
      <c r="V47"/>
    </row>
    <row r="48" spans="1:22" s="17" customFormat="1" x14ac:dyDescent="0.25">
      <c r="A48" s="30"/>
      <c r="B48" s="30"/>
      <c r="C48" s="30"/>
      <c r="D48" s="63"/>
      <c r="E48" s="30" t="s">
        <v>18</v>
      </c>
      <c r="F48" s="30" t="s">
        <v>64</v>
      </c>
      <c r="G48" s="33">
        <f>G45*G46</f>
        <v>200000</v>
      </c>
      <c r="H48" s="33">
        <f t="shared" ref="H48:P48" si="13">H45*H46</f>
        <v>200000</v>
      </c>
      <c r="I48" s="33">
        <f t="shared" si="13"/>
        <v>200000</v>
      </c>
      <c r="J48" s="33">
        <f t="shared" si="13"/>
        <v>200000</v>
      </c>
      <c r="K48" s="33">
        <f t="shared" si="13"/>
        <v>200000</v>
      </c>
      <c r="L48" s="33">
        <f t="shared" si="13"/>
        <v>300000</v>
      </c>
      <c r="M48" s="33">
        <f t="shared" si="13"/>
        <v>300000</v>
      </c>
      <c r="N48" s="33">
        <f t="shared" si="13"/>
        <v>300000</v>
      </c>
      <c r="O48" s="33">
        <f t="shared" si="13"/>
        <v>300000</v>
      </c>
      <c r="P48" s="33">
        <f t="shared" si="13"/>
        <v>300000</v>
      </c>
      <c r="Q48" s="42">
        <f t="shared" si="11"/>
        <v>250000</v>
      </c>
      <c r="R48"/>
      <c r="S48"/>
      <c r="T48"/>
      <c r="U48"/>
      <c r="V48"/>
    </row>
    <row r="49" spans="1:22" s="17" customFormat="1" x14ac:dyDescent="0.25">
      <c r="A49" s="30"/>
      <c r="B49" s="30"/>
      <c r="C49" s="30"/>
      <c r="D49" s="63"/>
      <c r="E49" s="30" t="s">
        <v>19</v>
      </c>
      <c r="F49" s="30" t="s">
        <v>20</v>
      </c>
      <c r="G49" s="44">
        <f>G42*G43</f>
        <v>1200</v>
      </c>
      <c r="H49" s="44">
        <f t="shared" ref="H49:P49" si="14">H42*H43</f>
        <v>1200</v>
      </c>
      <c r="I49" s="44">
        <f t="shared" si="14"/>
        <v>1200</v>
      </c>
      <c r="J49" s="44">
        <f t="shared" si="14"/>
        <v>1200</v>
      </c>
      <c r="K49" s="44">
        <f t="shared" si="14"/>
        <v>1200</v>
      </c>
      <c r="L49" s="44">
        <f t="shared" si="14"/>
        <v>1200</v>
      </c>
      <c r="M49" s="44">
        <f t="shared" si="14"/>
        <v>1200</v>
      </c>
      <c r="N49" s="44">
        <f t="shared" si="14"/>
        <v>1200</v>
      </c>
      <c r="O49" s="44">
        <f t="shared" si="14"/>
        <v>1200</v>
      </c>
      <c r="P49" s="44">
        <f t="shared" si="14"/>
        <v>1200</v>
      </c>
      <c r="Q49" s="48">
        <f t="shared" si="11"/>
        <v>1200</v>
      </c>
      <c r="R49"/>
      <c r="S49"/>
      <c r="T49"/>
      <c r="U49"/>
      <c r="V49"/>
    </row>
    <row r="50" spans="1:22" s="17" customFormat="1" ht="15" customHeight="1" x14ac:dyDescent="0.25">
      <c r="A50" t="str">
        <f>A43</f>
        <v>S02</v>
      </c>
      <c r="B50" t="str">
        <f>B43</f>
        <v>Active Travel</v>
      </c>
      <c r="C50" t="s">
        <v>9</v>
      </c>
      <c r="D50" s="63" t="s">
        <v>80</v>
      </c>
      <c r="E50" t="s">
        <v>6</v>
      </c>
      <c r="F50" t="str">
        <f>F43</f>
        <v>km</v>
      </c>
      <c r="G50" s="39">
        <v>2.2000000000000002</v>
      </c>
      <c r="H50" s="39">
        <v>2.2000000000000002</v>
      </c>
      <c r="I50" s="39">
        <v>2.2000000000000002</v>
      </c>
      <c r="J50" s="39">
        <v>2.2000000000000002</v>
      </c>
      <c r="K50" s="39">
        <v>2.2000000000000002</v>
      </c>
      <c r="L50" s="39">
        <v>2.2000000000000002</v>
      </c>
      <c r="M50" s="39">
        <v>2.2000000000000002</v>
      </c>
      <c r="N50" s="39">
        <v>2.2000000000000002</v>
      </c>
      <c r="O50" s="39">
        <v>2.2000000000000002</v>
      </c>
      <c r="P50" s="39">
        <v>2.2000000000000002</v>
      </c>
      <c r="Q50" s="35">
        <f t="shared" si="11"/>
        <v>2.1999999999999997</v>
      </c>
      <c r="R50"/>
      <c r="S50"/>
      <c r="T50"/>
      <c r="U50"/>
      <c r="V50"/>
    </row>
    <row r="51" spans="1:22" s="17" customFormat="1" x14ac:dyDescent="0.25">
      <c r="A51"/>
      <c r="B51"/>
      <c r="C51"/>
      <c r="D51" s="63"/>
      <c r="E51" t="s">
        <v>5</v>
      </c>
      <c r="F51" t="str">
        <f>F44</f>
        <v>%</v>
      </c>
      <c r="G51" s="39">
        <v>85</v>
      </c>
      <c r="H51" s="39">
        <v>85</v>
      </c>
      <c r="I51" s="39">
        <v>85</v>
      </c>
      <c r="J51" s="39">
        <v>85</v>
      </c>
      <c r="K51" s="39">
        <v>85</v>
      </c>
      <c r="L51" s="39">
        <v>85</v>
      </c>
      <c r="M51" s="39">
        <v>85</v>
      </c>
      <c r="N51" s="39">
        <v>85</v>
      </c>
      <c r="O51" s="39">
        <v>85</v>
      </c>
      <c r="P51" s="39">
        <v>85</v>
      </c>
      <c r="Q51" s="43">
        <f t="shared" si="11"/>
        <v>85</v>
      </c>
      <c r="R51"/>
      <c r="S51"/>
      <c r="T51"/>
      <c r="U51"/>
      <c r="V51"/>
    </row>
    <row r="52" spans="1:22" s="17" customFormat="1" x14ac:dyDescent="0.25">
      <c r="A52"/>
      <c r="B52"/>
      <c r="C52"/>
      <c r="D52" s="63"/>
      <c r="E52" t="s">
        <v>7</v>
      </c>
      <c r="F52" t="str">
        <f>F45</f>
        <v>1,2,3,4,5</v>
      </c>
      <c r="G52" s="39">
        <v>2</v>
      </c>
      <c r="H52" s="39">
        <v>2</v>
      </c>
      <c r="I52" s="39">
        <v>3</v>
      </c>
      <c r="J52" s="39">
        <v>3</v>
      </c>
      <c r="K52" s="39">
        <v>3</v>
      </c>
      <c r="L52" s="39">
        <v>3</v>
      </c>
      <c r="M52" s="39">
        <v>4</v>
      </c>
      <c r="N52" s="39">
        <v>4</v>
      </c>
      <c r="O52" s="39">
        <v>4</v>
      </c>
      <c r="P52" s="39">
        <v>4</v>
      </c>
      <c r="Q52" s="35">
        <f t="shared" si="11"/>
        <v>3.2</v>
      </c>
      <c r="R52"/>
      <c r="S52"/>
      <c r="T52"/>
      <c r="U52"/>
      <c r="V52"/>
    </row>
    <row r="53" spans="1:22" s="17" customFormat="1" x14ac:dyDescent="0.25">
      <c r="A53"/>
      <c r="B53"/>
      <c r="C53"/>
      <c r="D53" s="63"/>
      <c r="E53" t="s">
        <v>27</v>
      </c>
      <c r="F53" t="str">
        <f>F46</f>
        <v>$</v>
      </c>
      <c r="G53" s="38">
        <v>200000</v>
      </c>
      <c r="H53" s="38">
        <v>200000</v>
      </c>
      <c r="I53" s="38">
        <v>200000</v>
      </c>
      <c r="J53" s="38">
        <v>200000</v>
      </c>
      <c r="K53" s="38">
        <v>200000</v>
      </c>
      <c r="L53" s="38">
        <v>200000</v>
      </c>
      <c r="M53" s="38">
        <v>200000</v>
      </c>
      <c r="N53" s="38">
        <v>200000</v>
      </c>
      <c r="O53" s="38">
        <v>200000</v>
      </c>
      <c r="P53" s="38">
        <v>200000</v>
      </c>
      <c r="Q53" s="8">
        <f t="shared" si="11"/>
        <v>200000</v>
      </c>
      <c r="R53"/>
      <c r="S53"/>
      <c r="T53"/>
      <c r="U53"/>
      <c r="V53"/>
    </row>
    <row r="54" spans="1:22" s="17" customFormat="1" x14ac:dyDescent="0.25">
      <c r="A54"/>
      <c r="B54"/>
      <c r="C54"/>
      <c r="D54" s="63"/>
      <c r="E54" t="s">
        <v>4</v>
      </c>
      <c r="F54" t="s">
        <v>64</v>
      </c>
      <c r="G54" s="40">
        <f>G50*G41</f>
        <v>880000.00000000012</v>
      </c>
      <c r="H54" s="40">
        <f t="shared" ref="H54:P54" si="15">H50*H41</f>
        <v>902000.00000000012</v>
      </c>
      <c r="I54" s="40">
        <f t="shared" si="15"/>
        <v>924000.00000000012</v>
      </c>
      <c r="J54" s="40">
        <f t="shared" si="15"/>
        <v>946000.00000000012</v>
      </c>
      <c r="K54" s="40">
        <f t="shared" si="15"/>
        <v>968000.00000000012</v>
      </c>
      <c r="L54" s="40">
        <f t="shared" si="15"/>
        <v>990000.00000000012</v>
      </c>
      <c r="M54" s="40">
        <f t="shared" si="15"/>
        <v>1012000.0000000001</v>
      </c>
      <c r="N54" s="40">
        <f t="shared" si="15"/>
        <v>1034000.0000000001</v>
      </c>
      <c r="O54" s="40">
        <f t="shared" si="15"/>
        <v>1056000</v>
      </c>
      <c r="P54" s="40">
        <f t="shared" si="15"/>
        <v>1078000</v>
      </c>
      <c r="Q54" s="42">
        <f t="shared" si="11"/>
        <v>979000</v>
      </c>
      <c r="R54"/>
      <c r="S54"/>
      <c r="T54"/>
      <c r="U54"/>
      <c r="V54"/>
    </row>
    <row r="55" spans="1:22" s="17" customFormat="1" x14ac:dyDescent="0.25">
      <c r="A55"/>
      <c r="B55"/>
      <c r="C55"/>
      <c r="D55" s="63"/>
      <c r="E55" t="s">
        <v>18</v>
      </c>
      <c r="F55" t="s">
        <v>64</v>
      </c>
      <c r="G55" s="40">
        <f>G52*G53</f>
        <v>400000</v>
      </c>
      <c r="H55" s="40">
        <f t="shared" ref="H55:P55" si="16">H52*H53</f>
        <v>400000</v>
      </c>
      <c r="I55" s="40">
        <f t="shared" si="16"/>
        <v>600000</v>
      </c>
      <c r="J55" s="40">
        <f t="shared" si="16"/>
        <v>600000</v>
      </c>
      <c r="K55" s="40">
        <f t="shared" si="16"/>
        <v>600000</v>
      </c>
      <c r="L55" s="40">
        <f t="shared" si="16"/>
        <v>600000</v>
      </c>
      <c r="M55" s="40">
        <f t="shared" si="16"/>
        <v>800000</v>
      </c>
      <c r="N55" s="40">
        <f t="shared" si="16"/>
        <v>800000</v>
      </c>
      <c r="O55" s="40">
        <f t="shared" si="16"/>
        <v>800000</v>
      </c>
      <c r="P55" s="40">
        <f t="shared" si="16"/>
        <v>800000</v>
      </c>
      <c r="Q55" s="42">
        <f t="shared" si="11"/>
        <v>640000</v>
      </c>
      <c r="R55"/>
      <c r="S55"/>
      <c r="T55"/>
      <c r="U55"/>
      <c r="V55"/>
    </row>
    <row r="56" spans="1:22" s="17" customFormat="1" x14ac:dyDescent="0.25">
      <c r="A56"/>
      <c r="B56"/>
      <c r="C56"/>
      <c r="D56" s="63"/>
      <c r="E56" t="s">
        <v>19</v>
      </c>
      <c r="F56" t="s">
        <v>20</v>
      </c>
      <c r="G56" s="47">
        <f>G50*G42</f>
        <v>880.00000000000011</v>
      </c>
      <c r="H56" s="47">
        <f t="shared" ref="H56:P56" si="17">H50*H42</f>
        <v>880.00000000000011</v>
      </c>
      <c r="I56" s="47">
        <f t="shared" si="17"/>
        <v>880.00000000000011</v>
      </c>
      <c r="J56" s="47">
        <f t="shared" si="17"/>
        <v>880.00000000000011</v>
      </c>
      <c r="K56" s="47">
        <f t="shared" si="17"/>
        <v>880.00000000000011</v>
      </c>
      <c r="L56" s="47">
        <f t="shared" si="17"/>
        <v>880.00000000000011</v>
      </c>
      <c r="M56" s="47">
        <f t="shared" si="17"/>
        <v>880.00000000000011</v>
      </c>
      <c r="N56" s="47">
        <f t="shared" si="17"/>
        <v>880.00000000000011</v>
      </c>
      <c r="O56" s="47">
        <f t="shared" si="17"/>
        <v>880.00000000000011</v>
      </c>
      <c r="P56" s="47">
        <f t="shared" si="17"/>
        <v>880.00000000000011</v>
      </c>
      <c r="Q56" s="48">
        <f t="shared" si="11"/>
        <v>880.00000000000023</v>
      </c>
      <c r="R56"/>
      <c r="S56"/>
      <c r="T56"/>
      <c r="U56"/>
      <c r="V56"/>
    </row>
    <row r="57" spans="1:22" s="17" customFormat="1" ht="15" customHeight="1" x14ac:dyDescent="0.25">
      <c r="A57" s="30" t="str">
        <f>A50</f>
        <v>S02</v>
      </c>
      <c r="B57" s="30" t="str">
        <f>B43</f>
        <v>Active Travel</v>
      </c>
      <c r="C57" s="30" t="s">
        <v>10</v>
      </c>
      <c r="D57" s="63" t="s">
        <v>81</v>
      </c>
      <c r="E57" s="30" t="s">
        <v>6</v>
      </c>
      <c r="F57" s="30" t="str">
        <f>F43</f>
        <v>km</v>
      </c>
      <c r="G57" s="41">
        <v>1.5</v>
      </c>
      <c r="H57" s="41">
        <v>1.5</v>
      </c>
      <c r="I57" s="41">
        <v>1.5</v>
      </c>
      <c r="J57" s="41">
        <v>1.5</v>
      </c>
      <c r="K57" s="41">
        <v>1.5</v>
      </c>
      <c r="L57" s="41">
        <v>1.5</v>
      </c>
      <c r="M57" s="41">
        <v>1.5</v>
      </c>
      <c r="N57" s="41">
        <v>1.5</v>
      </c>
      <c r="O57" s="41">
        <v>1.5</v>
      </c>
      <c r="P57" s="41">
        <v>1.5</v>
      </c>
      <c r="Q57" s="35">
        <f t="shared" si="11"/>
        <v>1.5</v>
      </c>
      <c r="R57"/>
      <c r="S57"/>
      <c r="T57"/>
      <c r="U57"/>
      <c r="V57"/>
    </row>
    <row r="58" spans="1:22" s="17" customFormat="1" x14ac:dyDescent="0.25">
      <c r="A58" s="30"/>
      <c r="B58" s="30"/>
      <c r="C58" s="30"/>
      <c r="D58" s="63"/>
      <c r="E58" s="30" t="s">
        <v>5</v>
      </c>
      <c r="F58" s="30" t="str">
        <f>F44</f>
        <v>%</v>
      </c>
      <c r="G58" s="36">
        <v>85</v>
      </c>
      <c r="H58" s="36">
        <v>84</v>
      </c>
      <c r="I58" s="36">
        <v>83</v>
      </c>
      <c r="J58" s="36">
        <v>82</v>
      </c>
      <c r="K58" s="36">
        <v>81</v>
      </c>
      <c r="L58" s="36">
        <v>80</v>
      </c>
      <c r="M58" s="36">
        <v>79</v>
      </c>
      <c r="N58" s="36">
        <v>78</v>
      </c>
      <c r="O58" s="36">
        <v>77</v>
      </c>
      <c r="P58" s="36">
        <v>76</v>
      </c>
      <c r="Q58" s="43">
        <f t="shared" si="11"/>
        <v>80.5</v>
      </c>
      <c r="R58"/>
      <c r="S58"/>
      <c r="T58"/>
      <c r="U58"/>
      <c r="V58"/>
    </row>
    <row r="59" spans="1:22" s="17" customFormat="1" x14ac:dyDescent="0.25">
      <c r="A59" s="30"/>
      <c r="B59" s="30"/>
      <c r="C59" s="30"/>
      <c r="D59" s="63"/>
      <c r="E59" s="30" t="s">
        <v>7</v>
      </c>
      <c r="F59" s="30" t="str">
        <f>F45</f>
        <v>1,2,3,4,5</v>
      </c>
      <c r="G59" s="36">
        <v>2</v>
      </c>
      <c r="H59" s="36">
        <v>3</v>
      </c>
      <c r="I59" s="36">
        <v>3</v>
      </c>
      <c r="J59" s="36">
        <v>3</v>
      </c>
      <c r="K59" s="36">
        <v>4</v>
      </c>
      <c r="L59" s="36">
        <v>4</v>
      </c>
      <c r="M59" s="36">
        <v>4</v>
      </c>
      <c r="N59" s="36">
        <v>5</v>
      </c>
      <c r="O59" s="36">
        <v>5</v>
      </c>
      <c r="P59" s="36">
        <v>5</v>
      </c>
      <c r="Q59" s="35">
        <f t="shared" si="11"/>
        <v>3.8</v>
      </c>
      <c r="R59"/>
      <c r="S59"/>
      <c r="T59"/>
      <c r="U59"/>
      <c r="V59"/>
    </row>
    <row r="60" spans="1:22" s="17" customFormat="1" x14ac:dyDescent="0.25">
      <c r="A60" s="30"/>
      <c r="B60" s="30"/>
      <c r="C60" s="30"/>
      <c r="D60" s="63"/>
      <c r="E60" s="30" t="s">
        <v>27</v>
      </c>
      <c r="F60" s="30" t="str">
        <f>F46</f>
        <v>$</v>
      </c>
      <c r="G60" s="14">
        <v>300000</v>
      </c>
      <c r="H60" s="14">
        <v>300000</v>
      </c>
      <c r="I60" s="14">
        <v>300000</v>
      </c>
      <c r="J60" s="14">
        <v>300000</v>
      </c>
      <c r="K60" s="14">
        <v>300000</v>
      </c>
      <c r="L60" s="14">
        <v>300000</v>
      </c>
      <c r="M60" s="14">
        <v>300000</v>
      </c>
      <c r="N60" s="14">
        <v>300000</v>
      </c>
      <c r="O60" s="14">
        <v>300000</v>
      </c>
      <c r="P60" s="14">
        <v>300000</v>
      </c>
      <c r="Q60" s="8">
        <f t="shared" si="11"/>
        <v>300000</v>
      </c>
      <c r="R60"/>
      <c r="S60"/>
      <c r="T60"/>
      <c r="U60"/>
      <c r="V60"/>
    </row>
    <row r="61" spans="1:22" s="17" customFormat="1" x14ac:dyDescent="0.25">
      <c r="A61" s="30"/>
      <c r="B61" s="30"/>
      <c r="C61" s="30"/>
      <c r="D61" s="63"/>
      <c r="E61" s="30" t="s">
        <v>4</v>
      </c>
      <c r="F61" s="30" t="s">
        <v>64</v>
      </c>
      <c r="G61" s="33">
        <f>G57*G41</f>
        <v>600000</v>
      </c>
      <c r="H61" s="33">
        <f t="shared" ref="H61:O61" si="18">H57*H41</f>
        <v>615000</v>
      </c>
      <c r="I61" s="33">
        <f t="shared" si="18"/>
        <v>630000</v>
      </c>
      <c r="J61" s="33">
        <f t="shared" si="18"/>
        <v>645000</v>
      </c>
      <c r="K61" s="33">
        <f t="shared" si="18"/>
        <v>660000</v>
      </c>
      <c r="L61" s="33">
        <f t="shared" si="18"/>
        <v>675000</v>
      </c>
      <c r="M61" s="33">
        <f t="shared" si="18"/>
        <v>690000</v>
      </c>
      <c r="N61" s="33">
        <f t="shared" si="18"/>
        <v>705000</v>
      </c>
      <c r="O61" s="33">
        <f t="shared" si="18"/>
        <v>720000</v>
      </c>
      <c r="P61" s="33">
        <f>P57*P41</f>
        <v>735000</v>
      </c>
      <c r="Q61" s="42">
        <f t="shared" si="11"/>
        <v>667500</v>
      </c>
      <c r="R61"/>
      <c r="S61"/>
      <c r="T61"/>
      <c r="U61"/>
      <c r="V61"/>
    </row>
    <row r="62" spans="1:22" s="17" customFormat="1" x14ac:dyDescent="0.25">
      <c r="A62" s="30"/>
      <c r="B62" s="30"/>
      <c r="C62" s="30"/>
      <c r="D62" s="63"/>
      <c r="E62" s="30" t="s">
        <v>18</v>
      </c>
      <c r="F62" s="30" t="s">
        <v>64</v>
      </c>
      <c r="G62" s="33">
        <f>G59*G60</f>
        <v>600000</v>
      </c>
      <c r="H62" s="33">
        <f t="shared" ref="H62:P62" si="19">H59*H60</f>
        <v>900000</v>
      </c>
      <c r="I62" s="33">
        <f t="shared" si="19"/>
        <v>900000</v>
      </c>
      <c r="J62" s="33">
        <f t="shared" si="19"/>
        <v>900000</v>
      </c>
      <c r="K62" s="33">
        <f t="shared" si="19"/>
        <v>1200000</v>
      </c>
      <c r="L62" s="33">
        <f t="shared" si="19"/>
        <v>1200000</v>
      </c>
      <c r="M62" s="33">
        <f t="shared" si="19"/>
        <v>1200000</v>
      </c>
      <c r="N62" s="33">
        <f t="shared" si="19"/>
        <v>1500000</v>
      </c>
      <c r="O62" s="33">
        <f t="shared" si="19"/>
        <v>1500000</v>
      </c>
      <c r="P62" s="33">
        <f t="shared" si="19"/>
        <v>1500000</v>
      </c>
      <c r="Q62" s="42">
        <f t="shared" si="11"/>
        <v>1140000</v>
      </c>
      <c r="R62"/>
      <c r="S62"/>
      <c r="T62"/>
      <c r="U62"/>
      <c r="V62"/>
    </row>
    <row r="63" spans="1:22" s="17" customFormat="1" ht="15.75" thickBot="1" x14ac:dyDescent="0.3">
      <c r="A63" s="30"/>
      <c r="B63" s="30"/>
      <c r="C63" s="30"/>
      <c r="D63" s="63"/>
      <c r="E63" s="30" t="s">
        <v>19</v>
      </c>
      <c r="F63" s="30" t="s">
        <v>20</v>
      </c>
      <c r="G63" s="46">
        <f>G42*G57</f>
        <v>600</v>
      </c>
      <c r="H63" s="46">
        <f t="shared" ref="H63:P63" si="20">H42*H57</f>
        <v>600</v>
      </c>
      <c r="I63" s="46">
        <f t="shared" si="20"/>
        <v>600</v>
      </c>
      <c r="J63" s="46">
        <f t="shared" si="20"/>
        <v>600</v>
      </c>
      <c r="K63" s="46">
        <f t="shared" si="20"/>
        <v>600</v>
      </c>
      <c r="L63" s="46">
        <f t="shared" si="20"/>
        <v>600</v>
      </c>
      <c r="M63" s="46">
        <f t="shared" si="20"/>
        <v>600</v>
      </c>
      <c r="N63" s="46">
        <f t="shared" si="20"/>
        <v>600</v>
      </c>
      <c r="O63" s="46">
        <f t="shared" si="20"/>
        <v>600</v>
      </c>
      <c r="P63" s="46">
        <f t="shared" si="20"/>
        <v>600</v>
      </c>
      <c r="Q63" s="48">
        <f t="shared" si="11"/>
        <v>600</v>
      </c>
      <c r="R63"/>
      <c r="S63"/>
      <c r="T63"/>
      <c r="U63"/>
      <c r="V63"/>
    </row>
    <row r="64" spans="1:22" s="17" customFormat="1" ht="18" x14ac:dyDescent="0.25">
      <c r="A64" s="27" t="str">
        <f>A40</f>
        <v>LoS ref</v>
      </c>
      <c r="B64" s="27" t="str">
        <f t="shared" ref="B64:Q64" si="21">B40</f>
        <v>Level of Service</v>
      </c>
      <c r="C64" s="27" t="str">
        <f t="shared" si="21"/>
        <v>Option</v>
      </c>
      <c r="D64" s="27" t="str">
        <f t="shared" si="21"/>
        <v>Benefits/Consequences</v>
      </c>
      <c r="E64" s="27" t="str">
        <f t="shared" si="21"/>
        <v>Factor</v>
      </c>
      <c r="F64" s="27" t="str">
        <f t="shared" si="21"/>
        <v>Unit</v>
      </c>
      <c r="G64" s="27">
        <f t="shared" si="21"/>
        <v>2024</v>
      </c>
      <c r="H64" s="27">
        <f t="shared" si="21"/>
        <v>2025</v>
      </c>
      <c r="I64" s="27">
        <f t="shared" si="21"/>
        <v>2026</v>
      </c>
      <c r="J64" s="27">
        <f t="shared" si="21"/>
        <v>2027</v>
      </c>
      <c r="K64" s="27">
        <f t="shared" si="21"/>
        <v>2028</v>
      </c>
      <c r="L64" s="27">
        <f t="shared" si="21"/>
        <v>2029</v>
      </c>
      <c r="M64" s="27">
        <f t="shared" si="21"/>
        <v>2030</v>
      </c>
      <c r="N64" s="27">
        <f t="shared" si="21"/>
        <v>2031</v>
      </c>
      <c r="O64" s="27">
        <f t="shared" si="21"/>
        <v>2032</v>
      </c>
      <c r="P64" s="27">
        <f t="shared" si="21"/>
        <v>2033</v>
      </c>
      <c r="Q64" s="27" t="str">
        <f t="shared" si="21"/>
        <v>Avg</v>
      </c>
      <c r="R64"/>
      <c r="S64"/>
      <c r="T64"/>
      <c r="U64"/>
      <c r="V64"/>
    </row>
    <row r="65" spans="1:33" s="17" customFormat="1" ht="18.75" x14ac:dyDescent="0.3">
      <c r="A65" s="54" t="str">
        <f>A5</f>
        <v>S03</v>
      </c>
      <c r="B65" s="54" t="str">
        <f>B5</f>
        <v>Connected Network</v>
      </c>
      <c r="C65"/>
      <c r="D65"/>
      <c r="E65" t="s">
        <v>16</v>
      </c>
      <c r="F65" t="str">
        <f>"$ per" &amp; " " &amp; F67</f>
        <v xml:space="preserve">$ per </v>
      </c>
      <c r="G65" s="38">
        <v>40000</v>
      </c>
      <c r="H65" s="38">
        <v>41000</v>
      </c>
      <c r="I65" s="38">
        <v>42000</v>
      </c>
      <c r="J65" s="38">
        <v>43000</v>
      </c>
      <c r="K65" s="38">
        <v>44000</v>
      </c>
      <c r="L65" s="38">
        <v>45000</v>
      </c>
      <c r="M65" s="38">
        <v>46000</v>
      </c>
      <c r="N65" s="38">
        <v>47000</v>
      </c>
      <c r="O65" s="38">
        <v>48000</v>
      </c>
      <c r="P65" s="38">
        <v>49000</v>
      </c>
      <c r="Q65"/>
      <c r="R65"/>
      <c r="S65"/>
      <c r="T65"/>
      <c r="U65"/>
      <c r="V65"/>
    </row>
    <row r="66" spans="1:33" s="17" customFormat="1" x14ac:dyDescent="0.25">
      <c r="A66"/>
      <c r="B66"/>
      <c r="C66"/>
      <c r="D66"/>
      <c r="E66" t="s">
        <v>3</v>
      </c>
      <c r="F66" t="str">
        <f>"tonnes/"&amp;F67</f>
        <v>tonnes/</v>
      </c>
      <c r="G66" s="45">
        <v>400</v>
      </c>
      <c r="H66" s="45">
        <v>400</v>
      </c>
      <c r="I66" s="45">
        <v>400</v>
      </c>
      <c r="J66" s="45">
        <v>400</v>
      </c>
      <c r="K66" s="45">
        <v>400</v>
      </c>
      <c r="L66" s="45">
        <v>400</v>
      </c>
      <c r="M66" s="45">
        <v>400</v>
      </c>
      <c r="N66" s="45">
        <v>400</v>
      </c>
      <c r="O66" s="45">
        <v>400</v>
      </c>
      <c r="P66" s="45">
        <v>400</v>
      </c>
      <c r="Q66"/>
      <c r="R66"/>
      <c r="S66"/>
      <c r="T66"/>
      <c r="U66"/>
      <c r="V66"/>
    </row>
    <row r="67" spans="1:33" s="17" customFormat="1" ht="15" customHeight="1" x14ac:dyDescent="0.25">
      <c r="A67" s="30" t="str">
        <f>A65</f>
        <v>S03</v>
      </c>
      <c r="B67" s="30" t="str">
        <f>B65</f>
        <v>Connected Network</v>
      </c>
      <c r="C67" s="30" t="s">
        <v>8</v>
      </c>
      <c r="D67" s="63" t="s">
        <v>82</v>
      </c>
      <c r="E67" s="30" t="s">
        <v>6</v>
      </c>
      <c r="F67" s="34"/>
      <c r="G67" s="41">
        <v>3</v>
      </c>
      <c r="H67" s="41">
        <v>3</v>
      </c>
      <c r="I67" s="41">
        <v>3</v>
      </c>
      <c r="J67" s="41">
        <v>3</v>
      </c>
      <c r="K67" s="41">
        <v>3</v>
      </c>
      <c r="L67" s="41">
        <v>3</v>
      </c>
      <c r="M67" s="41">
        <v>3</v>
      </c>
      <c r="N67" s="41">
        <v>3</v>
      </c>
      <c r="O67" s="41">
        <v>3</v>
      </c>
      <c r="P67" s="41">
        <v>3</v>
      </c>
      <c r="Q67" s="35">
        <f>IFERROR(AVERAGE(G67:P67),0)</f>
        <v>3</v>
      </c>
      <c r="R67"/>
      <c r="S67"/>
      <c r="T67"/>
      <c r="U67"/>
      <c r="V67"/>
    </row>
    <row r="68" spans="1:33" s="17" customFormat="1" x14ac:dyDescent="0.25">
      <c r="A68" s="30"/>
      <c r="B68" s="30"/>
      <c r="C68" s="30"/>
      <c r="D68" s="63"/>
      <c r="E68" s="30" t="s">
        <v>5</v>
      </c>
      <c r="F68" s="34" t="s">
        <v>17</v>
      </c>
      <c r="G68" s="36">
        <v>85</v>
      </c>
      <c r="H68" s="36">
        <v>86</v>
      </c>
      <c r="I68" s="36">
        <v>87</v>
      </c>
      <c r="J68" s="36">
        <v>88</v>
      </c>
      <c r="K68" s="36">
        <v>89</v>
      </c>
      <c r="L68" s="36">
        <v>90</v>
      </c>
      <c r="M68" s="36">
        <v>91</v>
      </c>
      <c r="N68" s="36">
        <v>92</v>
      </c>
      <c r="O68" s="36">
        <v>93</v>
      </c>
      <c r="P68" s="36">
        <v>94</v>
      </c>
      <c r="Q68" s="43">
        <f t="shared" ref="Q68:Q87" si="22">IFERROR(AVERAGE(G68:P68),0)</f>
        <v>89.5</v>
      </c>
      <c r="R68"/>
      <c r="S68"/>
      <c r="T68"/>
      <c r="U68"/>
      <c r="V68"/>
    </row>
    <row r="69" spans="1:33" s="17" customFormat="1" x14ac:dyDescent="0.25">
      <c r="A69" s="30"/>
      <c r="B69" s="30"/>
      <c r="C69" s="30"/>
      <c r="D69" s="63"/>
      <c r="E69" s="30" t="s">
        <v>7</v>
      </c>
      <c r="F69" s="37" t="s">
        <v>63</v>
      </c>
      <c r="G69" s="36">
        <v>2</v>
      </c>
      <c r="H69" s="36">
        <v>2</v>
      </c>
      <c r="I69" s="36">
        <v>2</v>
      </c>
      <c r="J69" s="36">
        <v>2</v>
      </c>
      <c r="K69" s="36">
        <v>2</v>
      </c>
      <c r="L69" s="36">
        <v>3</v>
      </c>
      <c r="M69" s="36">
        <v>3</v>
      </c>
      <c r="N69" s="36">
        <v>3</v>
      </c>
      <c r="O69" s="36">
        <v>3</v>
      </c>
      <c r="P69" s="36">
        <v>3</v>
      </c>
      <c r="Q69" s="35">
        <f t="shared" si="22"/>
        <v>2.5</v>
      </c>
      <c r="R69"/>
      <c r="S69"/>
      <c r="T69"/>
      <c r="U69"/>
      <c r="V69"/>
    </row>
    <row r="70" spans="1:33" s="17" customFormat="1" x14ac:dyDescent="0.25">
      <c r="A70" s="30"/>
      <c r="B70" s="30"/>
      <c r="C70" s="30"/>
      <c r="D70" s="63"/>
      <c r="E70" s="30" t="s">
        <v>27</v>
      </c>
      <c r="F70" s="30" t="s">
        <v>64</v>
      </c>
      <c r="G70" s="14">
        <v>100000</v>
      </c>
      <c r="H70" s="14">
        <v>100000</v>
      </c>
      <c r="I70" s="14">
        <v>100000</v>
      </c>
      <c r="J70" s="14">
        <v>100000</v>
      </c>
      <c r="K70" s="14">
        <v>100000</v>
      </c>
      <c r="L70" s="14">
        <v>100000</v>
      </c>
      <c r="M70" s="14">
        <v>100000</v>
      </c>
      <c r="N70" s="14">
        <v>100000</v>
      </c>
      <c r="O70" s="14">
        <v>100000</v>
      </c>
      <c r="P70" s="14">
        <v>100000</v>
      </c>
      <c r="Q70" s="8">
        <f t="shared" si="22"/>
        <v>100000</v>
      </c>
      <c r="R70"/>
      <c r="S70"/>
      <c r="T70"/>
      <c r="U70"/>
      <c r="V70"/>
      <c r="W70" s="18"/>
    </row>
    <row r="71" spans="1:33" s="17" customFormat="1" x14ac:dyDescent="0.25">
      <c r="A71" s="30"/>
      <c r="B71" s="30"/>
      <c r="C71" s="30"/>
      <c r="D71" s="63"/>
      <c r="E71" s="30" t="s">
        <v>4</v>
      </c>
      <c r="F71" s="30" t="s">
        <v>64</v>
      </c>
      <c r="G71" s="33">
        <f>G67*G65</f>
        <v>120000</v>
      </c>
      <c r="H71" s="33">
        <f t="shared" ref="H71:P71" si="23">H67*H65</f>
        <v>123000</v>
      </c>
      <c r="I71" s="33">
        <f t="shared" si="23"/>
        <v>126000</v>
      </c>
      <c r="J71" s="33">
        <f t="shared" si="23"/>
        <v>129000</v>
      </c>
      <c r="K71" s="33">
        <f t="shared" si="23"/>
        <v>132000</v>
      </c>
      <c r="L71" s="33">
        <f t="shared" si="23"/>
        <v>135000</v>
      </c>
      <c r="M71" s="33">
        <f t="shared" si="23"/>
        <v>138000</v>
      </c>
      <c r="N71" s="33">
        <f t="shared" si="23"/>
        <v>141000</v>
      </c>
      <c r="O71" s="33">
        <f t="shared" si="23"/>
        <v>144000</v>
      </c>
      <c r="P71" s="33">
        <f t="shared" si="23"/>
        <v>147000</v>
      </c>
      <c r="Q71" s="42">
        <f t="shared" si="22"/>
        <v>133500</v>
      </c>
      <c r="R71"/>
      <c r="S71"/>
      <c r="T71"/>
      <c r="U71"/>
      <c r="V71"/>
    </row>
    <row r="72" spans="1:33" s="17" customFormat="1" x14ac:dyDescent="0.25">
      <c r="A72" s="30"/>
      <c r="B72" s="30"/>
      <c r="C72" s="30"/>
      <c r="D72" s="63"/>
      <c r="E72" s="30" t="s">
        <v>18</v>
      </c>
      <c r="F72" s="30" t="s">
        <v>64</v>
      </c>
      <c r="G72" s="33">
        <f>G69*G70</f>
        <v>200000</v>
      </c>
      <c r="H72" s="33">
        <f t="shared" ref="H72:P72" si="24">H69*H70</f>
        <v>200000</v>
      </c>
      <c r="I72" s="33">
        <f t="shared" si="24"/>
        <v>200000</v>
      </c>
      <c r="J72" s="33">
        <f t="shared" si="24"/>
        <v>200000</v>
      </c>
      <c r="K72" s="33">
        <f t="shared" si="24"/>
        <v>200000</v>
      </c>
      <c r="L72" s="33">
        <f t="shared" si="24"/>
        <v>300000</v>
      </c>
      <c r="M72" s="33">
        <f t="shared" si="24"/>
        <v>300000</v>
      </c>
      <c r="N72" s="33">
        <f t="shared" si="24"/>
        <v>300000</v>
      </c>
      <c r="O72" s="33">
        <f t="shared" si="24"/>
        <v>300000</v>
      </c>
      <c r="P72" s="33">
        <f t="shared" si="24"/>
        <v>300000</v>
      </c>
      <c r="Q72" s="42">
        <f t="shared" si="22"/>
        <v>250000</v>
      </c>
      <c r="R72"/>
      <c r="S72"/>
      <c r="T72"/>
      <c r="U72"/>
      <c r="V72"/>
      <c r="X72" s="21"/>
      <c r="Y72" s="21"/>
      <c r="Z72" s="21"/>
      <c r="AA72" s="21"/>
      <c r="AB72" s="21"/>
      <c r="AC72" s="21"/>
      <c r="AD72" s="21"/>
      <c r="AE72" s="21"/>
      <c r="AF72" s="21"/>
      <c r="AG72" s="21"/>
    </row>
    <row r="73" spans="1:33" s="17" customFormat="1" x14ac:dyDescent="0.25">
      <c r="A73" s="30"/>
      <c r="B73" s="30"/>
      <c r="C73" s="30"/>
      <c r="D73" s="63"/>
      <c r="E73" s="30" t="s">
        <v>19</v>
      </c>
      <c r="F73" s="30" t="s">
        <v>20</v>
      </c>
      <c r="G73" s="44">
        <f>G66*G67</f>
        <v>1200</v>
      </c>
      <c r="H73" s="44">
        <f t="shared" ref="H73:P73" si="25">H66*H67</f>
        <v>1200</v>
      </c>
      <c r="I73" s="44">
        <f t="shared" si="25"/>
        <v>1200</v>
      </c>
      <c r="J73" s="44">
        <f t="shared" si="25"/>
        <v>1200</v>
      </c>
      <c r="K73" s="44">
        <f t="shared" si="25"/>
        <v>1200</v>
      </c>
      <c r="L73" s="44">
        <f t="shared" si="25"/>
        <v>1200</v>
      </c>
      <c r="M73" s="44">
        <f t="shared" si="25"/>
        <v>1200</v>
      </c>
      <c r="N73" s="44">
        <f t="shared" si="25"/>
        <v>1200</v>
      </c>
      <c r="O73" s="44">
        <f t="shared" si="25"/>
        <v>1200</v>
      </c>
      <c r="P73" s="44">
        <f t="shared" si="25"/>
        <v>1200</v>
      </c>
      <c r="Q73" s="48">
        <f t="shared" si="22"/>
        <v>1200</v>
      </c>
      <c r="R73"/>
      <c r="S73"/>
      <c r="T73"/>
      <c r="U73"/>
      <c r="V73"/>
      <c r="X73" s="21"/>
      <c r="Y73" s="21"/>
      <c r="Z73" s="21"/>
      <c r="AA73" s="21"/>
      <c r="AB73" s="21"/>
      <c r="AC73" s="21"/>
      <c r="AD73" s="21"/>
      <c r="AE73" s="21"/>
      <c r="AF73" s="21"/>
      <c r="AG73" s="21"/>
    </row>
    <row r="74" spans="1:33" s="17" customFormat="1" ht="15" customHeight="1" x14ac:dyDescent="0.25">
      <c r="A74" t="str">
        <f>A67</f>
        <v>S03</v>
      </c>
      <c r="B74" t="str">
        <f>B67</f>
        <v>Connected Network</v>
      </c>
      <c r="C74" t="s">
        <v>9</v>
      </c>
      <c r="D74" s="63" t="s">
        <v>236</v>
      </c>
      <c r="E74" t="s">
        <v>6</v>
      </c>
      <c r="F74">
        <f>F67</f>
        <v>0</v>
      </c>
      <c r="G74" s="39">
        <v>2.2000000000000002</v>
      </c>
      <c r="H74" s="39">
        <v>2.2000000000000002</v>
      </c>
      <c r="I74" s="39">
        <v>2.2000000000000002</v>
      </c>
      <c r="J74" s="39">
        <v>2.2000000000000002</v>
      </c>
      <c r="K74" s="39">
        <v>2.2000000000000002</v>
      </c>
      <c r="L74" s="39">
        <v>2.2000000000000002</v>
      </c>
      <c r="M74" s="39">
        <v>2.2000000000000002</v>
      </c>
      <c r="N74" s="39">
        <v>2.2000000000000002</v>
      </c>
      <c r="O74" s="39">
        <v>2.2000000000000002</v>
      </c>
      <c r="P74" s="39">
        <v>2.2000000000000002</v>
      </c>
      <c r="Q74" s="35">
        <f t="shared" si="22"/>
        <v>2.1999999999999997</v>
      </c>
      <c r="R74"/>
      <c r="S74"/>
      <c r="T74"/>
      <c r="U74"/>
      <c r="V74"/>
      <c r="X74" s="21"/>
      <c r="Y74" s="21"/>
      <c r="Z74" s="21"/>
      <c r="AA74" s="21"/>
      <c r="AB74" s="21"/>
      <c r="AC74" s="21"/>
      <c r="AD74" s="21"/>
      <c r="AE74" s="21"/>
      <c r="AF74" s="21"/>
      <c r="AG74" s="21"/>
    </row>
    <row r="75" spans="1:33" s="17" customFormat="1" x14ac:dyDescent="0.25">
      <c r="A75"/>
      <c r="B75"/>
      <c r="C75"/>
      <c r="D75" s="63"/>
      <c r="E75" t="s">
        <v>5</v>
      </c>
      <c r="F75" t="str">
        <f>F68</f>
        <v>%</v>
      </c>
      <c r="G75" s="39">
        <v>85</v>
      </c>
      <c r="H75" s="39">
        <v>85</v>
      </c>
      <c r="I75" s="39">
        <v>85</v>
      </c>
      <c r="J75" s="39">
        <v>85</v>
      </c>
      <c r="K75" s="39">
        <v>85</v>
      </c>
      <c r="L75" s="39">
        <v>85</v>
      </c>
      <c r="M75" s="39">
        <v>85</v>
      </c>
      <c r="N75" s="39">
        <v>85</v>
      </c>
      <c r="O75" s="39">
        <v>85</v>
      </c>
      <c r="P75" s="39">
        <v>85</v>
      </c>
      <c r="Q75" s="43">
        <f t="shared" si="22"/>
        <v>85</v>
      </c>
      <c r="R75"/>
      <c r="S75"/>
      <c r="T75"/>
      <c r="U75"/>
      <c r="V75"/>
    </row>
    <row r="76" spans="1:33" s="17" customFormat="1" x14ac:dyDescent="0.25">
      <c r="A76"/>
      <c r="B76"/>
      <c r="C76"/>
      <c r="D76" s="63"/>
      <c r="E76" t="s">
        <v>7</v>
      </c>
      <c r="F76" t="str">
        <f>F69</f>
        <v>1,2,3,4,5</v>
      </c>
      <c r="G76" s="39">
        <v>2</v>
      </c>
      <c r="H76" s="39">
        <v>2</v>
      </c>
      <c r="I76" s="39">
        <v>3</v>
      </c>
      <c r="J76" s="39">
        <v>3</v>
      </c>
      <c r="K76" s="39">
        <v>3</v>
      </c>
      <c r="L76" s="39">
        <v>3</v>
      </c>
      <c r="M76" s="39">
        <v>4</v>
      </c>
      <c r="N76" s="39">
        <v>4</v>
      </c>
      <c r="O76" s="39">
        <v>4</v>
      </c>
      <c r="P76" s="39">
        <v>4</v>
      </c>
      <c r="Q76" s="35">
        <f t="shared" si="22"/>
        <v>3.2</v>
      </c>
      <c r="R76"/>
      <c r="S76"/>
      <c r="T76"/>
      <c r="U76"/>
      <c r="V76"/>
      <c r="W76" s="18"/>
    </row>
    <row r="77" spans="1:33" s="17" customFormat="1" x14ac:dyDescent="0.25">
      <c r="A77"/>
      <c r="B77"/>
      <c r="C77"/>
      <c r="D77" s="63"/>
      <c r="E77" t="s">
        <v>27</v>
      </c>
      <c r="F77" t="str">
        <f>F70</f>
        <v>$</v>
      </c>
      <c r="G77" s="38">
        <v>200000</v>
      </c>
      <c r="H77" s="38">
        <v>200000</v>
      </c>
      <c r="I77" s="38">
        <v>200000</v>
      </c>
      <c r="J77" s="38">
        <v>200000</v>
      </c>
      <c r="K77" s="38">
        <v>200000</v>
      </c>
      <c r="L77" s="38">
        <v>200000</v>
      </c>
      <c r="M77" s="38">
        <v>200000</v>
      </c>
      <c r="N77" s="38">
        <v>200000</v>
      </c>
      <c r="O77" s="38">
        <v>200000</v>
      </c>
      <c r="P77" s="38">
        <v>200000</v>
      </c>
      <c r="Q77" s="8">
        <f t="shared" si="22"/>
        <v>200000</v>
      </c>
      <c r="R77"/>
      <c r="S77"/>
      <c r="T77"/>
      <c r="U77"/>
      <c r="V77"/>
    </row>
    <row r="78" spans="1:33" s="17" customFormat="1" x14ac:dyDescent="0.25">
      <c r="A78"/>
      <c r="B78"/>
      <c r="C78"/>
      <c r="D78" s="63"/>
      <c r="E78" t="s">
        <v>4</v>
      </c>
      <c r="F78" t="s">
        <v>64</v>
      </c>
      <c r="G78" s="40">
        <f>G74*G65</f>
        <v>88000</v>
      </c>
      <c r="H78" s="40">
        <f t="shared" ref="H78:P78" si="26">H74*H65</f>
        <v>90200.000000000015</v>
      </c>
      <c r="I78" s="40">
        <f t="shared" si="26"/>
        <v>92400.000000000015</v>
      </c>
      <c r="J78" s="40">
        <f t="shared" si="26"/>
        <v>94600.000000000015</v>
      </c>
      <c r="K78" s="40">
        <f t="shared" si="26"/>
        <v>96800.000000000015</v>
      </c>
      <c r="L78" s="40">
        <f t="shared" si="26"/>
        <v>99000.000000000015</v>
      </c>
      <c r="M78" s="40">
        <f t="shared" si="26"/>
        <v>101200.00000000001</v>
      </c>
      <c r="N78" s="40">
        <f t="shared" si="26"/>
        <v>103400.00000000001</v>
      </c>
      <c r="O78" s="40">
        <f t="shared" si="26"/>
        <v>105600.00000000001</v>
      </c>
      <c r="P78" s="40">
        <f t="shared" si="26"/>
        <v>107800.00000000001</v>
      </c>
      <c r="Q78" s="42">
        <f t="shared" si="22"/>
        <v>97900</v>
      </c>
      <c r="R78"/>
      <c r="S78"/>
      <c r="T78"/>
      <c r="U78"/>
      <c r="V78"/>
      <c r="X78" s="21"/>
      <c r="Y78" s="21"/>
      <c r="Z78" s="21"/>
      <c r="AA78" s="21"/>
      <c r="AB78" s="21"/>
      <c r="AC78" s="21"/>
      <c r="AD78" s="21"/>
      <c r="AE78" s="21"/>
      <c r="AF78" s="21"/>
      <c r="AG78" s="21"/>
    </row>
    <row r="79" spans="1:33" s="17" customFormat="1" x14ac:dyDescent="0.25">
      <c r="A79"/>
      <c r="B79"/>
      <c r="C79"/>
      <c r="D79" s="63"/>
      <c r="E79" t="s">
        <v>18</v>
      </c>
      <c r="F79" t="s">
        <v>64</v>
      </c>
      <c r="G79" s="40">
        <f>G76*G77</f>
        <v>400000</v>
      </c>
      <c r="H79" s="40">
        <f t="shared" ref="H79:P79" si="27">H76*H77</f>
        <v>400000</v>
      </c>
      <c r="I79" s="40">
        <f t="shared" si="27"/>
        <v>600000</v>
      </c>
      <c r="J79" s="40">
        <f t="shared" si="27"/>
        <v>600000</v>
      </c>
      <c r="K79" s="40">
        <f t="shared" si="27"/>
        <v>600000</v>
      </c>
      <c r="L79" s="40">
        <f t="shared" si="27"/>
        <v>600000</v>
      </c>
      <c r="M79" s="40">
        <f t="shared" si="27"/>
        <v>800000</v>
      </c>
      <c r="N79" s="40">
        <f t="shared" si="27"/>
        <v>800000</v>
      </c>
      <c r="O79" s="40">
        <f t="shared" si="27"/>
        <v>800000</v>
      </c>
      <c r="P79" s="40">
        <f t="shared" si="27"/>
        <v>800000</v>
      </c>
      <c r="Q79" s="42">
        <f t="shared" si="22"/>
        <v>640000</v>
      </c>
      <c r="R79"/>
      <c r="S79"/>
      <c r="T79"/>
      <c r="U79"/>
      <c r="V79"/>
      <c r="X79" s="21"/>
      <c r="Y79" s="21"/>
      <c r="Z79" s="21"/>
      <c r="AA79" s="21"/>
      <c r="AB79" s="21"/>
      <c r="AC79" s="21"/>
      <c r="AD79" s="21"/>
      <c r="AE79" s="21"/>
      <c r="AF79" s="21"/>
      <c r="AG79" s="21"/>
    </row>
    <row r="80" spans="1:33" s="17" customFormat="1" x14ac:dyDescent="0.25">
      <c r="A80"/>
      <c r="B80"/>
      <c r="C80"/>
      <c r="D80" s="63"/>
      <c r="E80" t="s">
        <v>19</v>
      </c>
      <c r="F80" t="s">
        <v>20</v>
      </c>
      <c r="G80" s="47">
        <f>G74*G66</f>
        <v>880.00000000000011</v>
      </c>
      <c r="H80" s="47">
        <f t="shared" ref="H80:P80" si="28">H74*H66</f>
        <v>880.00000000000011</v>
      </c>
      <c r="I80" s="47">
        <f t="shared" si="28"/>
        <v>880.00000000000011</v>
      </c>
      <c r="J80" s="47">
        <f t="shared" si="28"/>
        <v>880.00000000000011</v>
      </c>
      <c r="K80" s="47">
        <f t="shared" si="28"/>
        <v>880.00000000000011</v>
      </c>
      <c r="L80" s="47">
        <f t="shared" si="28"/>
        <v>880.00000000000011</v>
      </c>
      <c r="M80" s="47">
        <f t="shared" si="28"/>
        <v>880.00000000000011</v>
      </c>
      <c r="N80" s="47">
        <f t="shared" si="28"/>
        <v>880.00000000000011</v>
      </c>
      <c r="O80" s="47">
        <f t="shared" si="28"/>
        <v>880.00000000000011</v>
      </c>
      <c r="P80" s="47">
        <f t="shared" si="28"/>
        <v>880.00000000000011</v>
      </c>
      <c r="Q80" s="48">
        <f t="shared" si="22"/>
        <v>880.00000000000023</v>
      </c>
      <c r="R80"/>
      <c r="S80"/>
      <c r="T80"/>
      <c r="U80"/>
      <c r="V80"/>
      <c r="X80" s="21"/>
      <c r="Y80" s="21"/>
      <c r="Z80" s="21"/>
      <c r="AA80" s="21"/>
      <c r="AB80" s="21"/>
      <c r="AC80" s="21"/>
      <c r="AD80" s="21"/>
      <c r="AE80" s="21"/>
      <c r="AF80" s="21"/>
      <c r="AG80" s="21"/>
    </row>
    <row r="81" spans="1:33" s="17" customFormat="1" ht="15" customHeight="1" x14ac:dyDescent="0.25">
      <c r="A81" s="30" t="str">
        <f>A74</f>
        <v>S03</v>
      </c>
      <c r="B81" s="30" t="str">
        <f>B67</f>
        <v>Connected Network</v>
      </c>
      <c r="C81" s="30" t="s">
        <v>10</v>
      </c>
      <c r="D81" s="63" t="s">
        <v>83</v>
      </c>
      <c r="E81" s="30" t="s">
        <v>6</v>
      </c>
      <c r="F81" s="30">
        <f>F67</f>
        <v>0</v>
      </c>
      <c r="G81" s="41">
        <v>1.5</v>
      </c>
      <c r="H81" s="41">
        <v>1.5</v>
      </c>
      <c r="I81" s="41">
        <v>1.5</v>
      </c>
      <c r="J81" s="41">
        <v>1.5</v>
      </c>
      <c r="K81" s="41">
        <v>1.5</v>
      </c>
      <c r="L81" s="41">
        <v>1.5</v>
      </c>
      <c r="M81" s="41">
        <v>1.5</v>
      </c>
      <c r="N81" s="41">
        <v>1.5</v>
      </c>
      <c r="O81" s="41">
        <v>1.5</v>
      </c>
      <c r="P81" s="41">
        <v>1.5</v>
      </c>
      <c r="Q81" s="35">
        <f t="shared" si="22"/>
        <v>1.5</v>
      </c>
      <c r="R81"/>
      <c r="S81"/>
      <c r="T81"/>
      <c r="U81"/>
      <c r="V81"/>
      <c r="X81" s="21"/>
      <c r="Y81" s="21"/>
      <c r="Z81" s="21"/>
      <c r="AA81" s="21"/>
      <c r="AB81" s="21"/>
      <c r="AC81" s="21"/>
      <c r="AD81" s="21"/>
      <c r="AE81" s="21"/>
      <c r="AF81" s="21"/>
      <c r="AG81" s="21"/>
    </row>
    <row r="82" spans="1:33" s="17" customFormat="1" x14ac:dyDescent="0.25">
      <c r="A82" s="30"/>
      <c r="B82" s="30"/>
      <c r="C82" s="30"/>
      <c r="D82" s="63"/>
      <c r="E82" s="30" t="s">
        <v>5</v>
      </c>
      <c r="F82" s="30" t="str">
        <f>F68</f>
        <v>%</v>
      </c>
      <c r="G82" s="36">
        <v>85</v>
      </c>
      <c r="H82" s="36">
        <v>84</v>
      </c>
      <c r="I82" s="36">
        <v>83</v>
      </c>
      <c r="J82" s="36">
        <v>82</v>
      </c>
      <c r="K82" s="36">
        <v>81</v>
      </c>
      <c r="L82" s="36">
        <v>80</v>
      </c>
      <c r="M82" s="36">
        <v>79</v>
      </c>
      <c r="N82" s="36">
        <v>78</v>
      </c>
      <c r="O82" s="36">
        <v>77</v>
      </c>
      <c r="P82" s="36">
        <v>76</v>
      </c>
      <c r="Q82" s="43">
        <f t="shared" si="22"/>
        <v>80.5</v>
      </c>
      <c r="R82"/>
      <c r="S82"/>
      <c r="T82"/>
      <c r="U82"/>
      <c r="V82"/>
    </row>
    <row r="83" spans="1:33" s="17" customFormat="1" x14ac:dyDescent="0.25">
      <c r="A83" s="30"/>
      <c r="B83" s="30"/>
      <c r="C83" s="30"/>
      <c r="D83" s="63"/>
      <c r="E83" s="30" t="s">
        <v>7</v>
      </c>
      <c r="F83" s="30" t="str">
        <f>F69</f>
        <v>1,2,3,4,5</v>
      </c>
      <c r="G83" s="36">
        <v>2</v>
      </c>
      <c r="H83" s="36">
        <v>3</v>
      </c>
      <c r="I83" s="36">
        <v>3</v>
      </c>
      <c r="J83" s="36">
        <v>3</v>
      </c>
      <c r="K83" s="36">
        <v>4</v>
      </c>
      <c r="L83" s="36">
        <v>4</v>
      </c>
      <c r="M83" s="36">
        <v>4</v>
      </c>
      <c r="N83" s="36">
        <v>5</v>
      </c>
      <c r="O83" s="36">
        <v>5</v>
      </c>
      <c r="P83" s="36">
        <v>5</v>
      </c>
      <c r="Q83" s="35">
        <f t="shared" si="22"/>
        <v>3.8</v>
      </c>
      <c r="R83"/>
      <c r="S83"/>
      <c r="T83"/>
      <c r="U83"/>
      <c r="V83"/>
    </row>
    <row r="84" spans="1:33" s="17" customFormat="1" x14ac:dyDescent="0.25">
      <c r="A84" s="30"/>
      <c r="B84" s="30"/>
      <c r="C84" s="30"/>
      <c r="D84" s="63"/>
      <c r="E84" s="30" t="s">
        <v>27</v>
      </c>
      <c r="F84" s="30" t="str">
        <f>F70</f>
        <v>$</v>
      </c>
      <c r="G84" s="14">
        <v>300000</v>
      </c>
      <c r="H84" s="14">
        <v>300000</v>
      </c>
      <c r="I84" s="14">
        <v>300000</v>
      </c>
      <c r="J84" s="14">
        <v>300000</v>
      </c>
      <c r="K84" s="14">
        <v>300000</v>
      </c>
      <c r="L84" s="14">
        <v>300000</v>
      </c>
      <c r="M84" s="14">
        <v>300000</v>
      </c>
      <c r="N84" s="14">
        <v>300000</v>
      </c>
      <c r="O84" s="14">
        <v>300000</v>
      </c>
      <c r="P84" s="14">
        <v>300000</v>
      </c>
      <c r="Q84" s="8">
        <f t="shared" si="22"/>
        <v>300000</v>
      </c>
      <c r="R84"/>
      <c r="S84"/>
      <c r="T84"/>
      <c r="U84"/>
      <c r="V84"/>
    </row>
    <row r="85" spans="1:33" s="17" customFormat="1" x14ac:dyDescent="0.25">
      <c r="A85" s="30"/>
      <c r="B85" s="30"/>
      <c r="C85" s="30"/>
      <c r="D85" s="63"/>
      <c r="E85" s="30" t="s">
        <v>4</v>
      </c>
      <c r="F85" s="30" t="s">
        <v>64</v>
      </c>
      <c r="G85" s="33">
        <f>G81*G65</f>
        <v>60000</v>
      </c>
      <c r="H85" s="33">
        <f t="shared" ref="H85:O85" si="29">H81*H65</f>
        <v>61500</v>
      </c>
      <c r="I85" s="33">
        <f t="shared" si="29"/>
        <v>63000</v>
      </c>
      <c r="J85" s="33">
        <f t="shared" si="29"/>
        <v>64500</v>
      </c>
      <c r="K85" s="33">
        <f t="shared" si="29"/>
        <v>66000</v>
      </c>
      <c r="L85" s="33">
        <f t="shared" si="29"/>
        <v>67500</v>
      </c>
      <c r="M85" s="33">
        <f t="shared" si="29"/>
        <v>69000</v>
      </c>
      <c r="N85" s="33">
        <f t="shared" si="29"/>
        <v>70500</v>
      </c>
      <c r="O85" s="33">
        <f t="shared" si="29"/>
        <v>72000</v>
      </c>
      <c r="P85" s="33">
        <f>P81*P65</f>
        <v>73500</v>
      </c>
      <c r="Q85" s="42">
        <f t="shared" si="22"/>
        <v>66750</v>
      </c>
      <c r="R85"/>
      <c r="S85"/>
      <c r="T85"/>
      <c r="U85"/>
      <c r="V85"/>
    </row>
    <row r="86" spans="1:33" s="17" customFormat="1" x14ac:dyDescent="0.25">
      <c r="A86" s="30"/>
      <c r="B86" s="30"/>
      <c r="C86" s="30"/>
      <c r="D86" s="63"/>
      <c r="E86" s="30" t="s">
        <v>18</v>
      </c>
      <c r="F86" s="30" t="s">
        <v>64</v>
      </c>
      <c r="G86" s="33">
        <f>G83*G84</f>
        <v>600000</v>
      </c>
      <c r="H86" s="33">
        <f t="shared" ref="H86:P86" si="30">H83*H84</f>
        <v>900000</v>
      </c>
      <c r="I86" s="33">
        <f t="shared" si="30"/>
        <v>900000</v>
      </c>
      <c r="J86" s="33">
        <f t="shared" si="30"/>
        <v>900000</v>
      </c>
      <c r="K86" s="33">
        <f t="shared" si="30"/>
        <v>1200000</v>
      </c>
      <c r="L86" s="33">
        <f t="shared" si="30"/>
        <v>1200000</v>
      </c>
      <c r="M86" s="33">
        <f t="shared" si="30"/>
        <v>1200000</v>
      </c>
      <c r="N86" s="33">
        <f t="shared" si="30"/>
        <v>1500000</v>
      </c>
      <c r="O86" s="33">
        <f t="shared" si="30"/>
        <v>1500000</v>
      </c>
      <c r="P86" s="33">
        <f t="shared" si="30"/>
        <v>1500000</v>
      </c>
      <c r="Q86" s="42">
        <f t="shared" si="22"/>
        <v>1140000</v>
      </c>
      <c r="R86"/>
      <c r="S86"/>
      <c r="T86"/>
      <c r="U86"/>
      <c r="V86"/>
      <c r="W86" s="18"/>
    </row>
    <row r="87" spans="1:33" s="17" customFormat="1" ht="15.75" thickBot="1" x14ac:dyDescent="0.3">
      <c r="A87" s="30"/>
      <c r="B87" s="30"/>
      <c r="C87" s="30"/>
      <c r="D87" s="63"/>
      <c r="E87" s="30" t="s">
        <v>19</v>
      </c>
      <c r="F87" s="30" t="s">
        <v>20</v>
      </c>
      <c r="G87" s="46">
        <f>G66*G81</f>
        <v>600</v>
      </c>
      <c r="H87" s="46">
        <f t="shared" ref="H87:P87" si="31">H66*H81</f>
        <v>600</v>
      </c>
      <c r="I87" s="46">
        <f t="shared" si="31"/>
        <v>600</v>
      </c>
      <c r="J87" s="46">
        <f t="shared" si="31"/>
        <v>600</v>
      </c>
      <c r="K87" s="46">
        <f t="shared" si="31"/>
        <v>600</v>
      </c>
      <c r="L87" s="46">
        <f t="shared" si="31"/>
        <v>600</v>
      </c>
      <c r="M87" s="46">
        <f t="shared" si="31"/>
        <v>600</v>
      </c>
      <c r="N87" s="46">
        <f t="shared" si="31"/>
        <v>600</v>
      </c>
      <c r="O87" s="46">
        <f t="shared" si="31"/>
        <v>600</v>
      </c>
      <c r="P87" s="46">
        <f t="shared" si="31"/>
        <v>600</v>
      </c>
      <c r="Q87" s="48">
        <f t="shared" si="22"/>
        <v>600</v>
      </c>
      <c r="R87"/>
      <c r="S87"/>
      <c r="T87"/>
      <c r="U87"/>
      <c r="V87"/>
    </row>
    <row r="88" spans="1:33" s="17" customFormat="1" ht="18" x14ac:dyDescent="0.25">
      <c r="A88" s="27" t="str">
        <f>A64</f>
        <v>LoS ref</v>
      </c>
      <c r="B88" s="27" t="str">
        <f t="shared" ref="B88:Q88" si="32">B64</f>
        <v>Level of Service</v>
      </c>
      <c r="C88" s="27" t="str">
        <f t="shared" si="32"/>
        <v>Option</v>
      </c>
      <c r="D88" s="27" t="str">
        <f t="shared" si="32"/>
        <v>Benefits/Consequences</v>
      </c>
      <c r="E88" s="27" t="str">
        <f t="shared" si="32"/>
        <v>Factor</v>
      </c>
      <c r="F88" s="27" t="str">
        <f t="shared" si="32"/>
        <v>Unit</v>
      </c>
      <c r="G88" s="27">
        <f t="shared" si="32"/>
        <v>2024</v>
      </c>
      <c r="H88" s="27">
        <f t="shared" si="32"/>
        <v>2025</v>
      </c>
      <c r="I88" s="27">
        <f t="shared" si="32"/>
        <v>2026</v>
      </c>
      <c r="J88" s="27">
        <f t="shared" si="32"/>
        <v>2027</v>
      </c>
      <c r="K88" s="27">
        <f t="shared" si="32"/>
        <v>2028</v>
      </c>
      <c r="L88" s="27">
        <f t="shared" si="32"/>
        <v>2029</v>
      </c>
      <c r="M88" s="27">
        <f t="shared" si="32"/>
        <v>2030</v>
      </c>
      <c r="N88" s="27">
        <f t="shared" si="32"/>
        <v>2031</v>
      </c>
      <c r="O88" s="27">
        <f t="shared" si="32"/>
        <v>2032</v>
      </c>
      <c r="P88" s="27">
        <f t="shared" si="32"/>
        <v>2033</v>
      </c>
      <c r="Q88" s="27" t="str">
        <f t="shared" si="32"/>
        <v>Avg</v>
      </c>
      <c r="R88"/>
      <c r="S88"/>
      <c r="T88"/>
      <c r="U88"/>
      <c r="V88"/>
      <c r="X88" s="22"/>
      <c r="Y88" s="22"/>
      <c r="Z88" s="22"/>
      <c r="AA88" s="22"/>
      <c r="AB88" s="22"/>
      <c r="AC88" s="22"/>
      <c r="AD88" s="22"/>
      <c r="AE88" s="22"/>
      <c r="AF88" s="22"/>
      <c r="AG88" s="22"/>
    </row>
    <row r="89" spans="1:33" s="17" customFormat="1" ht="18.75" x14ac:dyDescent="0.3">
      <c r="A89" s="54" t="str">
        <f>A6</f>
        <v>S04</v>
      </c>
      <c r="B89" s="54" t="str">
        <f>B6</f>
        <v>Unsealed Roads</v>
      </c>
      <c r="C89"/>
      <c r="D89"/>
      <c r="E89" t="s">
        <v>16</v>
      </c>
      <c r="F89" t="str">
        <f>"$ per" &amp; " " &amp; F91</f>
        <v xml:space="preserve">$ per </v>
      </c>
      <c r="G89" s="38">
        <v>40000</v>
      </c>
      <c r="H89" s="38">
        <v>41000</v>
      </c>
      <c r="I89" s="38">
        <v>42000</v>
      </c>
      <c r="J89" s="38">
        <v>43000</v>
      </c>
      <c r="K89" s="38">
        <v>44000</v>
      </c>
      <c r="L89" s="38">
        <v>45000</v>
      </c>
      <c r="M89" s="38">
        <v>46000</v>
      </c>
      <c r="N89" s="38">
        <v>47000</v>
      </c>
      <c r="O89" s="38">
        <v>48000</v>
      </c>
      <c r="P89" s="38">
        <v>49000</v>
      </c>
      <c r="Q89"/>
      <c r="R89"/>
      <c r="S89"/>
      <c r="T89"/>
      <c r="U89"/>
      <c r="V89"/>
      <c r="X89" s="22"/>
      <c r="Y89" s="22"/>
      <c r="Z89" s="22"/>
      <c r="AA89" s="22"/>
      <c r="AB89" s="22"/>
      <c r="AC89" s="22"/>
      <c r="AD89" s="22"/>
      <c r="AE89" s="22"/>
      <c r="AF89" s="22"/>
      <c r="AG89" s="22"/>
    </row>
    <row r="90" spans="1:33" s="17" customFormat="1" x14ac:dyDescent="0.25">
      <c r="A90"/>
      <c r="B90"/>
      <c r="C90"/>
      <c r="D90"/>
      <c r="E90" t="s">
        <v>3</v>
      </c>
      <c r="F90" t="str">
        <f>"tonnes/"&amp;F91</f>
        <v>tonnes/</v>
      </c>
      <c r="G90" s="45">
        <v>400</v>
      </c>
      <c r="H90" s="45">
        <v>400</v>
      </c>
      <c r="I90" s="45">
        <v>400</v>
      </c>
      <c r="J90" s="45">
        <v>400</v>
      </c>
      <c r="K90" s="45">
        <v>400</v>
      </c>
      <c r="L90" s="45">
        <v>400</v>
      </c>
      <c r="M90" s="45">
        <v>400</v>
      </c>
      <c r="N90" s="45">
        <v>400</v>
      </c>
      <c r="O90" s="45">
        <v>400</v>
      </c>
      <c r="P90" s="45">
        <v>400</v>
      </c>
      <c r="Q90"/>
      <c r="R90"/>
      <c r="S90"/>
      <c r="T90"/>
      <c r="U90"/>
      <c r="V90"/>
    </row>
    <row r="91" spans="1:33" s="17" customFormat="1" ht="15" customHeight="1" x14ac:dyDescent="0.25">
      <c r="A91" s="30" t="str">
        <f>A89</f>
        <v>S04</v>
      </c>
      <c r="B91" s="30" t="str">
        <f>B89</f>
        <v>Unsealed Roads</v>
      </c>
      <c r="C91" s="30" t="s">
        <v>8</v>
      </c>
      <c r="D91" s="63" t="s">
        <v>84</v>
      </c>
      <c r="E91" s="30" t="s">
        <v>6</v>
      </c>
      <c r="F91" s="34"/>
      <c r="G91" s="41">
        <v>3</v>
      </c>
      <c r="H91" s="41">
        <v>3</v>
      </c>
      <c r="I91" s="41">
        <v>3</v>
      </c>
      <c r="J91" s="41">
        <v>3</v>
      </c>
      <c r="K91" s="41">
        <v>3</v>
      </c>
      <c r="L91" s="41">
        <v>3</v>
      </c>
      <c r="M91" s="41">
        <v>3</v>
      </c>
      <c r="N91" s="41">
        <v>3</v>
      </c>
      <c r="O91" s="41">
        <v>3</v>
      </c>
      <c r="P91" s="41">
        <v>3</v>
      </c>
      <c r="Q91" s="35">
        <f>IFERROR(AVERAGE(G91:P91),0)</f>
        <v>3</v>
      </c>
      <c r="R91"/>
      <c r="S91"/>
      <c r="T91"/>
      <c r="U91"/>
      <c r="V91"/>
      <c r="W91" s="18"/>
    </row>
    <row r="92" spans="1:33" s="17" customFormat="1" x14ac:dyDescent="0.25">
      <c r="A92" s="30"/>
      <c r="B92" s="30"/>
      <c r="C92" s="30"/>
      <c r="D92" s="63"/>
      <c r="E92" s="30" t="s">
        <v>5</v>
      </c>
      <c r="F92" s="34" t="s">
        <v>17</v>
      </c>
      <c r="G92" s="36">
        <v>85</v>
      </c>
      <c r="H92" s="36">
        <v>86</v>
      </c>
      <c r="I92" s="36">
        <v>87</v>
      </c>
      <c r="J92" s="36">
        <v>88</v>
      </c>
      <c r="K92" s="36">
        <v>89</v>
      </c>
      <c r="L92" s="36">
        <v>90</v>
      </c>
      <c r="M92" s="36">
        <v>91</v>
      </c>
      <c r="N92" s="36">
        <v>92</v>
      </c>
      <c r="O92" s="36">
        <v>93</v>
      </c>
      <c r="P92" s="36">
        <v>94</v>
      </c>
      <c r="Q92" s="43">
        <f t="shared" ref="Q92:Q111" si="33">IFERROR(AVERAGE(G92:P92),0)</f>
        <v>89.5</v>
      </c>
      <c r="R92"/>
      <c r="S92"/>
      <c r="T92"/>
      <c r="U92"/>
      <c r="V92"/>
    </row>
    <row r="93" spans="1:33" s="17" customFormat="1" x14ac:dyDescent="0.25">
      <c r="A93" s="30"/>
      <c r="B93" s="30"/>
      <c r="C93" s="30"/>
      <c r="D93" s="63"/>
      <c r="E93" s="30" t="s">
        <v>7</v>
      </c>
      <c r="F93" s="37" t="s">
        <v>63</v>
      </c>
      <c r="G93" s="36">
        <v>2</v>
      </c>
      <c r="H93" s="36">
        <v>2</v>
      </c>
      <c r="I93" s="36">
        <v>2</v>
      </c>
      <c r="J93" s="36">
        <v>2</v>
      </c>
      <c r="K93" s="36">
        <v>2</v>
      </c>
      <c r="L93" s="36">
        <v>3</v>
      </c>
      <c r="M93" s="36">
        <v>3</v>
      </c>
      <c r="N93" s="36">
        <v>3</v>
      </c>
      <c r="O93" s="36">
        <v>3</v>
      </c>
      <c r="P93" s="36">
        <v>3</v>
      </c>
      <c r="Q93" s="35">
        <f t="shared" si="33"/>
        <v>2.5</v>
      </c>
      <c r="R93"/>
      <c r="S93"/>
      <c r="T93"/>
      <c r="U93"/>
      <c r="V93"/>
    </row>
    <row r="94" spans="1:33" s="17" customFormat="1" x14ac:dyDescent="0.25">
      <c r="A94" s="30"/>
      <c r="B94" s="30"/>
      <c r="C94" s="30"/>
      <c r="D94" s="63"/>
      <c r="E94" s="30" t="s">
        <v>27</v>
      </c>
      <c r="F94" s="30" t="s">
        <v>64</v>
      </c>
      <c r="G94" s="14">
        <v>100000</v>
      </c>
      <c r="H94" s="14">
        <v>100000</v>
      </c>
      <c r="I94" s="14">
        <v>100000</v>
      </c>
      <c r="J94" s="14">
        <v>100000</v>
      </c>
      <c r="K94" s="14">
        <v>100000</v>
      </c>
      <c r="L94" s="14">
        <v>100000</v>
      </c>
      <c r="M94" s="14">
        <v>100000</v>
      </c>
      <c r="N94" s="14">
        <v>100000</v>
      </c>
      <c r="O94" s="14">
        <v>100000</v>
      </c>
      <c r="P94" s="14">
        <v>100000</v>
      </c>
      <c r="Q94" s="8">
        <f t="shared" si="33"/>
        <v>100000</v>
      </c>
      <c r="R94"/>
      <c r="S94"/>
      <c r="T94"/>
      <c r="U94"/>
      <c r="V94"/>
    </row>
    <row r="95" spans="1:33" s="17" customFormat="1" x14ac:dyDescent="0.25">
      <c r="A95" s="30"/>
      <c r="B95" s="30"/>
      <c r="C95" s="30"/>
      <c r="D95" s="63"/>
      <c r="E95" s="30" t="s">
        <v>4</v>
      </c>
      <c r="F95" s="30" t="s">
        <v>64</v>
      </c>
      <c r="G95" s="33">
        <f>G91*G89</f>
        <v>120000</v>
      </c>
      <c r="H95" s="33">
        <f t="shared" ref="H95:P95" si="34">H91*H89</f>
        <v>123000</v>
      </c>
      <c r="I95" s="33">
        <f t="shared" si="34"/>
        <v>126000</v>
      </c>
      <c r="J95" s="33">
        <f t="shared" si="34"/>
        <v>129000</v>
      </c>
      <c r="K95" s="33">
        <f t="shared" si="34"/>
        <v>132000</v>
      </c>
      <c r="L95" s="33">
        <f t="shared" si="34"/>
        <v>135000</v>
      </c>
      <c r="M95" s="33">
        <f t="shared" si="34"/>
        <v>138000</v>
      </c>
      <c r="N95" s="33">
        <f t="shared" si="34"/>
        <v>141000</v>
      </c>
      <c r="O95" s="33">
        <f t="shared" si="34"/>
        <v>144000</v>
      </c>
      <c r="P95" s="33">
        <f t="shared" si="34"/>
        <v>147000</v>
      </c>
      <c r="Q95" s="42">
        <f t="shared" si="33"/>
        <v>133500</v>
      </c>
      <c r="R95"/>
      <c r="S95"/>
      <c r="T95"/>
      <c r="U95"/>
      <c r="V95"/>
    </row>
    <row r="96" spans="1:33" s="17" customFormat="1" x14ac:dyDescent="0.25">
      <c r="A96" s="30"/>
      <c r="B96" s="30"/>
      <c r="C96" s="30"/>
      <c r="D96" s="63"/>
      <c r="E96" s="30" t="s">
        <v>18</v>
      </c>
      <c r="F96" s="30" t="s">
        <v>64</v>
      </c>
      <c r="G96" s="33">
        <f>G93*G94</f>
        <v>200000</v>
      </c>
      <c r="H96" s="33">
        <f t="shared" ref="H96:P96" si="35">H93*H94</f>
        <v>200000</v>
      </c>
      <c r="I96" s="33">
        <f t="shared" si="35"/>
        <v>200000</v>
      </c>
      <c r="J96" s="33">
        <f t="shared" si="35"/>
        <v>200000</v>
      </c>
      <c r="K96" s="33">
        <f t="shared" si="35"/>
        <v>200000</v>
      </c>
      <c r="L96" s="33">
        <f t="shared" si="35"/>
        <v>300000</v>
      </c>
      <c r="M96" s="33">
        <f t="shared" si="35"/>
        <v>300000</v>
      </c>
      <c r="N96" s="33">
        <f t="shared" si="35"/>
        <v>300000</v>
      </c>
      <c r="O96" s="33">
        <f t="shared" si="35"/>
        <v>300000</v>
      </c>
      <c r="P96" s="33">
        <f t="shared" si="35"/>
        <v>300000</v>
      </c>
      <c r="Q96" s="42">
        <f t="shared" si="33"/>
        <v>250000</v>
      </c>
      <c r="R96"/>
      <c r="S96"/>
      <c r="T96"/>
      <c r="U96"/>
      <c r="V96"/>
    </row>
    <row r="97" spans="1:33" s="17" customFormat="1" x14ac:dyDescent="0.25">
      <c r="A97" s="30"/>
      <c r="B97" s="30"/>
      <c r="C97" s="30"/>
      <c r="D97" s="63"/>
      <c r="E97" s="30" t="s">
        <v>19</v>
      </c>
      <c r="F97" s="30" t="s">
        <v>20</v>
      </c>
      <c r="G97" s="44">
        <f>G90*G91</f>
        <v>1200</v>
      </c>
      <c r="H97" s="44">
        <f t="shared" ref="H97:P97" si="36">H90*H91</f>
        <v>1200</v>
      </c>
      <c r="I97" s="44">
        <f t="shared" si="36"/>
        <v>1200</v>
      </c>
      <c r="J97" s="44">
        <f t="shared" si="36"/>
        <v>1200</v>
      </c>
      <c r="K97" s="44">
        <f t="shared" si="36"/>
        <v>1200</v>
      </c>
      <c r="L97" s="44">
        <f t="shared" si="36"/>
        <v>1200</v>
      </c>
      <c r="M97" s="44">
        <f t="shared" si="36"/>
        <v>1200</v>
      </c>
      <c r="N97" s="44">
        <f t="shared" si="36"/>
        <v>1200</v>
      </c>
      <c r="O97" s="44">
        <f t="shared" si="36"/>
        <v>1200</v>
      </c>
      <c r="P97" s="44">
        <f t="shared" si="36"/>
        <v>1200</v>
      </c>
      <c r="Q97" s="48">
        <f t="shared" si="33"/>
        <v>1200</v>
      </c>
      <c r="R97"/>
      <c r="S97"/>
      <c r="T97"/>
      <c r="U97"/>
      <c r="V97"/>
    </row>
    <row r="98" spans="1:33" s="17" customFormat="1" ht="15" customHeight="1" x14ac:dyDescent="0.25">
      <c r="A98" t="str">
        <f>A91</f>
        <v>S04</v>
      </c>
      <c r="B98" t="str">
        <f>B91</f>
        <v>Unsealed Roads</v>
      </c>
      <c r="C98" t="s">
        <v>9</v>
      </c>
      <c r="D98" s="63" t="s">
        <v>85</v>
      </c>
      <c r="E98" t="s">
        <v>6</v>
      </c>
      <c r="F98">
        <f>F91</f>
        <v>0</v>
      </c>
      <c r="G98" s="39">
        <v>2.2000000000000002</v>
      </c>
      <c r="H98" s="39">
        <v>2.2000000000000002</v>
      </c>
      <c r="I98" s="39">
        <v>2.2000000000000002</v>
      </c>
      <c r="J98" s="39">
        <v>2.2000000000000002</v>
      </c>
      <c r="K98" s="39">
        <v>2.2000000000000002</v>
      </c>
      <c r="L98" s="39">
        <v>2.2000000000000002</v>
      </c>
      <c r="M98" s="39">
        <v>2.2000000000000002</v>
      </c>
      <c r="N98" s="39">
        <v>2.2000000000000002</v>
      </c>
      <c r="O98" s="39">
        <v>2.2000000000000002</v>
      </c>
      <c r="P98" s="39">
        <v>2.2000000000000002</v>
      </c>
      <c r="Q98" s="35">
        <f t="shared" si="33"/>
        <v>2.1999999999999997</v>
      </c>
      <c r="R98"/>
      <c r="S98"/>
      <c r="T98"/>
      <c r="U98"/>
      <c r="V98"/>
      <c r="W98" s="18"/>
    </row>
    <row r="99" spans="1:33" s="17" customFormat="1" x14ac:dyDescent="0.25">
      <c r="A99"/>
      <c r="B99"/>
      <c r="C99"/>
      <c r="D99" s="63"/>
      <c r="E99" t="s">
        <v>5</v>
      </c>
      <c r="F99" t="str">
        <f>F92</f>
        <v>%</v>
      </c>
      <c r="G99" s="39">
        <v>85</v>
      </c>
      <c r="H99" s="39">
        <v>85</v>
      </c>
      <c r="I99" s="39">
        <v>85</v>
      </c>
      <c r="J99" s="39">
        <v>85</v>
      </c>
      <c r="K99" s="39">
        <v>85</v>
      </c>
      <c r="L99" s="39">
        <v>85</v>
      </c>
      <c r="M99" s="39">
        <v>85</v>
      </c>
      <c r="N99" s="39">
        <v>85</v>
      </c>
      <c r="O99" s="39">
        <v>85</v>
      </c>
      <c r="P99" s="39">
        <v>85</v>
      </c>
      <c r="Q99" s="43">
        <f t="shared" si="33"/>
        <v>85</v>
      </c>
      <c r="R99"/>
      <c r="S99"/>
      <c r="T99"/>
      <c r="U99"/>
      <c r="V99"/>
    </row>
    <row r="100" spans="1:33" s="17" customFormat="1" x14ac:dyDescent="0.25">
      <c r="A100"/>
      <c r="B100"/>
      <c r="C100"/>
      <c r="D100" s="63"/>
      <c r="E100" t="s">
        <v>7</v>
      </c>
      <c r="F100" t="str">
        <f>F93</f>
        <v>1,2,3,4,5</v>
      </c>
      <c r="G100" s="39">
        <v>2</v>
      </c>
      <c r="H100" s="39">
        <v>2</v>
      </c>
      <c r="I100" s="39">
        <v>3</v>
      </c>
      <c r="J100" s="39">
        <v>3</v>
      </c>
      <c r="K100" s="39">
        <v>3</v>
      </c>
      <c r="L100" s="39">
        <v>3</v>
      </c>
      <c r="M100" s="39">
        <v>4</v>
      </c>
      <c r="N100" s="39">
        <v>4</v>
      </c>
      <c r="O100" s="39">
        <v>4</v>
      </c>
      <c r="P100" s="39">
        <v>4</v>
      </c>
      <c r="Q100" s="35">
        <f t="shared" si="33"/>
        <v>3.2</v>
      </c>
      <c r="R100"/>
      <c r="S100"/>
      <c r="T100"/>
      <c r="U100"/>
      <c r="V100"/>
      <c r="X100" s="23"/>
      <c r="Y100" s="23"/>
      <c r="Z100" s="23"/>
      <c r="AA100" s="23"/>
      <c r="AB100" s="23"/>
      <c r="AC100" s="23"/>
      <c r="AD100" s="23"/>
      <c r="AE100" s="23"/>
      <c r="AF100" s="23"/>
      <c r="AG100" s="23"/>
    </row>
    <row r="101" spans="1:33" s="17" customFormat="1" x14ac:dyDescent="0.25">
      <c r="A101"/>
      <c r="B101"/>
      <c r="C101"/>
      <c r="D101" s="63"/>
      <c r="E101" t="s">
        <v>27</v>
      </c>
      <c r="F101" t="str">
        <f>F94</f>
        <v>$</v>
      </c>
      <c r="G101" s="38">
        <v>200000</v>
      </c>
      <c r="H101" s="38">
        <v>200000</v>
      </c>
      <c r="I101" s="38">
        <v>200000</v>
      </c>
      <c r="J101" s="38">
        <v>200000</v>
      </c>
      <c r="K101" s="38">
        <v>200000</v>
      </c>
      <c r="L101" s="38">
        <v>200000</v>
      </c>
      <c r="M101" s="38">
        <v>200000</v>
      </c>
      <c r="N101" s="38">
        <v>200000</v>
      </c>
      <c r="O101" s="38">
        <v>200000</v>
      </c>
      <c r="P101" s="38">
        <v>200000</v>
      </c>
      <c r="Q101" s="8">
        <f t="shared" si="33"/>
        <v>200000</v>
      </c>
      <c r="R101"/>
      <c r="S101"/>
      <c r="T101"/>
      <c r="U101"/>
      <c r="V101"/>
      <c r="X101" s="23"/>
      <c r="Y101" s="23"/>
      <c r="Z101" s="23"/>
      <c r="AA101" s="23"/>
      <c r="AB101" s="23"/>
      <c r="AC101" s="23"/>
      <c r="AD101" s="23"/>
      <c r="AE101" s="23"/>
      <c r="AF101" s="23"/>
      <c r="AG101" s="23"/>
    </row>
    <row r="102" spans="1:33" s="17" customFormat="1" x14ac:dyDescent="0.25">
      <c r="A102"/>
      <c r="B102"/>
      <c r="C102"/>
      <c r="D102" s="63"/>
      <c r="E102" t="s">
        <v>4</v>
      </c>
      <c r="F102" t="s">
        <v>64</v>
      </c>
      <c r="G102" s="40">
        <f>G98*G89</f>
        <v>88000</v>
      </c>
      <c r="H102" s="40">
        <f t="shared" ref="H102:P102" si="37">H98*H89</f>
        <v>90200.000000000015</v>
      </c>
      <c r="I102" s="40">
        <f t="shared" si="37"/>
        <v>92400.000000000015</v>
      </c>
      <c r="J102" s="40">
        <f t="shared" si="37"/>
        <v>94600.000000000015</v>
      </c>
      <c r="K102" s="40">
        <f t="shared" si="37"/>
        <v>96800.000000000015</v>
      </c>
      <c r="L102" s="40">
        <f t="shared" si="37"/>
        <v>99000.000000000015</v>
      </c>
      <c r="M102" s="40">
        <f t="shared" si="37"/>
        <v>101200.00000000001</v>
      </c>
      <c r="N102" s="40">
        <f t="shared" si="37"/>
        <v>103400.00000000001</v>
      </c>
      <c r="O102" s="40">
        <f t="shared" si="37"/>
        <v>105600.00000000001</v>
      </c>
      <c r="P102" s="40">
        <f t="shared" si="37"/>
        <v>107800.00000000001</v>
      </c>
      <c r="Q102" s="42">
        <f t="shared" si="33"/>
        <v>97900</v>
      </c>
      <c r="R102"/>
      <c r="S102"/>
      <c r="T102"/>
      <c r="U102"/>
      <c r="V102"/>
      <c r="X102" s="23"/>
      <c r="Y102" s="23"/>
      <c r="Z102" s="23"/>
      <c r="AA102" s="23"/>
      <c r="AB102" s="23"/>
      <c r="AC102" s="23"/>
      <c r="AD102" s="23"/>
      <c r="AE102" s="23"/>
      <c r="AF102" s="23"/>
      <c r="AG102" s="23"/>
    </row>
    <row r="103" spans="1:33" s="17" customFormat="1" x14ac:dyDescent="0.25">
      <c r="A103"/>
      <c r="B103"/>
      <c r="C103"/>
      <c r="D103" s="63"/>
      <c r="E103" t="s">
        <v>18</v>
      </c>
      <c r="F103" t="s">
        <v>64</v>
      </c>
      <c r="G103" s="40">
        <f>G100*G101</f>
        <v>400000</v>
      </c>
      <c r="H103" s="40">
        <f t="shared" ref="H103:P103" si="38">H100*H101</f>
        <v>400000</v>
      </c>
      <c r="I103" s="40">
        <f t="shared" si="38"/>
        <v>600000</v>
      </c>
      <c r="J103" s="40">
        <f t="shared" si="38"/>
        <v>600000</v>
      </c>
      <c r="K103" s="40">
        <f t="shared" si="38"/>
        <v>600000</v>
      </c>
      <c r="L103" s="40">
        <f t="shared" si="38"/>
        <v>600000</v>
      </c>
      <c r="M103" s="40">
        <f t="shared" si="38"/>
        <v>800000</v>
      </c>
      <c r="N103" s="40">
        <f t="shared" si="38"/>
        <v>800000</v>
      </c>
      <c r="O103" s="40">
        <f t="shared" si="38"/>
        <v>800000</v>
      </c>
      <c r="P103" s="40">
        <f t="shared" si="38"/>
        <v>800000</v>
      </c>
      <c r="Q103" s="42">
        <f t="shared" si="33"/>
        <v>640000</v>
      </c>
      <c r="R103"/>
      <c r="S103"/>
      <c r="T103"/>
      <c r="U103"/>
      <c r="V103"/>
    </row>
    <row r="104" spans="1:33" s="17" customFormat="1" x14ac:dyDescent="0.25">
      <c r="A104"/>
      <c r="B104"/>
      <c r="C104"/>
      <c r="D104" s="63"/>
      <c r="E104" t="s">
        <v>19</v>
      </c>
      <c r="F104" t="s">
        <v>20</v>
      </c>
      <c r="G104" s="47">
        <f>G98*G90</f>
        <v>880.00000000000011</v>
      </c>
      <c r="H104" s="47">
        <f t="shared" ref="H104:P104" si="39">H98*H90</f>
        <v>880.00000000000011</v>
      </c>
      <c r="I104" s="47">
        <f t="shared" si="39"/>
        <v>880.00000000000011</v>
      </c>
      <c r="J104" s="47">
        <f t="shared" si="39"/>
        <v>880.00000000000011</v>
      </c>
      <c r="K104" s="47">
        <f t="shared" si="39"/>
        <v>880.00000000000011</v>
      </c>
      <c r="L104" s="47">
        <f t="shared" si="39"/>
        <v>880.00000000000011</v>
      </c>
      <c r="M104" s="47">
        <f t="shared" si="39"/>
        <v>880.00000000000011</v>
      </c>
      <c r="N104" s="47">
        <f t="shared" si="39"/>
        <v>880.00000000000011</v>
      </c>
      <c r="O104" s="47">
        <f t="shared" si="39"/>
        <v>880.00000000000011</v>
      </c>
      <c r="P104" s="47">
        <f t="shared" si="39"/>
        <v>880.00000000000011</v>
      </c>
      <c r="Q104" s="48">
        <f t="shared" si="33"/>
        <v>880.00000000000023</v>
      </c>
      <c r="R104"/>
      <c r="S104"/>
      <c r="T104"/>
      <c r="U104"/>
      <c r="V104"/>
    </row>
    <row r="105" spans="1:33" s="17" customFormat="1" ht="15" customHeight="1" x14ac:dyDescent="0.25">
      <c r="A105" s="30" t="str">
        <f>A98</f>
        <v>S04</v>
      </c>
      <c r="B105" s="30" t="str">
        <f>B91</f>
        <v>Unsealed Roads</v>
      </c>
      <c r="C105" s="30" t="s">
        <v>10</v>
      </c>
      <c r="D105" s="63" t="s">
        <v>86</v>
      </c>
      <c r="E105" s="30" t="s">
        <v>6</v>
      </c>
      <c r="F105" s="30">
        <f>F91</f>
        <v>0</v>
      </c>
      <c r="G105" s="41">
        <v>1.5</v>
      </c>
      <c r="H105" s="41">
        <v>1.5</v>
      </c>
      <c r="I105" s="41">
        <v>1.5</v>
      </c>
      <c r="J105" s="41">
        <v>1.5</v>
      </c>
      <c r="K105" s="41">
        <v>1.5</v>
      </c>
      <c r="L105" s="41">
        <v>1.5</v>
      </c>
      <c r="M105" s="41">
        <v>1.5</v>
      </c>
      <c r="N105" s="41">
        <v>1.5</v>
      </c>
      <c r="O105" s="41">
        <v>1.5</v>
      </c>
      <c r="P105" s="41">
        <v>1.5</v>
      </c>
      <c r="Q105" s="35">
        <f t="shared" si="33"/>
        <v>1.5</v>
      </c>
      <c r="R105"/>
      <c r="S105"/>
      <c r="T105"/>
      <c r="U105"/>
      <c r="V105"/>
      <c r="W105" s="18"/>
    </row>
    <row r="106" spans="1:33" s="17" customFormat="1" x14ac:dyDescent="0.25">
      <c r="A106" s="30"/>
      <c r="B106" s="30"/>
      <c r="C106" s="30"/>
      <c r="D106" s="63"/>
      <c r="E106" s="30" t="s">
        <v>5</v>
      </c>
      <c r="F106" s="30" t="str">
        <f>F92</f>
        <v>%</v>
      </c>
      <c r="G106" s="36">
        <v>85</v>
      </c>
      <c r="H106" s="36">
        <v>84</v>
      </c>
      <c r="I106" s="36">
        <v>83</v>
      </c>
      <c r="J106" s="36">
        <v>82</v>
      </c>
      <c r="K106" s="36">
        <v>81</v>
      </c>
      <c r="L106" s="36">
        <v>80</v>
      </c>
      <c r="M106" s="36">
        <v>79</v>
      </c>
      <c r="N106" s="36">
        <v>78</v>
      </c>
      <c r="O106" s="36">
        <v>77</v>
      </c>
      <c r="P106" s="36">
        <v>76</v>
      </c>
      <c r="Q106" s="43">
        <f t="shared" si="33"/>
        <v>80.5</v>
      </c>
      <c r="R106"/>
      <c r="S106"/>
      <c r="T106"/>
      <c r="U106"/>
      <c r="V106"/>
    </row>
    <row r="107" spans="1:33" s="17" customFormat="1" x14ac:dyDescent="0.25">
      <c r="A107" s="30"/>
      <c r="B107" s="30"/>
      <c r="C107" s="30"/>
      <c r="D107" s="63"/>
      <c r="E107" s="30" t="s">
        <v>7</v>
      </c>
      <c r="F107" s="30" t="str">
        <f>F93</f>
        <v>1,2,3,4,5</v>
      </c>
      <c r="G107" s="36">
        <v>2</v>
      </c>
      <c r="H107" s="36">
        <v>3</v>
      </c>
      <c r="I107" s="36">
        <v>3</v>
      </c>
      <c r="J107" s="36">
        <v>3</v>
      </c>
      <c r="K107" s="36">
        <v>4</v>
      </c>
      <c r="L107" s="36">
        <v>4</v>
      </c>
      <c r="M107" s="36">
        <v>4</v>
      </c>
      <c r="N107" s="36">
        <v>5</v>
      </c>
      <c r="O107" s="36">
        <v>5</v>
      </c>
      <c r="P107" s="36">
        <v>5</v>
      </c>
      <c r="Q107" s="35">
        <f t="shared" si="33"/>
        <v>3.8</v>
      </c>
      <c r="R107"/>
      <c r="S107"/>
      <c r="T107"/>
      <c r="U107"/>
      <c r="V107"/>
      <c r="X107" s="22"/>
      <c r="Y107" s="22"/>
      <c r="Z107" s="22"/>
      <c r="AA107" s="22"/>
      <c r="AB107" s="22"/>
      <c r="AC107" s="22"/>
      <c r="AD107" s="22"/>
      <c r="AE107" s="22"/>
      <c r="AF107" s="22"/>
      <c r="AG107" s="22"/>
    </row>
    <row r="108" spans="1:33" s="17" customFormat="1" x14ac:dyDescent="0.25">
      <c r="A108" s="30"/>
      <c r="B108" s="30"/>
      <c r="C108" s="30"/>
      <c r="D108" s="63"/>
      <c r="E108" s="30" t="s">
        <v>27</v>
      </c>
      <c r="F108" s="30" t="str">
        <f>F94</f>
        <v>$</v>
      </c>
      <c r="G108" s="14">
        <v>300000</v>
      </c>
      <c r="H108" s="14">
        <v>300000</v>
      </c>
      <c r="I108" s="14">
        <v>300000</v>
      </c>
      <c r="J108" s="14">
        <v>300000</v>
      </c>
      <c r="K108" s="14">
        <v>300000</v>
      </c>
      <c r="L108" s="14">
        <v>300000</v>
      </c>
      <c r="M108" s="14">
        <v>300000</v>
      </c>
      <c r="N108" s="14">
        <v>300000</v>
      </c>
      <c r="O108" s="14">
        <v>300000</v>
      </c>
      <c r="P108" s="14">
        <v>300000</v>
      </c>
      <c r="Q108" s="8">
        <f t="shared" si="33"/>
        <v>300000</v>
      </c>
      <c r="R108"/>
      <c r="S108"/>
      <c r="T108"/>
      <c r="U108"/>
      <c r="V108"/>
      <c r="X108" s="22"/>
      <c r="Y108" s="22"/>
      <c r="Z108" s="22"/>
      <c r="AA108" s="22"/>
      <c r="AB108" s="22"/>
      <c r="AC108" s="22"/>
      <c r="AD108" s="22"/>
      <c r="AE108" s="22"/>
      <c r="AF108" s="22"/>
      <c r="AG108" s="22"/>
    </row>
    <row r="109" spans="1:33" s="17" customFormat="1" x14ac:dyDescent="0.25">
      <c r="A109" s="30"/>
      <c r="B109" s="30"/>
      <c r="C109" s="30"/>
      <c r="D109" s="63"/>
      <c r="E109" s="30" t="s">
        <v>4</v>
      </c>
      <c r="F109" s="30" t="s">
        <v>64</v>
      </c>
      <c r="G109" s="33">
        <f>G105*G89</f>
        <v>60000</v>
      </c>
      <c r="H109" s="33">
        <f t="shared" ref="H109:O109" si="40">H105*H89</f>
        <v>61500</v>
      </c>
      <c r="I109" s="33">
        <f t="shared" si="40"/>
        <v>63000</v>
      </c>
      <c r="J109" s="33">
        <f t="shared" si="40"/>
        <v>64500</v>
      </c>
      <c r="K109" s="33">
        <f t="shared" si="40"/>
        <v>66000</v>
      </c>
      <c r="L109" s="33">
        <f t="shared" si="40"/>
        <v>67500</v>
      </c>
      <c r="M109" s="33">
        <f t="shared" si="40"/>
        <v>69000</v>
      </c>
      <c r="N109" s="33">
        <f t="shared" si="40"/>
        <v>70500</v>
      </c>
      <c r="O109" s="33">
        <f t="shared" si="40"/>
        <v>72000</v>
      </c>
      <c r="P109" s="33">
        <f>P105*P89</f>
        <v>73500</v>
      </c>
      <c r="Q109" s="42">
        <f t="shared" si="33"/>
        <v>66750</v>
      </c>
      <c r="R109"/>
      <c r="S109"/>
      <c r="T109"/>
      <c r="U109"/>
      <c r="V109"/>
      <c r="X109" s="22"/>
      <c r="Y109" s="22"/>
      <c r="Z109" s="22"/>
      <c r="AA109" s="22"/>
      <c r="AB109" s="22"/>
      <c r="AC109" s="22"/>
      <c r="AD109" s="22"/>
      <c r="AE109" s="22"/>
      <c r="AF109" s="22"/>
      <c r="AG109" s="22"/>
    </row>
    <row r="110" spans="1:33" s="17" customFormat="1" x14ac:dyDescent="0.25">
      <c r="A110" s="30"/>
      <c r="B110" s="30"/>
      <c r="C110" s="30"/>
      <c r="D110" s="63"/>
      <c r="E110" s="30" t="s">
        <v>18</v>
      </c>
      <c r="F110" s="30" t="s">
        <v>64</v>
      </c>
      <c r="G110" s="33">
        <f>G107*G108</f>
        <v>600000</v>
      </c>
      <c r="H110" s="33">
        <f t="shared" ref="H110:P110" si="41">H107*H108</f>
        <v>900000</v>
      </c>
      <c r="I110" s="33">
        <f t="shared" si="41"/>
        <v>900000</v>
      </c>
      <c r="J110" s="33">
        <f t="shared" si="41"/>
        <v>900000</v>
      </c>
      <c r="K110" s="33">
        <f t="shared" si="41"/>
        <v>1200000</v>
      </c>
      <c r="L110" s="33">
        <f t="shared" si="41"/>
        <v>1200000</v>
      </c>
      <c r="M110" s="33">
        <f t="shared" si="41"/>
        <v>1200000</v>
      </c>
      <c r="N110" s="33">
        <f t="shared" si="41"/>
        <v>1500000</v>
      </c>
      <c r="O110" s="33">
        <f t="shared" si="41"/>
        <v>1500000</v>
      </c>
      <c r="P110" s="33">
        <f t="shared" si="41"/>
        <v>1500000</v>
      </c>
      <c r="Q110" s="42">
        <f t="shared" si="33"/>
        <v>1140000</v>
      </c>
      <c r="R110"/>
      <c r="S110"/>
      <c r="T110"/>
      <c r="U110"/>
      <c r="V110"/>
      <c r="X110" s="22"/>
      <c r="Y110" s="22"/>
      <c r="Z110" s="22"/>
      <c r="AA110" s="22"/>
      <c r="AB110" s="22"/>
      <c r="AC110" s="22"/>
      <c r="AD110" s="22"/>
      <c r="AE110" s="22"/>
      <c r="AF110" s="22"/>
      <c r="AG110" s="22"/>
    </row>
    <row r="111" spans="1:33" s="17" customFormat="1" ht="15.75" thickBot="1" x14ac:dyDescent="0.3">
      <c r="A111" s="30"/>
      <c r="B111" s="30"/>
      <c r="C111" s="30"/>
      <c r="D111" s="63"/>
      <c r="E111" s="30" t="s">
        <v>19</v>
      </c>
      <c r="F111" s="30" t="s">
        <v>20</v>
      </c>
      <c r="G111" s="46">
        <f>G90*G105</f>
        <v>600</v>
      </c>
      <c r="H111" s="46">
        <f t="shared" ref="H111:P111" si="42">H90*H105</f>
        <v>600</v>
      </c>
      <c r="I111" s="46">
        <f t="shared" si="42"/>
        <v>600</v>
      </c>
      <c r="J111" s="46">
        <f t="shared" si="42"/>
        <v>600</v>
      </c>
      <c r="K111" s="46">
        <f t="shared" si="42"/>
        <v>600</v>
      </c>
      <c r="L111" s="46">
        <f t="shared" si="42"/>
        <v>600</v>
      </c>
      <c r="M111" s="46">
        <f t="shared" si="42"/>
        <v>600</v>
      </c>
      <c r="N111" s="46">
        <f t="shared" si="42"/>
        <v>600</v>
      </c>
      <c r="O111" s="46">
        <f t="shared" si="42"/>
        <v>600</v>
      </c>
      <c r="P111" s="46">
        <f t="shared" si="42"/>
        <v>600</v>
      </c>
      <c r="Q111" s="48">
        <f t="shared" si="33"/>
        <v>600</v>
      </c>
      <c r="R111"/>
      <c r="S111"/>
      <c r="T111"/>
      <c r="U111"/>
      <c r="V111"/>
    </row>
    <row r="112" spans="1:33" s="17" customFormat="1" ht="18" x14ac:dyDescent="0.25">
      <c r="A112" s="27" t="str">
        <f>A88</f>
        <v>LoS ref</v>
      </c>
      <c r="B112" s="27" t="str">
        <f t="shared" ref="B112:Q112" si="43">B88</f>
        <v>Level of Service</v>
      </c>
      <c r="C112" s="27" t="str">
        <f t="shared" si="43"/>
        <v>Option</v>
      </c>
      <c r="D112" s="27" t="str">
        <f t="shared" si="43"/>
        <v>Benefits/Consequences</v>
      </c>
      <c r="E112" s="27" t="str">
        <f t="shared" si="43"/>
        <v>Factor</v>
      </c>
      <c r="F112" s="27" t="str">
        <f t="shared" si="43"/>
        <v>Unit</v>
      </c>
      <c r="G112" s="27">
        <f t="shared" si="43"/>
        <v>2024</v>
      </c>
      <c r="H112" s="27">
        <f t="shared" si="43"/>
        <v>2025</v>
      </c>
      <c r="I112" s="27">
        <f t="shared" si="43"/>
        <v>2026</v>
      </c>
      <c r="J112" s="27">
        <f t="shared" si="43"/>
        <v>2027</v>
      </c>
      <c r="K112" s="27">
        <f t="shared" si="43"/>
        <v>2028</v>
      </c>
      <c r="L112" s="27">
        <f t="shared" si="43"/>
        <v>2029</v>
      </c>
      <c r="M112" s="27">
        <f t="shared" si="43"/>
        <v>2030</v>
      </c>
      <c r="N112" s="27">
        <f t="shared" si="43"/>
        <v>2031</v>
      </c>
      <c r="O112" s="27">
        <f t="shared" si="43"/>
        <v>2032</v>
      </c>
      <c r="P112" s="27">
        <f t="shared" si="43"/>
        <v>2033</v>
      </c>
      <c r="Q112" s="27" t="str">
        <f t="shared" si="43"/>
        <v>Avg</v>
      </c>
      <c r="R112"/>
      <c r="S112"/>
      <c r="T112"/>
      <c r="U112"/>
      <c r="V112"/>
    </row>
    <row r="113" spans="1:33" s="17" customFormat="1" ht="18.75" x14ac:dyDescent="0.3">
      <c r="A113" s="54" t="str">
        <f>A7</f>
        <v>S05</v>
      </c>
      <c r="B113" s="54" t="str">
        <f>B7</f>
        <v>Modal Shift</v>
      </c>
      <c r="C113"/>
      <c r="D113"/>
      <c r="E113" t="s">
        <v>16</v>
      </c>
      <c r="F113" t="str">
        <f>"$ per" &amp; " " &amp; F115</f>
        <v xml:space="preserve">$ per </v>
      </c>
      <c r="G113" s="38">
        <v>40000</v>
      </c>
      <c r="H113" s="38">
        <v>41000</v>
      </c>
      <c r="I113" s="38">
        <v>42000</v>
      </c>
      <c r="J113" s="38">
        <v>43000</v>
      </c>
      <c r="K113" s="38">
        <v>44000</v>
      </c>
      <c r="L113" s="38">
        <v>45000</v>
      </c>
      <c r="M113" s="38">
        <v>46000</v>
      </c>
      <c r="N113" s="38">
        <v>47000</v>
      </c>
      <c r="O113" s="38">
        <v>48000</v>
      </c>
      <c r="P113" s="38">
        <v>49000</v>
      </c>
      <c r="Q113"/>
      <c r="R113"/>
      <c r="S113"/>
      <c r="T113"/>
      <c r="U113"/>
      <c r="V113"/>
    </row>
    <row r="114" spans="1:33" x14ac:dyDescent="0.25">
      <c r="E114" t="s">
        <v>3</v>
      </c>
      <c r="F114" t="str">
        <f>"tonnes/"&amp;F115</f>
        <v>tonnes/</v>
      </c>
      <c r="G114" s="45">
        <v>400</v>
      </c>
      <c r="H114" s="45">
        <v>400</v>
      </c>
      <c r="I114" s="45">
        <v>400</v>
      </c>
      <c r="J114" s="45">
        <v>400</v>
      </c>
      <c r="K114" s="45">
        <v>400</v>
      </c>
      <c r="L114" s="45">
        <v>400</v>
      </c>
      <c r="M114" s="45">
        <v>400</v>
      </c>
      <c r="N114" s="45">
        <v>400</v>
      </c>
      <c r="O114" s="45">
        <v>400</v>
      </c>
      <c r="P114" s="45">
        <v>400</v>
      </c>
      <c r="V114"/>
    </row>
    <row r="115" spans="1:33" ht="15" customHeight="1" x14ac:dyDescent="0.25">
      <c r="A115" s="30" t="str">
        <f>A113</f>
        <v>S05</v>
      </c>
      <c r="B115" s="30" t="str">
        <f>B113</f>
        <v>Modal Shift</v>
      </c>
      <c r="C115" s="30" t="s">
        <v>8</v>
      </c>
      <c r="D115" s="63" t="s">
        <v>92</v>
      </c>
      <c r="E115" s="30" t="s">
        <v>6</v>
      </c>
      <c r="F115" s="34"/>
      <c r="G115" s="41">
        <v>3</v>
      </c>
      <c r="H115" s="41">
        <v>3</v>
      </c>
      <c r="I115" s="41">
        <v>3</v>
      </c>
      <c r="J115" s="41">
        <v>3</v>
      </c>
      <c r="K115" s="41">
        <v>3</v>
      </c>
      <c r="L115" s="41">
        <v>3</v>
      </c>
      <c r="M115" s="41">
        <v>3</v>
      </c>
      <c r="N115" s="41">
        <v>3</v>
      </c>
      <c r="O115" s="41">
        <v>3</v>
      </c>
      <c r="P115" s="41">
        <v>3</v>
      </c>
      <c r="Q115" s="35">
        <f>IFERROR(AVERAGE(G115:P115),0)</f>
        <v>3</v>
      </c>
      <c r="V115"/>
    </row>
    <row r="116" spans="1:33" x14ac:dyDescent="0.25">
      <c r="A116" s="30"/>
      <c r="B116" s="30"/>
      <c r="C116" s="30"/>
      <c r="D116" s="63"/>
      <c r="E116" s="30" t="s">
        <v>5</v>
      </c>
      <c r="F116" s="34" t="s">
        <v>17</v>
      </c>
      <c r="G116" s="36">
        <v>85</v>
      </c>
      <c r="H116" s="36">
        <v>86</v>
      </c>
      <c r="I116" s="36">
        <v>87</v>
      </c>
      <c r="J116" s="36">
        <v>88</v>
      </c>
      <c r="K116" s="36">
        <v>89</v>
      </c>
      <c r="L116" s="36">
        <v>90</v>
      </c>
      <c r="M116" s="36">
        <v>91</v>
      </c>
      <c r="N116" s="36">
        <v>92</v>
      </c>
      <c r="O116" s="36">
        <v>93</v>
      </c>
      <c r="P116" s="36">
        <v>94</v>
      </c>
      <c r="Q116" s="43">
        <f t="shared" ref="Q116:Q135" si="44">IFERROR(AVERAGE(G116:P116),0)</f>
        <v>89.5</v>
      </c>
      <c r="V116"/>
    </row>
    <row r="117" spans="1:33" x14ac:dyDescent="0.25">
      <c r="A117" s="30"/>
      <c r="B117" s="30"/>
      <c r="C117" s="30"/>
      <c r="D117" s="63"/>
      <c r="E117" s="30" t="s">
        <v>7</v>
      </c>
      <c r="F117" s="37" t="s">
        <v>63</v>
      </c>
      <c r="G117" s="36">
        <v>2</v>
      </c>
      <c r="H117" s="36">
        <v>2</v>
      </c>
      <c r="I117" s="36">
        <v>2</v>
      </c>
      <c r="J117" s="36">
        <v>2</v>
      </c>
      <c r="K117" s="36">
        <v>2</v>
      </c>
      <c r="L117" s="36">
        <v>3</v>
      </c>
      <c r="M117" s="36">
        <v>3</v>
      </c>
      <c r="N117" s="36">
        <v>3</v>
      </c>
      <c r="O117" s="36">
        <v>3</v>
      </c>
      <c r="P117" s="36">
        <v>3</v>
      </c>
      <c r="Q117" s="35">
        <f t="shared" si="44"/>
        <v>2.5</v>
      </c>
      <c r="V117"/>
    </row>
    <row r="118" spans="1:33" x14ac:dyDescent="0.25">
      <c r="A118" s="30"/>
      <c r="B118" s="30"/>
      <c r="C118" s="30"/>
      <c r="D118" s="63"/>
      <c r="E118" s="30" t="s">
        <v>27</v>
      </c>
      <c r="F118" s="30" t="s">
        <v>64</v>
      </c>
      <c r="G118" s="14">
        <v>100000</v>
      </c>
      <c r="H118" s="14">
        <v>100000</v>
      </c>
      <c r="I118" s="14">
        <v>100000</v>
      </c>
      <c r="J118" s="14">
        <v>100000</v>
      </c>
      <c r="K118" s="14">
        <v>100000</v>
      </c>
      <c r="L118" s="14">
        <v>100000</v>
      </c>
      <c r="M118" s="14">
        <v>100000</v>
      </c>
      <c r="N118" s="14">
        <v>100000</v>
      </c>
      <c r="O118" s="14">
        <v>100000</v>
      </c>
      <c r="P118" s="14">
        <v>100000</v>
      </c>
      <c r="Q118" s="8">
        <f t="shared" si="44"/>
        <v>100000</v>
      </c>
      <c r="V118"/>
    </row>
    <row r="119" spans="1:33" s="17" customFormat="1" x14ac:dyDescent="0.25">
      <c r="A119" s="30"/>
      <c r="B119" s="30"/>
      <c r="C119" s="30"/>
      <c r="D119" s="63"/>
      <c r="E119" s="30" t="s">
        <v>4</v>
      </c>
      <c r="F119" s="30" t="s">
        <v>64</v>
      </c>
      <c r="G119" s="33">
        <f>G115*G113</f>
        <v>120000</v>
      </c>
      <c r="H119" s="33">
        <f t="shared" ref="H119:P119" si="45">H115*H113</f>
        <v>123000</v>
      </c>
      <c r="I119" s="33">
        <f t="shared" si="45"/>
        <v>126000</v>
      </c>
      <c r="J119" s="33">
        <f t="shared" si="45"/>
        <v>129000</v>
      </c>
      <c r="K119" s="33">
        <f t="shared" si="45"/>
        <v>132000</v>
      </c>
      <c r="L119" s="33">
        <f t="shared" si="45"/>
        <v>135000</v>
      </c>
      <c r="M119" s="33">
        <f t="shared" si="45"/>
        <v>138000</v>
      </c>
      <c r="N119" s="33">
        <f t="shared" si="45"/>
        <v>141000</v>
      </c>
      <c r="O119" s="33">
        <f t="shared" si="45"/>
        <v>144000</v>
      </c>
      <c r="P119" s="33">
        <f t="shared" si="45"/>
        <v>147000</v>
      </c>
      <c r="Q119" s="42">
        <f t="shared" si="44"/>
        <v>133500</v>
      </c>
      <c r="R119"/>
      <c r="S119"/>
      <c r="T119"/>
      <c r="U119"/>
      <c r="V119"/>
    </row>
    <row r="120" spans="1:33" s="17" customFormat="1" ht="15.75" x14ac:dyDescent="0.25">
      <c r="A120" s="30"/>
      <c r="B120" s="30"/>
      <c r="C120" s="30"/>
      <c r="D120" s="63"/>
      <c r="E120" s="30" t="s">
        <v>18</v>
      </c>
      <c r="F120" s="30" t="s">
        <v>64</v>
      </c>
      <c r="G120" s="33">
        <f>G117*G118</f>
        <v>200000</v>
      </c>
      <c r="H120" s="33">
        <f t="shared" ref="H120:P120" si="46">H117*H118</f>
        <v>200000</v>
      </c>
      <c r="I120" s="33">
        <f t="shared" si="46"/>
        <v>200000</v>
      </c>
      <c r="J120" s="33">
        <f t="shared" si="46"/>
        <v>200000</v>
      </c>
      <c r="K120" s="33">
        <f t="shared" si="46"/>
        <v>200000</v>
      </c>
      <c r="L120" s="33">
        <f t="shared" si="46"/>
        <v>300000</v>
      </c>
      <c r="M120" s="33">
        <f t="shared" si="46"/>
        <v>300000</v>
      </c>
      <c r="N120" s="33">
        <f t="shared" si="46"/>
        <v>300000</v>
      </c>
      <c r="O120" s="33">
        <f t="shared" si="46"/>
        <v>300000</v>
      </c>
      <c r="P120" s="33">
        <f t="shared" si="46"/>
        <v>300000</v>
      </c>
      <c r="Q120" s="42">
        <f t="shared" si="44"/>
        <v>250000</v>
      </c>
      <c r="R120"/>
      <c r="S120"/>
      <c r="T120"/>
      <c r="U120"/>
      <c r="V120"/>
      <c r="AC120" s="20"/>
      <c r="AD120" s="20"/>
      <c r="AE120" s="20"/>
      <c r="AF120" s="20"/>
      <c r="AG120" s="20"/>
    </row>
    <row r="121" spans="1:33" s="17" customFormat="1" ht="15.75" x14ac:dyDescent="0.25">
      <c r="A121" s="30"/>
      <c r="B121" s="30"/>
      <c r="C121" s="30"/>
      <c r="D121" s="63"/>
      <c r="E121" s="30" t="s">
        <v>19</v>
      </c>
      <c r="F121" s="30" t="s">
        <v>20</v>
      </c>
      <c r="G121" s="44">
        <f>G114*G115</f>
        <v>1200</v>
      </c>
      <c r="H121" s="44">
        <f t="shared" ref="H121:P121" si="47">H114*H115</f>
        <v>1200</v>
      </c>
      <c r="I121" s="44">
        <f t="shared" si="47"/>
        <v>1200</v>
      </c>
      <c r="J121" s="44">
        <f t="shared" si="47"/>
        <v>1200</v>
      </c>
      <c r="K121" s="44">
        <f t="shared" si="47"/>
        <v>1200</v>
      </c>
      <c r="L121" s="44">
        <f t="shared" si="47"/>
        <v>1200</v>
      </c>
      <c r="M121" s="44">
        <f t="shared" si="47"/>
        <v>1200</v>
      </c>
      <c r="N121" s="44">
        <f t="shared" si="47"/>
        <v>1200</v>
      </c>
      <c r="O121" s="44">
        <f t="shared" si="47"/>
        <v>1200</v>
      </c>
      <c r="P121" s="44">
        <f t="shared" si="47"/>
        <v>1200</v>
      </c>
      <c r="Q121" s="48">
        <f t="shared" si="44"/>
        <v>1200</v>
      </c>
      <c r="R121"/>
      <c r="S121"/>
      <c r="T121"/>
      <c r="U121"/>
      <c r="V121"/>
      <c r="X121" s="21"/>
      <c r="Y121" s="21"/>
      <c r="Z121" s="21"/>
      <c r="AC121" s="20"/>
      <c r="AD121" s="20"/>
      <c r="AE121" s="24"/>
      <c r="AF121" s="20"/>
      <c r="AG121" s="20"/>
    </row>
    <row r="122" spans="1:33" s="17" customFormat="1" ht="15" customHeight="1" x14ac:dyDescent="0.25">
      <c r="A122" t="str">
        <f>A115</f>
        <v>S05</v>
      </c>
      <c r="B122" t="str">
        <f>B115</f>
        <v>Modal Shift</v>
      </c>
      <c r="C122" t="s">
        <v>9</v>
      </c>
      <c r="D122" s="63" t="s">
        <v>92</v>
      </c>
      <c r="E122" t="s">
        <v>6</v>
      </c>
      <c r="F122">
        <f>F115</f>
        <v>0</v>
      </c>
      <c r="G122" s="39">
        <v>2.2000000000000002</v>
      </c>
      <c r="H122" s="39">
        <v>2.2000000000000002</v>
      </c>
      <c r="I122" s="39">
        <v>2.2000000000000002</v>
      </c>
      <c r="J122" s="39">
        <v>2.2000000000000002</v>
      </c>
      <c r="K122" s="39">
        <v>2.2000000000000002</v>
      </c>
      <c r="L122" s="39">
        <v>2.2000000000000002</v>
      </c>
      <c r="M122" s="39">
        <v>2.2000000000000002</v>
      </c>
      <c r="N122" s="39">
        <v>2.2000000000000002</v>
      </c>
      <c r="O122" s="39">
        <v>2.2000000000000002</v>
      </c>
      <c r="P122" s="39">
        <v>2.2000000000000002</v>
      </c>
      <c r="Q122" s="35">
        <f t="shared" si="44"/>
        <v>2.1999999999999997</v>
      </c>
      <c r="R122"/>
      <c r="S122"/>
      <c r="T122"/>
      <c r="U122"/>
      <c r="V122"/>
      <c r="AE122" s="21"/>
    </row>
    <row r="123" spans="1:33" s="17" customFormat="1" x14ac:dyDescent="0.25">
      <c r="A123"/>
      <c r="B123"/>
      <c r="C123"/>
      <c r="D123" s="63"/>
      <c r="E123" t="s">
        <v>5</v>
      </c>
      <c r="F123" t="str">
        <f>F116</f>
        <v>%</v>
      </c>
      <c r="G123" s="39">
        <v>85</v>
      </c>
      <c r="H123" s="39">
        <v>85</v>
      </c>
      <c r="I123" s="39">
        <v>85</v>
      </c>
      <c r="J123" s="39">
        <v>85</v>
      </c>
      <c r="K123" s="39">
        <v>85</v>
      </c>
      <c r="L123" s="39">
        <v>85</v>
      </c>
      <c r="M123" s="39">
        <v>85</v>
      </c>
      <c r="N123" s="39">
        <v>85</v>
      </c>
      <c r="O123" s="39">
        <v>85</v>
      </c>
      <c r="P123" s="39">
        <v>85</v>
      </c>
      <c r="Q123" s="43">
        <f t="shared" si="44"/>
        <v>85</v>
      </c>
      <c r="R123"/>
      <c r="S123"/>
      <c r="T123"/>
      <c r="U123"/>
      <c r="V123"/>
      <c r="AE123" s="21"/>
    </row>
    <row r="124" spans="1:33" s="17" customFormat="1" x14ac:dyDescent="0.25">
      <c r="A124"/>
      <c r="B124"/>
      <c r="C124"/>
      <c r="D124" s="63"/>
      <c r="E124" t="s">
        <v>7</v>
      </c>
      <c r="F124" t="str">
        <f>F117</f>
        <v>1,2,3,4,5</v>
      </c>
      <c r="G124" s="39">
        <v>2</v>
      </c>
      <c r="H124" s="39">
        <v>2</v>
      </c>
      <c r="I124" s="39">
        <v>3</v>
      </c>
      <c r="J124" s="39">
        <v>3</v>
      </c>
      <c r="K124" s="39">
        <v>3</v>
      </c>
      <c r="L124" s="39">
        <v>3</v>
      </c>
      <c r="M124" s="39">
        <v>4</v>
      </c>
      <c r="N124" s="39">
        <v>4</v>
      </c>
      <c r="O124" s="39">
        <v>4</v>
      </c>
      <c r="P124" s="39">
        <v>4</v>
      </c>
      <c r="Q124" s="35">
        <f t="shared" si="44"/>
        <v>3.2</v>
      </c>
      <c r="R124"/>
      <c r="S124"/>
      <c r="T124"/>
      <c r="U124"/>
      <c r="V124"/>
    </row>
    <row r="125" spans="1:33" s="17" customFormat="1" x14ac:dyDescent="0.25">
      <c r="A125"/>
      <c r="B125"/>
      <c r="C125"/>
      <c r="D125" s="63"/>
      <c r="E125" t="s">
        <v>27</v>
      </c>
      <c r="F125" t="str">
        <f>F118</f>
        <v>$</v>
      </c>
      <c r="G125" s="38">
        <v>200000</v>
      </c>
      <c r="H125" s="38">
        <v>200000</v>
      </c>
      <c r="I125" s="38">
        <v>200000</v>
      </c>
      <c r="J125" s="38">
        <v>200000</v>
      </c>
      <c r="K125" s="38">
        <v>200000</v>
      </c>
      <c r="L125" s="38">
        <v>200000</v>
      </c>
      <c r="M125" s="38">
        <v>200000</v>
      </c>
      <c r="N125" s="38">
        <v>200000</v>
      </c>
      <c r="O125" s="38">
        <v>200000</v>
      </c>
      <c r="P125" s="38">
        <v>200000</v>
      </c>
      <c r="Q125" s="8">
        <f t="shared" si="44"/>
        <v>200000</v>
      </c>
      <c r="R125"/>
      <c r="S125"/>
      <c r="T125"/>
      <c r="U125"/>
      <c r="V125"/>
    </row>
    <row r="126" spans="1:33" s="17" customFormat="1" x14ac:dyDescent="0.25">
      <c r="A126"/>
      <c r="B126"/>
      <c r="C126"/>
      <c r="D126" s="63"/>
      <c r="E126" t="s">
        <v>4</v>
      </c>
      <c r="F126" t="s">
        <v>64</v>
      </c>
      <c r="G126" s="40">
        <f>G122*G113</f>
        <v>88000</v>
      </c>
      <c r="H126" s="40">
        <f t="shared" ref="H126:P126" si="48">H122*H113</f>
        <v>90200.000000000015</v>
      </c>
      <c r="I126" s="40">
        <f t="shared" si="48"/>
        <v>92400.000000000015</v>
      </c>
      <c r="J126" s="40">
        <f t="shared" si="48"/>
        <v>94600.000000000015</v>
      </c>
      <c r="K126" s="40">
        <f t="shared" si="48"/>
        <v>96800.000000000015</v>
      </c>
      <c r="L126" s="40">
        <f t="shared" si="48"/>
        <v>99000.000000000015</v>
      </c>
      <c r="M126" s="40">
        <f t="shared" si="48"/>
        <v>101200.00000000001</v>
      </c>
      <c r="N126" s="40">
        <f t="shared" si="48"/>
        <v>103400.00000000001</v>
      </c>
      <c r="O126" s="40">
        <f t="shared" si="48"/>
        <v>105600.00000000001</v>
      </c>
      <c r="P126" s="40">
        <f t="shared" si="48"/>
        <v>107800.00000000001</v>
      </c>
      <c r="Q126" s="42">
        <f t="shared" si="44"/>
        <v>97900</v>
      </c>
      <c r="R126"/>
      <c r="S126"/>
      <c r="T126"/>
      <c r="U126"/>
      <c r="V126"/>
      <c r="X126" s="25"/>
      <c r="Y126" s="25"/>
      <c r="Z126" s="25"/>
      <c r="AA126" s="26"/>
    </row>
    <row r="127" spans="1:33" s="17" customFormat="1" x14ac:dyDescent="0.25">
      <c r="A127"/>
      <c r="B127"/>
      <c r="C127"/>
      <c r="D127" s="63"/>
      <c r="E127" t="s">
        <v>18</v>
      </c>
      <c r="F127" t="s">
        <v>64</v>
      </c>
      <c r="G127" s="40">
        <f>G124*G125</f>
        <v>400000</v>
      </c>
      <c r="H127" s="40">
        <f t="shared" ref="H127:P127" si="49">H124*H125</f>
        <v>400000</v>
      </c>
      <c r="I127" s="40">
        <f t="shared" si="49"/>
        <v>600000</v>
      </c>
      <c r="J127" s="40">
        <f t="shared" si="49"/>
        <v>600000</v>
      </c>
      <c r="K127" s="40">
        <f t="shared" si="49"/>
        <v>600000</v>
      </c>
      <c r="L127" s="40">
        <f t="shared" si="49"/>
        <v>600000</v>
      </c>
      <c r="M127" s="40">
        <f t="shared" si="49"/>
        <v>800000</v>
      </c>
      <c r="N127" s="40">
        <f t="shared" si="49"/>
        <v>800000</v>
      </c>
      <c r="O127" s="40">
        <f t="shared" si="49"/>
        <v>800000</v>
      </c>
      <c r="P127" s="40">
        <f t="shared" si="49"/>
        <v>800000</v>
      </c>
      <c r="Q127" s="42">
        <f t="shared" si="44"/>
        <v>640000</v>
      </c>
      <c r="R127"/>
      <c r="S127"/>
      <c r="T127"/>
      <c r="U127"/>
      <c r="V127"/>
      <c r="X127" s="25"/>
      <c r="Y127" s="25"/>
      <c r="Z127" s="25"/>
      <c r="AA127" s="26"/>
    </row>
    <row r="128" spans="1:33" s="17" customFormat="1" x14ac:dyDescent="0.25">
      <c r="A128"/>
      <c r="B128"/>
      <c r="C128"/>
      <c r="D128" s="63"/>
      <c r="E128" t="s">
        <v>19</v>
      </c>
      <c r="F128" t="s">
        <v>20</v>
      </c>
      <c r="G128" s="47">
        <f>G122*G114</f>
        <v>880.00000000000011</v>
      </c>
      <c r="H128" s="47">
        <f t="shared" ref="H128:P128" si="50">H122*H114</f>
        <v>880.00000000000011</v>
      </c>
      <c r="I128" s="47">
        <f t="shared" si="50"/>
        <v>880.00000000000011</v>
      </c>
      <c r="J128" s="47">
        <f t="shared" si="50"/>
        <v>880.00000000000011</v>
      </c>
      <c r="K128" s="47">
        <f t="shared" si="50"/>
        <v>880.00000000000011</v>
      </c>
      <c r="L128" s="47">
        <f t="shared" si="50"/>
        <v>880.00000000000011</v>
      </c>
      <c r="M128" s="47">
        <f t="shared" si="50"/>
        <v>880.00000000000011</v>
      </c>
      <c r="N128" s="47">
        <f t="shared" si="50"/>
        <v>880.00000000000011</v>
      </c>
      <c r="O128" s="47">
        <f t="shared" si="50"/>
        <v>880.00000000000011</v>
      </c>
      <c r="P128" s="47">
        <f t="shared" si="50"/>
        <v>880.00000000000011</v>
      </c>
      <c r="Q128" s="48">
        <f t="shared" si="44"/>
        <v>880.00000000000023</v>
      </c>
      <c r="R128"/>
      <c r="S128"/>
      <c r="T128"/>
      <c r="U128"/>
      <c r="V128"/>
      <c r="X128" s="25"/>
      <c r="Y128" s="25"/>
      <c r="Z128" s="25"/>
      <c r="AA128" s="26"/>
    </row>
    <row r="129" spans="1:37" s="17" customFormat="1" ht="15" customHeight="1" x14ac:dyDescent="0.25">
      <c r="A129" s="30" t="str">
        <f>A122</f>
        <v>S05</v>
      </c>
      <c r="B129" s="30" t="str">
        <f>B115</f>
        <v>Modal Shift</v>
      </c>
      <c r="C129" s="30" t="s">
        <v>10</v>
      </c>
      <c r="D129" s="63" t="s">
        <v>93</v>
      </c>
      <c r="E129" s="30" t="s">
        <v>6</v>
      </c>
      <c r="F129" s="30">
        <f>F115</f>
        <v>0</v>
      </c>
      <c r="G129" s="41">
        <v>1.5</v>
      </c>
      <c r="H129" s="41">
        <v>1.5</v>
      </c>
      <c r="I129" s="41">
        <v>1.5</v>
      </c>
      <c r="J129" s="41">
        <v>1.5</v>
      </c>
      <c r="K129" s="41">
        <v>1.5</v>
      </c>
      <c r="L129" s="41">
        <v>1.5</v>
      </c>
      <c r="M129" s="41">
        <v>1.5</v>
      </c>
      <c r="N129" s="41">
        <v>1.5</v>
      </c>
      <c r="O129" s="41">
        <v>1.5</v>
      </c>
      <c r="P129" s="41">
        <v>1.5</v>
      </c>
      <c r="Q129" s="35">
        <f t="shared" si="44"/>
        <v>1.5</v>
      </c>
      <c r="R129"/>
      <c r="S129"/>
      <c r="T129"/>
      <c r="U129"/>
      <c r="V129"/>
      <c r="X129" s="25"/>
      <c r="Y129" s="25"/>
      <c r="Z129" s="25"/>
      <c r="AA129" s="26"/>
    </row>
    <row r="130" spans="1:37" x14ac:dyDescent="0.25">
      <c r="A130" s="30"/>
      <c r="B130" s="30"/>
      <c r="C130" s="30"/>
      <c r="D130" s="63"/>
      <c r="E130" s="30" t="s">
        <v>5</v>
      </c>
      <c r="F130" s="30" t="str">
        <f>F116</f>
        <v>%</v>
      </c>
      <c r="G130" s="36">
        <v>85</v>
      </c>
      <c r="H130" s="36">
        <v>84</v>
      </c>
      <c r="I130" s="36">
        <v>83</v>
      </c>
      <c r="J130" s="36">
        <v>82</v>
      </c>
      <c r="K130" s="36">
        <v>81</v>
      </c>
      <c r="L130" s="36">
        <v>80</v>
      </c>
      <c r="M130" s="36">
        <v>79</v>
      </c>
      <c r="N130" s="36">
        <v>78</v>
      </c>
      <c r="O130" s="36">
        <v>77</v>
      </c>
      <c r="P130" s="36">
        <v>76</v>
      </c>
      <c r="Q130" s="43">
        <f t="shared" si="44"/>
        <v>80.5</v>
      </c>
      <c r="V130"/>
    </row>
    <row r="131" spans="1:37" x14ac:dyDescent="0.25">
      <c r="A131" s="30"/>
      <c r="B131" s="30"/>
      <c r="C131" s="30"/>
      <c r="D131" s="63"/>
      <c r="E131" s="30" t="s">
        <v>7</v>
      </c>
      <c r="F131" s="30" t="str">
        <f>F117</f>
        <v>1,2,3,4,5</v>
      </c>
      <c r="G131" s="36">
        <v>2</v>
      </c>
      <c r="H131" s="36">
        <v>3</v>
      </c>
      <c r="I131" s="36">
        <v>3</v>
      </c>
      <c r="J131" s="36">
        <v>3</v>
      </c>
      <c r="K131" s="36">
        <v>4</v>
      </c>
      <c r="L131" s="36">
        <v>4</v>
      </c>
      <c r="M131" s="36">
        <v>4</v>
      </c>
      <c r="N131" s="36">
        <v>5</v>
      </c>
      <c r="O131" s="36">
        <v>5</v>
      </c>
      <c r="P131" s="36">
        <v>5</v>
      </c>
      <c r="Q131" s="35">
        <f t="shared" si="44"/>
        <v>3.8</v>
      </c>
      <c r="V131"/>
    </row>
    <row r="132" spans="1:37" x14ac:dyDescent="0.25">
      <c r="A132" s="30"/>
      <c r="B132" s="30"/>
      <c r="C132" s="30"/>
      <c r="D132" s="63"/>
      <c r="E132" s="30" t="s">
        <v>27</v>
      </c>
      <c r="F132" s="30" t="str">
        <f>F118</f>
        <v>$</v>
      </c>
      <c r="G132" s="14">
        <v>300000</v>
      </c>
      <c r="H132" s="14">
        <v>300000</v>
      </c>
      <c r="I132" s="14">
        <v>300000</v>
      </c>
      <c r="J132" s="14">
        <v>300000</v>
      </c>
      <c r="K132" s="14">
        <v>300000</v>
      </c>
      <c r="L132" s="14">
        <v>300000</v>
      </c>
      <c r="M132" s="14">
        <v>300000</v>
      </c>
      <c r="N132" s="14">
        <v>300000</v>
      </c>
      <c r="O132" s="14">
        <v>300000</v>
      </c>
      <c r="P132" s="14">
        <v>300000</v>
      </c>
      <c r="Q132" s="8">
        <f t="shared" si="44"/>
        <v>300000</v>
      </c>
      <c r="V132"/>
    </row>
    <row r="133" spans="1:37" x14ac:dyDescent="0.25">
      <c r="A133" s="30"/>
      <c r="B133" s="30"/>
      <c r="C133" s="30"/>
      <c r="D133" s="63"/>
      <c r="E133" s="30" t="s">
        <v>4</v>
      </c>
      <c r="F133" s="30" t="s">
        <v>64</v>
      </c>
      <c r="G133" s="33">
        <f>G129*G113</f>
        <v>60000</v>
      </c>
      <c r="H133" s="33">
        <f t="shared" ref="H133:O133" si="51">H129*H113</f>
        <v>61500</v>
      </c>
      <c r="I133" s="33">
        <f t="shared" si="51"/>
        <v>63000</v>
      </c>
      <c r="J133" s="33">
        <f t="shared" si="51"/>
        <v>64500</v>
      </c>
      <c r="K133" s="33">
        <f t="shared" si="51"/>
        <v>66000</v>
      </c>
      <c r="L133" s="33">
        <f t="shared" si="51"/>
        <v>67500</v>
      </c>
      <c r="M133" s="33">
        <f t="shared" si="51"/>
        <v>69000</v>
      </c>
      <c r="N133" s="33">
        <f t="shared" si="51"/>
        <v>70500</v>
      </c>
      <c r="O133" s="33">
        <f t="shared" si="51"/>
        <v>72000</v>
      </c>
      <c r="P133" s="33">
        <f>P129*P113</f>
        <v>73500</v>
      </c>
      <c r="Q133" s="42">
        <f t="shared" si="44"/>
        <v>66750</v>
      </c>
      <c r="V133"/>
    </row>
    <row r="134" spans="1:37" x14ac:dyDescent="0.25">
      <c r="A134" s="30"/>
      <c r="B134" s="30"/>
      <c r="C134" s="30"/>
      <c r="D134" s="63"/>
      <c r="E134" s="30" t="s">
        <v>18</v>
      </c>
      <c r="F134" s="30" t="s">
        <v>64</v>
      </c>
      <c r="G134" s="33">
        <f>G131*G132</f>
        <v>600000</v>
      </c>
      <c r="H134" s="33">
        <f t="shared" ref="H134:P134" si="52">H131*H132</f>
        <v>900000</v>
      </c>
      <c r="I134" s="33">
        <f t="shared" si="52"/>
        <v>900000</v>
      </c>
      <c r="J134" s="33">
        <f t="shared" si="52"/>
        <v>900000</v>
      </c>
      <c r="K134" s="33">
        <f t="shared" si="52"/>
        <v>1200000</v>
      </c>
      <c r="L134" s="33">
        <f t="shared" si="52"/>
        <v>1200000</v>
      </c>
      <c r="M134" s="33">
        <f t="shared" si="52"/>
        <v>1200000</v>
      </c>
      <c r="N134" s="33">
        <f t="shared" si="52"/>
        <v>1500000</v>
      </c>
      <c r="O134" s="33">
        <f t="shared" si="52"/>
        <v>1500000</v>
      </c>
      <c r="P134" s="33">
        <f t="shared" si="52"/>
        <v>1500000</v>
      </c>
      <c r="Q134" s="42">
        <f t="shared" si="44"/>
        <v>1140000</v>
      </c>
      <c r="V134"/>
    </row>
    <row r="135" spans="1:37" ht="15.75" thickBot="1" x14ac:dyDescent="0.3">
      <c r="A135" s="30"/>
      <c r="B135" s="30"/>
      <c r="C135" s="30"/>
      <c r="D135" s="63"/>
      <c r="E135" s="30" t="s">
        <v>19</v>
      </c>
      <c r="F135" s="30" t="s">
        <v>20</v>
      </c>
      <c r="G135" s="46">
        <f>G114*G129</f>
        <v>600</v>
      </c>
      <c r="H135" s="46">
        <f t="shared" ref="H135:P135" si="53">H114*H129</f>
        <v>600</v>
      </c>
      <c r="I135" s="46">
        <f t="shared" si="53"/>
        <v>600</v>
      </c>
      <c r="J135" s="46">
        <f t="shared" si="53"/>
        <v>600</v>
      </c>
      <c r="K135" s="46">
        <f t="shared" si="53"/>
        <v>600</v>
      </c>
      <c r="L135" s="46">
        <f t="shared" si="53"/>
        <v>600</v>
      </c>
      <c r="M135" s="46">
        <f t="shared" si="53"/>
        <v>600</v>
      </c>
      <c r="N135" s="46">
        <f t="shared" si="53"/>
        <v>600</v>
      </c>
      <c r="O135" s="46">
        <f t="shared" si="53"/>
        <v>600</v>
      </c>
      <c r="P135" s="46">
        <f t="shared" si="53"/>
        <v>600</v>
      </c>
      <c r="Q135" s="48">
        <f t="shared" si="44"/>
        <v>600</v>
      </c>
      <c r="V135"/>
    </row>
    <row r="136" spans="1:37" s="2" customFormat="1" ht="18" x14ac:dyDescent="0.25">
      <c r="A136" s="27" t="str">
        <f>A112</f>
        <v>LoS ref</v>
      </c>
      <c r="B136" s="27" t="str">
        <f t="shared" ref="B136:Q136" si="54">B112</f>
        <v>Level of Service</v>
      </c>
      <c r="C136" s="27" t="str">
        <f t="shared" si="54"/>
        <v>Option</v>
      </c>
      <c r="D136" s="27" t="str">
        <f t="shared" si="54"/>
        <v>Benefits/Consequences</v>
      </c>
      <c r="E136" s="27" t="str">
        <f t="shared" si="54"/>
        <v>Factor</v>
      </c>
      <c r="F136" s="27" t="str">
        <f t="shared" si="54"/>
        <v>Unit</v>
      </c>
      <c r="G136" s="27">
        <f t="shared" si="54"/>
        <v>2024</v>
      </c>
      <c r="H136" s="27">
        <f t="shared" si="54"/>
        <v>2025</v>
      </c>
      <c r="I136" s="27">
        <f t="shared" si="54"/>
        <v>2026</v>
      </c>
      <c r="J136" s="27">
        <f t="shared" si="54"/>
        <v>2027</v>
      </c>
      <c r="K136" s="27">
        <f t="shared" si="54"/>
        <v>2028</v>
      </c>
      <c r="L136" s="27">
        <f t="shared" si="54"/>
        <v>2029</v>
      </c>
      <c r="M136" s="27">
        <f t="shared" si="54"/>
        <v>2030</v>
      </c>
      <c r="N136" s="27">
        <f t="shared" si="54"/>
        <v>2031</v>
      </c>
      <c r="O136" s="27">
        <f t="shared" si="54"/>
        <v>2032</v>
      </c>
      <c r="P136" s="27">
        <f t="shared" si="54"/>
        <v>2033</v>
      </c>
      <c r="Q136" s="27" t="str">
        <f t="shared" si="54"/>
        <v>Avg</v>
      </c>
      <c r="R136"/>
      <c r="S136"/>
      <c r="T136"/>
      <c r="U136"/>
      <c r="V136"/>
      <c r="W136" s="17"/>
      <c r="X136" s="17"/>
      <c r="Y136" s="17"/>
      <c r="Z136" s="17"/>
      <c r="AA136" s="17"/>
      <c r="AB136" s="17"/>
      <c r="AC136" s="17"/>
      <c r="AD136" s="17"/>
      <c r="AE136" s="17"/>
      <c r="AF136" s="17"/>
      <c r="AG136" s="17"/>
      <c r="AH136" s="17"/>
      <c r="AI136" s="17"/>
      <c r="AJ136" s="17"/>
      <c r="AK136" s="17"/>
    </row>
    <row r="137" spans="1:37" s="2" customFormat="1" ht="18.75" x14ac:dyDescent="0.3">
      <c r="A137" s="54" t="str">
        <f>A8</f>
        <v>S06</v>
      </c>
      <c r="B137" s="54" t="str">
        <f>B8</f>
        <v>Heavy Vehicle Capacity</v>
      </c>
      <c r="C137"/>
      <c r="D137"/>
      <c r="E137" t="s">
        <v>16</v>
      </c>
      <c r="F137" t="str">
        <f>"$ per" &amp; " " &amp; F139</f>
        <v xml:space="preserve">$ per </v>
      </c>
      <c r="G137" s="38">
        <v>40000</v>
      </c>
      <c r="H137" s="38">
        <v>41000</v>
      </c>
      <c r="I137" s="38">
        <v>42000</v>
      </c>
      <c r="J137" s="38">
        <v>43000</v>
      </c>
      <c r="K137" s="38">
        <v>44000</v>
      </c>
      <c r="L137" s="38">
        <v>45000</v>
      </c>
      <c r="M137" s="38">
        <v>46000</v>
      </c>
      <c r="N137" s="38">
        <v>47000</v>
      </c>
      <c r="O137" s="38">
        <v>48000</v>
      </c>
      <c r="P137" s="38">
        <v>49000</v>
      </c>
      <c r="Q137"/>
      <c r="R137"/>
      <c r="S137"/>
      <c r="T137"/>
      <c r="U137"/>
      <c r="V137"/>
      <c r="W137" s="17"/>
      <c r="X137" s="17"/>
      <c r="Y137" s="17"/>
      <c r="Z137" s="17"/>
      <c r="AA137" s="17"/>
      <c r="AB137" s="17"/>
      <c r="AC137" s="17"/>
      <c r="AD137" s="17"/>
      <c r="AE137" s="17"/>
      <c r="AF137" s="17"/>
      <c r="AG137" s="17"/>
      <c r="AH137" s="17"/>
      <c r="AI137" s="17"/>
      <c r="AJ137" s="17"/>
      <c r="AK137" s="17"/>
    </row>
    <row r="138" spans="1:37" s="2" customFormat="1" x14ac:dyDescent="0.25">
      <c r="A138"/>
      <c r="B138"/>
      <c r="C138"/>
      <c r="D138"/>
      <c r="E138" t="s">
        <v>3</v>
      </c>
      <c r="F138" t="str">
        <f>"tonnes/"&amp;F139</f>
        <v>tonnes/</v>
      </c>
      <c r="G138" s="45">
        <v>400</v>
      </c>
      <c r="H138" s="45">
        <v>400</v>
      </c>
      <c r="I138" s="45">
        <v>400</v>
      </c>
      <c r="J138" s="45">
        <v>400</v>
      </c>
      <c r="K138" s="45">
        <v>400</v>
      </c>
      <c r="L138" s="45">
        <v>400</v>
      </c>
      <c r="M138" s="45">
        <v>400</v>
      </c>
      <c r="N138" s="45">
        <v>400</v>
      </c>
      <c r="O138" s="45">
        <v>400</v>
      </c>
      <c r="P138" s="45">
        <v>400</v>
      </c>
      <c r="Q138"/>
      <c r="R138"/>
      <c r="S138"/>
      <c r="T138"/>
      <c r="U138"/>
      <c r="V138"/>
      <c r="W138" s="17"/>
      <c r="X138" s="17"/>
      <c r="Y138" s="17"/>
      <c r="Z138" s="17"/>
      <c r="AA138" s="17"/>
      <c r="AB138" s="17"/>
      <c r="AC138" s="17"/>
      <c r="AD138" s="17"/>
      <c r="AE138" s="17"/>
      <c r="AF138" s="17"/>
      <c r="AG138" s="17"/>
      <c r="AH138" s="17"/>
      <c r="AI138" s="17"/>
      <c r="AJ138" s="17"/>
      <c r="AK138" s="17"/>
    </row>
    <row r="139" spans="1:37" s="2" customFormat="1" ht="15" customHeight="1" x14ac:dyDescent="0.25">
      <c r="A139" s="30" t="str">
        <f>A137</f>
        <v>S06</v>
      </c>
      <c r="B139" s="30" t="str">
        <f>B137</f>
        <v>Heavy Vehicle Capacity</v>
      </c>
      <c r="C139" s="30" t="s">
        <v>8</v>
      </c>
      <c r="D139" s="63" t="s">
        <v>97</v>
      </c>
      <c r="E139" s="30" t="s">
        <v>6</v>
      </c>
      <c r="F139" s="34"/>
      <c r="G139" s="41">
        <v>3</v>
      </c>
      <c r="H139" s="41">
        <v>3</v>
      </c>
      <c r="I139" s="41">
        <v>3</v>
      </c>
      <c r="J139" s="41">
        <v>3</v>
      </c>
      <c r="K139" s="41">
        <v>3</v>
      </c>
      <c r="L139" s="41">
        <v>3</v>
      </c>
      <c r="M139" s="41">
        <v>3</v>
      </c>
      <c r="N139" s="41">
        <v>3</v>
      </c>
      <c r="O139" s="41">
        <v>3</v>
      </c>
      <c r="P139" s="41">
        <v>3</v>
      </c>
      <c r="Q139" s="35">
        <f>IFERROR(AVERAGE(G139:P139),0)</f>
        <v>3</v>
      </c>
      <c r="R139"/>
      <c r="S139"/>
      <c r="T139"/>
      <c r="U139"/>
      <c r="V139"/>
      <c r="W139" s="17"/>
      <c r="X139" s="17"/>
      <c r="Y139" s="17"/>
      <c r="Z139" s="17"/>
      <c r="AA139" s="17"/>
      <c r="AB139" s="17"/>
      <c r="AC139" s="17"/>
      <c r="AD139" s="17"/>
      <c r="AE139" s="17"/>
      <c r="AF139" s="17"/>
      <c r="AG139" s="17"/>
      <c r="AH139" s="17"/>
      <c r="AI139" s="17"/>
      <c r="AJ139" s="17"/>
      <c r="AK139" s="17"/>
    </row>
    <row r="140" spans="1:37" s="2" customFormat="1" x14ac:dyDescent="0.25">
      <c r="A140" s="30"/>
      <c r="B140" s="30"/>
      <c r="C140" s="30"/>
      <c r="D140" s="63"/>
      <c r="E140" s="30" t="s">
        <v>5</v>
      </c>
      <c r="F140" s="34" t="s">
        <v>17</v>
      </c>
      <c r="G140" s="36">
        <v>85</v>
      </c>
      <c r="H140" s="36">
        <v>86</v>
      </c>
      <c r="I140" s="36">
        <v>87</v>
      </c>
      <c r="J140" s="36">
        <v>88</v>
      </c>
      <c r="K140" s="36">
        <v>89</v>
      </c>
      <c r="L140" s="36">
        <v>90</v>
      </c>
      <c r="M140" s="36">
        <v>91</v>
      </c>
      <c r="N140" s="36">
        <v>92</v>
      </c>
      <c r="O140" s="36">
        <v>93</v>
      </c>
      <c r="P140" s="36">
        <v>94</v>
      </c>
      <c r="Q140" s="43">
        <f t="shared" ref="Q140:Q159" si="55">IFERROR(AVERAGE(G140:P140),0)</f>
        <v>89.5</v>
      </c>
      <c r="R140"/>
      <c r="S140"/>
      <c r="T140"/>
      <c r="U140"/>
      <c r="V140"/>
      <c r="W140" s="17"/>
      <c r="X140" s="17"/>
      <c r="Y140" s="17"/>
      <c r="Z140" s="17"/>
      <c r="AA140" s="17"/>
      <c r="AB140" s="17"/>
      <c r="AC140" s="17"/>
      <c r="AD140" s="17"/>
      <c r="AE140" s="17"/>
      <c r="AF140" s="17"/>
      <c r="AG140" s="17"/>
      <c r="AH140" s="17"/>
      <c r="AI140" s="17"/>
      <c r="AJ140" s="17"/>
      <c r="AK140" s="17"/>
    </row>
    <row r="141" spans="1:37" s="2" customFormat="1" x14ac:dyDescent="0.25">
      <c r="A141" s="30"/>
      <c r="B141" s="30"/>
      <c r="C141" s="30"/>
      <c r="D141" s="63"/>
      <c r="E141" s="30" t="s">
        <v>7</v>
      </c>
      <c r="F141" s="37" t="s">
        <v>63</v>
      </c>
      <c r="G141" s="36">
        <v>2</v>
      </c>
      <c r="H141" s="36">
        <v>2</v>
      </c>
      <c r="I141" s="36">
        <v>2</v>
      </c>
      <c r="J141" s="36">
        <v>2</v>
      </c>
      <c r="K141" s="36">
        <v>2</v>
      </c>
      <c r="L141" s="36">
        <v>3</v>
      </c>
      <c r="M141" s="36">
        <v>3</v>
      </c>
      <c r="N141" s="36">
        <v>3</v>
      </c>
      <c r="O141" s="36">
        <v>3</v>
      </c>
      <c r="P141" s="36">
        <v>3</v>
      </c>
      <c r="Q141" s="35">
        <f t="shared" si="55"/>
        <v>2.5</v>
      </c>
      <c r="R141"/>
      <c r="S141"/>
      <c r="T141"/>
      <c r="U141"/>
      <c r="V141"/>
      <c r="W141" s="17"/>
      <c r="X141" s="17"/>
      <c r="Y141" s="17"/>
      <c r="Z141" s="17"/>
      <c r="AA141" s="17"/>
      <c r="AB141" s="17"/>
      <c r="AC141" s="17"/>
      <c r="AD141" s="17"/>
      <c r="AE141" s="17"/>
      <c r="AF141" s="17"/>
      <c r="AG141" s="17"/>
      <c r="AH141" s="17"/>
      <c r="AI141" s="17"/>
      <c r="AJ141" s="17"/>
      <c r="AK141" s="17"/>
    </row>
    <row r="142" spans="1:37" s="2" customFormat="1" x14ac:dyDescent="0.25">
      <c r="A142" s="30"/>
      <c r="B142" s="30"/>
      <c r="C142" s="30"/>
      <c r="D142" s="63"/>
      <c r="E142" s="30" t="s">
        <v>27</v>
      </c>
      <c r="F142" s="30" t="s">
        <v>64</v>
      </c>
      <c r="G142" s="14">
        <v>100000</v>
      </c>
      <c r="H142" s="14">
        <v>100000</v>
      </c>
      <c r="I142" s="14">
        <v>100000</v>
      </c>
      <c r="J142" s="14">
        <v>100000</v>
      </c>
      <c r="K142" s="14">
        <v>100000</v>
      </c>
      <c r="L142" s="14">
        <v>100000</v>
      </c>
      <c r="M142" s="14">
        <v>100000</v>
      </c>
      <c r="N142" s="14">
        <v>100000</v>
      </c>
      <c r="O142" s="14">
        <v>100000</v>
      </c>
      <c r="P142" s="14">
        <v>100000</v>
      </c>
      <c r="Q142" s="8">
        <f t="shared" si="55"/>
        <v>100000</v>
      </c>
      <c r="R142"/>
      <c r="S142"/>
      <c r="T142"/>
      <c r="U142"/>
      <c r="V142"/>
      <c r="W142" s="17"/>
      <c r="X142" s="17"/>
      <c r="Y142" s="17"/>
      <c r="Z142" s="17"/>
      <c r="AA142" s="17"/>
      <c r="AB142" s="17"/>
      <c r="AC142" s="17"/>
      <c r="AD142" s="17"/>
      <c r="AE142" s="17"/>
      <c r="AF142" s="17"/>
      <c r="AG142" s="17"/>
      <c r="AH142" s="17"/>
      <c r="AI142" s="17"/>
      <c r="AJ142" s="17"/>
      <c r="AK142" s="17"/>
    </row>
    <row r="143" spans="1:37" s="2" customFormat="1" x14ac:dyDescent="0.25">
      <c r="A143" s="30"/>
      <c r="B143" s="30"/>
      <c r="C143" s="30"/>
      <c r="D143" s="63"/>
      <c r="E143" s="30" t="s">
        <v>4</v>
      </c>
      <c r="F143" s="30" t="s">
        <v>64</v>
      </c>
      <c r="G143" s="33">
        <f>G139*G137</f>
        <v>120000</v>
      </c>
      <c r="H143" s="33">
        <f t="shared" ref="H143:P143" si="56">H139*H137</f>
        <v>123000</v>
      </c>
      <c r="I143" s="33">
        <f t="shared" si="56"/>
        <v>126000</v>
      </c>
      <c r="J143" s="33">
        <f t="shared" si="56"/>
        <v>129000</v>
      </c>
      <c r="K143" s="33">
        <f t="shared" si="56"/>
        <v>132000</v>
      </c>
      <c r="L143" s="33">
        <f t="shared" si="56"/>
        <v>135000</v>
      </c>
      <c r="M143" s="33">
        <f t="shared" si="56"/>
        <v>138000</v>
      </c>
      <c r="N143" s="33">
        <f t="shared" si="56"/>
        <v>141000</v>
      </c>
      <c r="O143" s="33">
        <f t="shared" si="56"/>
        <v>144000</v>
      </c>
      <c r="P143" s="33">
        <f t="shared" si="56"/>
        <v>147000</v>
      </c>
      <c r="Q143" s="42">
        <f t="shared" si="55"/>
        <v>133500</v>
      </c>
      <c r="R143"/>
      <c r="S143"/>
      <c r="T143"/>
      <c r="U143"/>
      <c r="V143"/>
      <c r="W143" s="17"/>
      <c r="X143" s="17"/>
      <c r="Y143" s="17"/>
      <c r="Z143" s="17"/>
      <c r="AA143" s="17"/>
      <c r="AB143" s="17"/>
      <c r="AC143" s="17"/>
      <c r="AD143" s="17"/>
      <c r="AE143" s="17"/>
      <c r="AF143" s="17"/>
      <c r="AG143" s="17"/>
      <c r="AH143" s="17"/>
      <c r="AI143" s="17"/>
      <c r="AJ143" s="17"/>
      <c r="AK143" s="17"/>
    </row>
    <row r="144" spans="1:37" s="2" customFormat="1" x14ac:dyDescent="0.25">
      <c r="A144" s="30"/>
      <c r="B144" s="30"/>
      <c r="C144" s="30"/>
      <c r="D144" s="63"/>
      <c r="E144" s="30" t="s">
        <v>18</v>
      </c>
      <c r="F144" s="30" t="s">
        <v>64</v>
      </c>
      <c r="G144" s="33">
        <f>G141*G142</f>
        <v>200000</v>
      </c>
      <c r="H144" s="33">
        <f t="shared" ref="H144:P144" si="57">H141*H142</f>
        <v>200000</v>
      </c>
      <c r="I144" s="33">
        <f t="shared" si="57"/>
        <v>200000</v>
      </c>
      <c r="J144" s="33">
        <f t="shared" si="57"/>
        <v>200000</v>
      </c>
      <c r="K144" s="33">
        <f t="shared" si="57"/>
        <v>200000</v>
      </c>
      <c r="L144" s="33">
        <f t="shared" si="57"/>
        <v>300000</v>
      </c>
      <c r="M144" s="33">
        <f t="shared" si="57"/>
        <v>300000</v>
      </c>
      <c r="N144" s="33">
        <f t="shared" si="57"/>
        <v>300000</v>
      </c>
      <c r="O144" s="33">
        <f t="shared" si="57"/>
        <v>300000</v>
      </c>
      <c r="P144" s="33">
        <f t="shared" si="57"/>
        <v>300000</v>
      </c>
      <c r="Q144" s="42">
        <f t="shared" si="55"/>
        <v>250000</v>
      </c>
      <c r="R144"/>
      <c r="S144"/>
      <c r="T144"/>
      <c r="U144"/>
      <c r="V144"/>
      <c r="W144" s="17"/>
      <c r="X144" s="17"/>
      <c r="Y144" s="17"/>
      <c r="Z144" s="17"/>
      <c r="AA144" s="17"/>
      <c r="AB144" s="17"/>
      <c r="AC144" s="17"/>
      <c r="AD144" s="17"/>
      <c r="AE144" s="17"/>
      <c r="AF144" s="17"/>
      <c r="AG144" s="17"/>
      <c r="AH144" s="17"/>
      <c r="AI144" s="17"/>
      <c r="AJ144" s="17"/>
      <c r="AK144" s="17"/>
    </row>
    <row r="145" spans="1:37" s="2" customFormat="1" x14ac:dyDescent="0.25">
      <c r="A145" s="30"/>
      <c r="B145" s="30"/>
      <c r="C145" s="30"/>
      <c r="D145" s="63"/>
      <c r="E145" s="30" t="s">
        <v>19</v>
      </c>
      <c r="F145" s="30" t="s">
        <v>20</v>
      </c>
      <c r="G145" s="44">
        <f>G138*G139</f>
        <v>1200</v>
      </c>
      <c r="H145" s="44">
        <f t="shared" ref="H145:P145" si="58">H138*H139</f>
        <v>1200</v>
      </c>
      <c r="I145" s="44">
        <f t="shared" si="58"/>
        <v>1200</v>
      </c>
      <c r="J145" s="44">
        <f t="shared" si="58"/>
        <v>1200</v>
      </c>
      <c r="K145" s="44">
        <f t="shared" si="58"/>
        <v>1200</v>
      </c>
      <c r="L145" s="44">
        <f t="shared" si="58"/>
        <v>1200</v>
      </c>
      <c r="M145" s="44">
        <f t="shared" si="58"/>
        <v>1200</v>
      </c>
      <c r="N145" s="44">
        <f t="shared" si="58"/>
        <v>1200</v>
      </c>
      <c r="O145" s="44">
        <f t="shared" si="58"/>
        <v>1200</v>
      </c>
      <c r="P145" s="44">
        <f t="shared" si="58"/>
        <v>1200</v>
      </c>
      <c r="Q145" s="48">
        <f t="shared" si="55"/>
        <v>1200</v>
      </c>
      <c r="R145"/>
      <c r="S145"/>
      <c r="T145"/>
      <c r="U145"/>
      <c r="V145"/>
      <c r="W145" s="17"/>
      <c r="X145" s="17"/>
      <c r="Y145" s="17"/>
      <c r="Z145" s="17"/>
      <c r="AA145" s="17"/>
      <c r="AB145" s="17"/>
      <c r="AC145" s="17"/>
      <c r="AD145" s="17"/>
      <c r="AE145" s="17"/>
      <c r="AF145" s="17"/>
      <c r="AG145" s="17"/>
      <c r="AH145" s="17"/>
      <c r="AI145" s="17"/>
      <c r="AJ145" s="17"/>
      <c r="AK145" s="17"/>
    </row>
    <row r="146" spans="1:37" s="2" customFormat="1" ht="15" customHeight="1" x14ac:dyDescent="0.25">
      <c r="A146" t="str">
        <f>A139</f>
        <v>S06</v>
      </c>
      <c r="B146" t="str">
        <f>B139</f>
        <v>Heavy Vehicle Capacity</v>
      </c>
      <c r="C146" t="s">
        <v>9</v>
      </c>
      <c r="D146" s="65" t="s">
        <v>98</v>
      </c>
      <c r="E146" t="s">
        <v>6</v>
      </c>
      <c r="F146">
        <f>F139</f>
        <v>0</v>
      </c>
      <c r="G146" s="39">
        <v>2.2000000000000002</v>
      </c>
      <c r="H146" s="39">
        <v>2.2000000000000002</v>
      </c>
      <c r="I146" s="39">
        <v>2.2000000000000002</v>
      </c>
      <c r="J146" s="39">
        <v>2.2000000000000002</v>
      </c>
      <c r="K146" s="39">
        <v>2.2000000000000002</v>
      </c>
      <c r="L146" s="39">
        <v>2.2000000000000002</v>
      </c>
      <c r="M146" s="39">
        <v>2.2000000000000002</v>
      </c>
      <c r="N146" s="39">
        <v>2.2000000000000002</v>
      </c>
      <c r="O146" s="39">
        <v>2.2000000000000002</v>
      </c>
      <c r="P146" s="39">
        <v>2.2000000000000002</v>
      </c>
      <c r="Q146" s="35">
        <f t="shared" si="55"/>
        <v>2.1999999999999997</v>
      </c>
      <c r="R146"/>
      <c r="S146"/>
      <c r="T146"/>
      <c r="U146"/>
      <c r="V146"/>
      <c r="W146" s="17"/>
      <c r="X146" s="17"/>
      <c r="Y146" s="17"/>
      <c r="Z146" s="17"/>
      <c r="AA146" s="17"/>
      <c r="AB146" s="17"/>
      <c r="AC146" s="17"/>
      <c r="AD146" s="17"/>
      <c r="AE146" s="17"/>
      <c r="AF146" s="17"/>
      <c r="AG146" s="17"/>
      <c r="AH146" s="17"/>
      <c r="AI146" s="17"/>
      <c r="AJ146" s="17"/>
      <c r="AK146" s="17"/>
    </row>
    <row r="147" spans="1:37" s="2" customFormat="1" ht="15" customHeight="1" x14ac:dyDescent="0.25">
      <c r="A147"/>
      <c r="B147"/>
      <c r="C147"/>
      <c r="D147" s="65"/>
      <c r="E147" t="s">
        <v>5</v>
      </c>
      <c r="F147" t="str">
        <f>F140</f>
        <v>%</v>
      </c>
      <c r="G147" s="39">
        <v>85</v>
      </c>
      <c r="H147" s="39">
        <v>85</v>
      </c>
      <c r="I147" s="39">
        <v>85</v>
      </c>
      <c r="J147" s="39">
        <v>85</v>
      </c>
      <c r="K147" s="39">
        <v>85</v>
      </c>
      <c r="L147" s="39">
        <v>85</v>
      </c>
      <c r="M147" s="39">
        <v>85</v>
      </c>
      <c r="N147" s="39">
        <v>85</v>
      </c>
      <c r="O147" s="39">
        <v>85</v>
      </c>
      <c r="P147" s="39">
        <v>85</v>
      </c>
      <c r="Q147" s="43">
        <f t="shared" si="55"/>
        <v>85</v>
      </c>
      <c r="R147"/>
      <c r="S147"/>
      <c r="T147"/>
      <c r="U147"/>
      <c r="V147"/>
      <c r="W147" s="17"/>
      <c r="X147" s="17"/>
      <c r="Y147" s="17"/>
      <c r="Z147" s="17"/>
      <c r="AA147" s="17"/>
      <c r="AB147" s="17"/>
      <c r="AC147" s="17"/>
      <c r="AD147" s="17"/>
      <c r="AE147" s="17"/>
      <c r="AF147" s="17"/>
      <c r="AG147" s="17"/>
      <c r="AH147" s="17"/>
      <c r="AI147" s="17"/>
      <c r="AJ147" s="17"/>
      <c r="AK147" s="17"/>
    </row>
    <row r="148" spans="1:37" s="2" customFormat="1" ht="15" customHeight="1" x14ac:dyDescent="0.25">
      <c r="A148"/>
      <c r="B148"/>
      <c r="C148"/>
      <c r="D148" s="65"/>
      <c r="E148" t="s">
        <v>7</v>
      </c>
      <c r="F148" t="str">
        <f>F141</f>
        <v>1,2,3,4,5</v>
      </c>
      <c r="G148" s="39">
        <v>2</v>
      </c>
      <c r="H148" s="39">
        <v>2</v>
      </c>
      <c r="I148" s="39">
        <v>3</v>
      </c>
      <c r="J148" s="39">
        <v>3</v>
      </c>
      <c r="K148" s="39">
        <v>3</v>
      </c>
      <c r="L148" s="39">
        <v>3</v>
      </c>
      <c r="M148" s="39">
        <v>4</v>
      </c>
      <c r="N148" s="39">
        <v>4</v>
      </c>
      <c r="O148" s="39">
        <v>4</v>
      </c>
      <c r="P148" s="39">
        <v>4</v>
      </c>
      <c r="Q148" s="35">
        <f t="shared" si="55"/>
        <v>3.2</v>
      </c>
      <c r="R148"/>
      <c r="S148"/>
      <c r="T148"/>
      <c r="U148"/>
      <c r="V148"/>
      <c r="W148" s="17"/>
      <c r="X148" s="17"/>
      <c r="Y148" s="17"/>
      <c r="Z148" s="17"/>
      <c r="AA148" s="17"/>
      <c r="AB148" s="17"/>
      <c r="AC148" s="17"/>
      <c r="AD148" s="17"/>
      <c r="AE148" s="17"/>
      <c r="AF148" s="17"/>
      <c r="AG148" s="17"/>
      <c r="AH148" s="17"/>
      <c r="AI148" s="17"/>
      <c r="AJ148" s="17"/>
      <c r="AK148" s="17"/>
    </row>
    <row r="149" spans="1:37" s="2" customFormat="1" ht="15" customHeight="1" x14ac:dyDescent="0.25">
      <c r="A149"/>
      <c r="B149"/>
      <c r="C149"/>
      <c r="D149" s="65"/>
      <c r="E149" t="s">
        <v>27</v>
      </c>
      <c r="F149" t="str">
        <f>F142</f>
        <v>$</v>
      </c>
      <c r="G149" s="38">
        <v>200000</v>
      </c>
      <c r="H149" s="38">
        <v>200000</v>
      </c>
      <c r="I149" s="38">
        <v>200000</v>
      </c>
      <c r="J149" s="38">
        <v>200000</v>
      </c>
      <c r="K149" s="38">
        <v>200000</v>
      </c>
      <c r="L149" s="38">
        <v>200000</v>
      </c>
      <c r="M149" s="38">
        <v>200000</v>
      </c>
      <c r="N149" s="38">
        <v>200000</v>
      </c>
      <c r="O149" s="38">
        <v>200000</v>
      </c>
      <c r="P149" s="38">
        <v>200000</v>
      </c>
      <c r="Q149" s="8">
        <f t="shared" si="55"/>
        <v>200000</v>
      </c>
      <c r="R149"/>
      <c r="S149"/>
      <c r="T149"/>
      <c r="U149"/>
      <c r="V149"/>
      <c r="W149" s="17"/>
      <c r="X149" s="17"/>
      <c r="Y149" s="17"/>
      <c r="Z149" s="17"/>
      <c r="AA149" s="17"/>
      <c r="AB149" s="17"/>
      <c r="AC149" s="17"/>
      <c r="AD149" s="17"/>
      <c r="AE149" s="17"/>
      <c r="AF149" s="17"/>
      <c r="AG149" s="17"/>
      <c r="AH149" s="17"/>
      <c r="AI149" s="17"/>
      <c r="AJ149" s="17"/>
      <c r="AK149" s="17"/>
    </row>
    <row r="150" spans="1:37" s="2" customFormat="1" ht="15" customHeight="1" x14ac:dyDescent="0.25">
      <c r="A150"/>
      <c r="B150"/>
      <c r="C150"/>
      <c r="D150" s="65"/>
      <c r="E150" t="s">
        <v>4</v>
      </c>
      <c r="F150" t="s">
        <v>64</v>
      </c>
      <c r="G150" s="40">
        <f>G146*G137</f>
        <v>88000</v>
      </c>
      <c r="H150" s="40">
        <f t="shared" ref="H150:P150" si="59">H146*H137</f>
        <v>90200.000000000015</v>
      </c>
      <c r="I150" s="40">
        <f t="shared" si="59"/>
        <v>92400.000000000015</v>
      </c>
      <c r="J150" s="40">
        <f t="shared" si="59"/>
        <v>94600.000000000015</v>
      </c>
      <c r="K150" s="40">
        <f t="shared" si="59"/>
        <v>96800.000000000015</v>
      </c>
      <c r="L150" s="40">
        <f t="shared" si="59"/>
        <v>99000.000000000015</v>
      </c>
      <c r="M150" s="40">
        <f t="shared" si="59"/>
        <v>101200.00000000001</v>
      </c>
      <c r="N150" s="40">
        <f t="shared" si="59"/>
        <v>103400.00000000001</v>
      </c>
      <c r="O150" s="40">
        <f t="shared" si="59"/>
        <v>105600.00000000001</v>
      </c>
      <c r="P150" s="40">
        <f t="shared" si="59"/>
        <v>107800.00000000001</v>
      </c>
      <c r="Q150" s="42">
        <f t="shared" si="55"/>
        <v>97900</v>
      </c>
      <c r="R150"/>
      <c r="S150"/>
      <c r="T150"/>
      <c r="U150"/>
      <c r="V150"/>
      <c r="W150" s="17"/>
      <c r="X150" s="17"/>
      <c r="Y150" s="17"/>
      <c r="Z150" s="17"/>
      <c r="AA150" s="17"/>
      <c r="AB150" s="17"/>
      <c r="AC150" s="17"/>
      <c r="AD150" s="17"/>
      <c r="AE150" s="17"/>
      <c r="AF150" s="17"/>
      <c r="AG150" s="17"/>
      <c r="AH150" s="17"/>
      <c r="AI150" s="17"/>
      <c r="AJ150" s="17"/>
      <c r="AK150" s="17"/>
    </row>
    <row r="151" spans="1:37" s="2" customFormat="1" ht="15" customHeight="1" x14ac:dyDescent="0.25">
      <c r="A151"/>
      <c r="B151"/>
      <c r="C151"/>
      <c r="D151" s="65"/>
      <c r="E151" t="s">
        <v>18</v>
      </c>
      <c r="F151" t="s">
        <v>64</v>
      </c>
      <c r="G151" s="40">
        <f>G148*G149</f>
        <v>400000</v>
      </c>
      <c r="H151" s="40">
        <f t="shared" ref="H151:P151" si="60">H148*H149</f>
        <v>400000</v>
      </c>
      <c r="I151" s="40">
        <f t="shared" si="60"/>
        <v>600000</v>
      </c>
      <c r="J151" s="40">
        <f t="shared" si="60"/>
        <v>600000</v>
      </c>
      <c r="K151" s="40">
        <f t="shared" si="60"/>
        <v>600000</v>
      </c>
      <c r="L151" s="40">
        <f t="shared" si="60"/>
        <v>600000</v>
      </c>
      <c r="M151" s="40">
        <f t="shared" si="60"/>
        <v>800000</v>
      </c>
      <c r="N151" s="40">
        <f t="shared" si="60"/>
        <v>800000</v>
      </c>
      <c r="O151" s="40">
        <f t="shared" si="60"/>
        <v>800000</v>
      </c>
      <c r="P151" s="40">
        <f t="shared" si="60"/>
        <v>800000</v>
      </c>
      <c r="Q151" s="42">
        <f t="shared" si="55"/>
        <v>640000</v>
      </c>
      <c r="R151"/>
      <c r="S151"/>
      <c r="T151"/>
      <c r="U151"/>
      <c r="V151"/>
      <c r="W151" s="17"/>
      <c r="X151" s="17"/>
      <c r="Y151" s="17"/>
      <c r="Z151" s="17"/>
      <c r="AA151" s="17"/>
      <c r="AB151" s="17"/>
      <c r="AC151" s="17"/>
      <c r="AD151" s="17"/>
      <c r="AE151" s="17"/>
      <c r="AF151" s="17"/>
      <c r="AG151" s="17"/>
      <c r="AH151" s="17"/>
      <c r="AI151" s="17"/>
      <c r="AJ151" s="17"/>
      <c r="AK151" s="17"/>
    </row>
    <row r="152" spans="1:37" s="2" customFormat="1" ht="15" customHeight="1" x14ac:dyDescent="0.25">
      <c r="A152"/>
      <c r="B152"/>
      <c r="C152"/>
      <c r="D152" s="65"/>
      <c r="E152" t="s">
        <v>19</v>
      </c>
      <c r="F152" t="s">
        <v>20</v>
      </c>
      <c r="G152" s="47">
        <f>G146*G138</f>
        <v>880.00000000000011</v>
      </c>
      <c r="H152" s="47">
        <f t="shared" ref="H152:P152" si="61">H146*H138</f>
        <v>880.00000000000011</v>
      </c>
      <c r="I152" s="47">
        <f t="shared" si="61"/>
        <v>880.00000000000011</v>
      </c>
      <c r="J152" s="47">
        <f t="shared" si="61"/>
        <v>880.00000000000011</v>
      </c>
      <c r="K152" s="47">
        <f t="shared" si="61"/>
        <v>880.00000000000011</v>
      </c>
      <c r="L152" s="47">
        <f t="shared" si="61"/>
        <v>880.00000000000011</v>
      </c>
      <c r="M152" s="47">
        <f t="shared" si="61"/>
        <v>880.00000000000011</v>
      </c>
      <c r="N152" s="47">
        <f t="shared" si="61"/>
        <v>880.00000000000011</v>
      </c>
      <c r="O152" s="47">
        <f t="shared" si="61"/>
        <v>880.00000000000011</v>
      </c>
      <c r="P152" s="47">
        <f t="shared" si="61"/>
        <v>880.00000000000011</v>
      </c>
      <c r="Q152" s="48">
        <f t="shared" si="55"/>
        <v>880.00000000000023</v>
      </c>
      <c r="R152"/>
      <c r="S152"/>
      <c r="T152"/>
      <c r="U152"/>
      <c r="V152"/>
      <c r="W152" s="17"/>
      <c r="X152" s="17"/>
      <c r="Y152" s="17"/>
      <c r="Z152" s="17"/>
      <c r="AA152" s="17"/>
      <c r="AB152" s="17"/>
      <c r="AC152" s="17"/>
      <c r="AD152" s="17"/>
      <c r="AE152" s="17"/>
      <c r="AF152" s="17"/>
      <c r="AG152" s="17"/>
      <c r="AH152" s="17"/>
      <c r="AI152" s="17"/>
      <c r="AJ152" s="17"/>
      <c r="AK152" s="17"/>
    </row>
    <row r="153" spans="1:37" s="2" customFormat="1" ht="15" customHeight="1" x14ac:dyDescent="0.25">
      <c r="A153" s="30" t="str">
        <f>A146</f>
        <v>S06</v>
      </c>
      <c r="B153" s="30" t="str">
        <f>B139</f>
        <v>Heavy Vehicle Capacity</v>
      </c>
      <c r="C153" s="30" t="s">
        <v>10</v>
      </c>
      <c r="D153" s="63" t="s">
        <v>94</v>
      </c>
      <c r="E153" s="30" t="s">
        <v>6</v>
      </c>
      <c r="F153" s="30">
        <f>F139</f>
        <v>0</v>
      </c>
      <c r="G153" s="41">
        <v>1.5</v>
      </c>
      <c r="H153" s="41">
        <v>1.5</v>
      </c>
      <c r="I153" s="41">
        <v>1.5</v>
      </c>
      <c r="J153" s="41">
        <v>1.5</v>
      </c>
      <c r="K153" s="41">
        <v>1.5</v>
      </c>
      <c r="L153" s="41">
        <v>1.5</v>
      </c>
      <c r="M153" s="41">
        <v>1.5</v>
      </c>
      <c r="N153" s="41">
        <v>1.5</v>
      </c>
      <c r="O153" s="41">
        <v>1.5</v>
      </c>
      <c r="P153" s="41">
        <v>1.5</v>
      </c>
      <c r="Q153" s="35">
        <f t="shared" si="55"/>
        <v>1.5</v>
      </c>
      <c r="R153"/>
      <c r="S153"/>
      <c r="T153"/>
      <c r="U153"/>
      <c r="V153"/>
      <c r="W153" s="17"/>
      <c r="X153" s="17"/>
      <c r="Y153" s="17"/>
      <c r="Z153" s="17"/>
      <c r="AA153" s="17"/>
      <c r="AB153" s="17"/>
      <c r="AC153" s="17"/>
      <c r="AD153" s="17"/>
      <c r="AE153" s="17"/>
      <c r="AF153" s="17"/>
      <c r="AG153" s="17"/>
      <c r="AH153" s="17"/>
      <c r="AI153" s="17"/>
      <c r="AJ153" s="17"/>
      <c r="AK153" s="17"/>
    </row>
    <row r="154" spans="1:37" s="2" customFormat="1" x14ac:dyDescent="0.25">
      <c r="A154" s="30"/>
      <c r="B154" s="30"/>
      <c r="C154" s="30"/>
      <c r="D154" s="63"/>
      <c r="E154" s="30" t="s">
        <v>5</v>
      </c>
      <c r="F154" s="30" t="str">
        <f>F140</f>
        <v>%</v>
      </c>
      <c r="G154" s="36">
        <v>85</v>
      </c>
      <c r="H154" s="36">
        <v>84</v>
      </c>
      <c r="I154" s="36">
        <v>83</v>
      </c>
      <c r="J154" s="36">
        <v>82</v>
      </c>
      <c r="K154" s="36">
        <v>81</v>
      </c>
      <c r="L154" s="36">
        <v>80</v>
      </c>
      <c r="M154" s="36">
        <v>79</v>
      </c>
      <c r="N154" s="36">
        <v>78</v>
      </c>
      <c r="O154" s="36">
        <v>77</v>
      </c>
      <c r="P154" s="36">
        <v>76</v>
      </c>
      <c r="Q154" s="43">
        <f t="shared" si="55"/>
        <v>80.5</v>
      </c>
      <c r="R154"/>
      <c r="S154"/>
      <c r="T154"/>
      <c r="U154"/>
      <c r="V154"/>
      <c r="W154" s="17"/>
      <c r="X154" s="17"/>
      <c r="Y154" s="17"/>
      <c r="Z154" s="17"/>
      <c r="AA154" s="17"/>
      <c r="AB154" s="17"/>
      <c r="AC154" s="17"/>
      <c r="AD154" s="17"/>
      <c r="AE154" s="17"/>
      <c r="AF154" s="17"/>
      <c r="AG154" s="17"/>
      <c r="AH154" s="17"/>
      <c r="AI154" s="17"/>
      <c r="AJ154" s="17"/>
      <c r="AK154" s="17"/>
    </row>
    <row r="155" spans="1:37" s="2" customFormat="1" x14ac:dyDescent="0.25">
      <c r="A155" s="30"/>
      <c r="B155" s="30"/>
      <c r="C155" s="30"/>
      <c r="D155" s="63"/>
      <c r="E155" s="30" t="s">
        <v>7</v>
      </c>
      <c r="F155" s="30" t="str">
        <f>F141</f>
        <v>1,2,3,4,5</v>
      </c>
      <c r="G155" s="36">
        <v>2</v>
      </c>
      <c r="H155" s="36">
        <v>3</v>
      </c>
      <c r="I155" s="36">
        <v>3</v>
      </c>
      <c r="J155" s="36">
        <v>3</v>
      </c>
      <c r="K155" s="36">
        <v>4</v>
      </c>
      <c r="L155" s="36">
        <v>4</v>
      </c>
      <c r="M155" s="36">
        <v>4</v>
      </c>
      <c r="N155" s="36">
        <v>5</v>
      </c>
      <c r="O155" s="36">
        <v>5</v>
      </c>
      <c r="P155" s="36">
        <v>5</v>
      </c>
      <c r="Q155" s="35">
        <f t="shared" si="55"/>
        <v>3.8</v>
      </c>
      <c r="R155"/>
      <c r="S155"/>
      <c r="T155"/>
      <c r="U155"/>
      <c r="V155"/>
      <c r="W155" s="17"/>
      <c r="X155" s="17"/>
      <c r="Y155" s="17"/>
      <c r="Z155" s="17"/>
      <c r="AA155" s="17"/>
      <c r="AB155" s="17"/>
      <c r="AC155" s="17"/>
      <c r="AD155" s="17"/>
      <c r="AE155" s="17"/>
      <c r="AF155" s="17"/>
      <c r="AG155" s="17"/>
      <c r="AH155" s="17"/>
      <c r="AI155" s="17"/>
      <c r="AJ155" s="17"/>
      <c r="AK155" s="17"/>
    </row>
    <row r="156" spans="1:37" s="2" customFormat="1" x14ac:dyDescent="0.25">
      <c r="A156" s="30"/>
      <c r="B156" s="30"/>
      <c r="C156" s="30"/>
      <c r="D156" s="63"/>
      <c r="E156" s="30" t="s">
        <v>27</v>
      </c>
      <c r="F156" s="30" t="str">
        <f>F142</f>
        <v>$</v>
      </c>
      <c r="G156" s="14">
        <v>300000</v>
      </c>
      <c r="H156" s="14">
        <v>300000</v>
      </c>
      <c r="I156" s="14">
        <v>300000</v>
      </c>
      <c r="J156" s="14">
        <v>300000</v>
      </c>
      <c r="K156" s="14">
        <v>300000</v>
      </c>
      <c r="L156" s="14">
        <v>300000</v>
      </c>
      <c r="M156" s="14">
        <v>300000</v>
      </c>
      <c r="N156" s="14">
        <v>300000</v>
      </c>
      <c r="O156" s="14">
        <v>300000</v>
      </c>
      <c r="P156" s="14">
        <v>300000</v>
      </c>
      <c r="Q156" s="8">
        <f t="shared" si="55"/>
        <v>300000</v>
      </c>
      <c r="R156"/>
      <c r="S156"/>
      <c r="T156"/>
      <c r="U156"/>
      <c r="V156"/>
      <c r="W156" s="17"/>
      <c r="X156" s="17"/>
      <c r="Y156" s="17"/>
      <c r="Z156" s="17"/>
      <c r="AA156" s="17"/>
      <c r="AB156" s="17"/>
      <c r="AC156" s="17"/>
      <c r="AD156" s="17"/>
      <c r="AE156" s="17"/>
      <c r="AF156" s="17"/>
      <c r="AG156" s="17"/>
      <c r="AH156" s="17"/>
      <c r="AI156" s="17"/>
      <c r="AJ156" s="17"/>
      <c r="AK156" s="17"/>
    </row>
    <row r="157" spans="1:37" s="2" customFormat="1" x14ac:dyDescent="0.25">
      <c r="A157" s="30"/>
      <c r="B157" s="30"/>
      <c r="C157" s="30"/>
      <c r="D157" s="63"/>
      <c r="E157" s="30" t="s">
        <v>4</v>
      </c>
      <c r="F157" s="30" t="s">
        <v>64</v>
      </c>
      <c r="G157" s="33">
        <f>G153*G137</f>
        <v>60000</v>
      </c>
      <c r="H157" s="33">
        <f t="shared" ref="H157:O157" si="62">H153*H137</f>
        <v>61500</v>
      </c>
      <c r="I157" s="33">
        <f t="shared" si="62"/>
        <v>63000</v>
      </c>
      <c r="J157" s="33">
        <f t="shared" si="62"/>
        <v>64500</v>
      </c>
      <c r="K157" s="33">
        <f t="shared" si="62"/>
        <v>66000</v>
      </c>
      <c r="L157" s="33">
        <f t="shared" si="62"/>
        <v>67500</v>
      </c>
      <c r="M157" s="33">
        <f t="shared" si="62"/>
        <v>69000</v>
      </c>
      <c r="N157" s="33">
        <f t="shared" si="62"/>
        <v>70500</v>
      </c>
      <c r="O157" s="33">
        <f t="shared" si="62"/>
        <v>72000</v>
      </c>
      <c r="P157" s="33">
        <f>P153*P137</f>
        <v>73500</v>
      </c>
      <c r="Q157" s="42">
        <f t="shared" si="55"/>
        <v>66750</v>
      </c>
      <c r="R157"/>
      <c r="S157"/>
      <c r="T157"/>
      <c r="U157"/>
      <c r="V157"/>
      <c r="W157" s="17"/>
      <c r="X157" s="17"/>
      <c r="Y157" s="17"/>
      <c r="Z157" s="17"/>
      <c r="AA157" s="17"/>
      <c r="AB157" s="17"/>
      <c r="AC157" s="17"/>
      <c r="AD157" s="17"/>
      <c r="AE157" s="17"/>
      <c r="AF157" s="17"/>
      <c r="AG157" s="17"/>
      <c r="AH157" s="17"/>
      <c r="AI157" s="17"/>
      <c r="AJ157" s="17"/>
      <c r="AK157" s="17"/>
    </row>
    <row r="158" spans="1:37" s="2" customFormat="1" x14ac:dyDescent="0.25">
      <c r="A158" s="30"/>
      <c r="B158" s="30"/>
      <c r="C158" s="30"/>
      <c r="D158" s="63"/>
      <c r="E158" s="30" t="s">
        <v>18</v>
      </c>
      <c r="F158" s="30" t="s">
        <v>64</v>
      </c>
      <c r="G158" s="33">
        <f>G155*G156</f>
        <v>600000</v>
      </c>
      <c r="H158" s="33">
        <f t="shared" ref="H158:P158" si="63">H155*H156</f>
        <v>900000</v>
      </c>
      <c r="I158" s="33">
        <f t="shared" si="63"/>
        <v>900000</v>
      </c>
      <c r="J158" s="33">
        <f t="shared" si="63"/>
        <v>900000</v>
      </c>
      <c r="K158" s="33">
        <f t="shared" si="63"/>
        <v>1200000</v>
      </c>
      <c r="L158" s="33">
        <f t="shared" si="63"/>
        <v>1200000</v>
      </c>
      <c r="M158" s="33">
        <f t="shared" si="63"/>
        <v>1200000</v>
      </c>
      <c r="N158" s="33">
        <f t="shared" si="63"/>
        <v>1500000</v>
      </c>
      <c r="O158" s="33">
        <f t="shared" si="63"/>
        <v>1500000</v>
      </c>
      <c r="P158" s="33">
        <f t="shared" si="63"/>
        <v>1500000</v>
      </c>
      <c r="Q158" s="42">
        <f t="shared" si="55"/>
        <v>1140000</v>
      </c>
      <c r="R158"/>
      <c r="S158"/>
      <c r="T158"/>
      <c r="U158"/>
      <c r="V158"/>
      <c r="W158" s="17"/>
      <c r="X158" s="17"/>
      <c r="Y158" s="17"/>
      <c r="Z158" s="17"/>
      <c r="AA158" s="17"/>
      <c r="AB158" s="17"/>
      <c r="AC158" s="17"/>
      <c r="AD158" s="17"/>
      <c r="AE158" s="17"/>
      <c r="AF158" s="17"/>
      <c r="AG158" s="17"/>
      <c r="AH158" s="17"/>
      <c r="AI158" s="17"/>
      <c r="AJ158" s="17"/>
      <c r="AK158" s="17"/>
    </row>
    <row r="159" spans="1:37" s="2" customFormat="1" ht="15.75" thickBot="1" x14ac:dyDescent="0.3">
      <c r="A159" s="30"/>
      <c r="B159" s="30"/>
      <c r="C159" s="30"/>
      <c r="D159" s="63"/>
      <c r="E159" s="30" t="s">
        <v>19</v>
      </c>
      <c r="F159" s="30" t="s">
        <v>20</v>
      </c>
      <c r="G159" s="46">
        <f>G138*G153</f>
        <v>600</v>
      </c>
      <c r="H159" s="46">
        <f t="shared" ref="H159:P159" si="64">H138*H153</f>
        <v>600</v>
      </c>
      <c r="I159" s="46">
        <f t="shared" si="64"/>
        <v>600</v>
      </c>
      <c r="J159" s="46">
        <f t="shared" si="64"/>
        <v>600</v>
      </c>
      <c r="K159" s="46">
        <f t="shared" si="64"/>
        <v>600</v>
      </c>
      <c r="L159" s="46">
        <f t="shared" si="64"/>
        <v>600</v>
      </c>
      <c r="M159" s="46">
        <f t="shared" si="64"/>
        <v>600</v>
      </c>
      <c r="N159" s="46">
        <f t="shared" si="64"/>
        <v>600</v>
      </c>
      <c r="O159" s="46">
        <f t="shared" si="64"/>
        <v>600</v>
      </c>
      <c r="P159" s="46">
        <f t="shared" si="64"/>
        <v>600</v>
      </c>
      <c r="Q159" s="48">
        <f t="shared" si="55"/>
        <v>600</v>
      </c>
      <c r="R159"/>
      <c r="S159"/>
      <c r="T159"/>
      <c r="U159"/>
      <c r="V159"/>
      <c r="W159" s="17"/>
      <c r="X159" s="17"/>
      <c r="Y159" s="17"/>
      <c r="Z159" s="17"/>
      <c r="AA159" s="17"/>
      <c r="AB159" s="17"/>
      <c r="AC159" s="17"/>
      <c r="AD159" s="17"/>
      <c r="AE159" s="17"/>
      <c r="AF159" s="17"/>
      <c r="AG159" s="17"/>
      <c r="AH159" s="17"/>
      <c r="AI159" s="17"/>
      <c r="AJ159" s="17"/>
      <c r="AK159" s="17"/>
    </row>
    <row r="160" spans="1:37" s="2" customFormat="1" ht="18" x14ac:dyDescent="0.25">
      <c r="A160" s="27" t="str">
        <f>A136</f>
        <v>LoS ref</v>
      </c>
      <c r="B160" s="27" t="str">
        <f t="shared" ref="B160:Q160" si="65">B136</f>
        <v>Level of Service</v>
      </c>
      <c r="C160" s="27" t="str">
        <f t="shared" si="65"/>
        <v>Option</v>
      </c>
      <c r="D160" s="27" t="str">
        <f t="shared" si="65"/>
        <v>Benefits/Consequences</v>
      </c>
      <c r="E160" s="27" t="str">
        <f t="shared" si="65"/>
        <v>Factor</v>
      </c>
      <c r="F160" s="27" t="str">
        <f t="shared" si="65"/>
        <v>Unit</v>
      </c>
      <c r="G160" s="27">
        <f t="shared" si="65"/>
        <v>2024</v>
      </c>
      <c r="H160" s="27">
        <f t="shared" si="65"/>
        <v>2025</v>
      </c>
      <c r="I160" s="27">
        <f t="shared" si="65"/>
        <v>2026</v>
      </c>
      <c r="J160" s="27">
        <f t="shared" si="65"/>
        <v>2027</v>
      </c>
      <c r="K160" s="27">
        <f t="shared" si="65"/>
        <v>2028</v>
      </c>
      <c r="L160" s="27">
        <f t="shared" si="65"/>
        <v>2029</v>
      </c>
      <c r="M160" s="27">
        <f t="shared" si="65"/>
        <v>2030</v>
      </c>
      <c r="N160" s="27">
        <f t="shared" si="65"/>
        <v>2031</v>
      </c>
      <c r="O160" s="27">
        <f t="shared" si="65"/>
        <v>2032</v>
      </c>
      <c r="P160" s="27">
        <f t="shared" si="65"/>
        <v>2033</v>
      </c>
      <c r="Q160" s="27" t="str">
        <f t="shared" si="65"/>
        <v>Avg</v>
      </c>
      <c r="R160"/>
      <c r="S160"/>
      <c r="T160"/>
      <c r="U160"/>
      <c r="V160"/>
      <c r="W160" s="17"/>
      <c r="X160" s="17"/>
      <c r="Y160" s="17"/>
      <c r="Z160" s="17"/>
      <c r="AA160" s="17"/>
      <c r="AB160" s="17"/>
      <c r="AC160" s="17"/>
      <c r="AD160" s="17"/>
      <c r="AE160" s="17"/>
      <c r="AF160" s="17"/>
      <c r="AG160" s="17"/>
      <c r="AH160" s="17"/>
      <c r="AI160" s="17"/>
      <c r="AJ160" s="17"/>
      <c r="AK160" s="17"/>
    </row>
    <row r="161" spans="1:37" s="2" customFormat="1" ht="18.75" x14ac:dyDescent="0.3">
      <c r="A161" s="54" t="str">
        <f>A9</f>
        <v>S07</v>
      </c>
      <c r="B161" s="54" t="str">
        <f>B9</f>
        <v>Resilient Network</v>
      </c>
      <c r="C161"/>
      <c r="D161"/>
      <c r="E161" t="s">
        <v>16</v>
      </c>
      <c r="F161" t="str">
        <f>"$ per" &amp; " " &amp; F163</f>
        <v xml:space="preserve">$ per </v>
      </c>
      <c r="G161" s="38">
        <v>40000</v>
      </c>
      <c r="H161" s="38">
        <v>41000</v>
      </c>
      <c r="I161" s="38">
        <v>42000</v>
      </c>
      <c r="J161" s="38">
        <v>43000</v>
      </c>
      <c r="K161" s="38">
        <v>44000</v>
      </c>
      <c r="L161" s="38">
        <v>45000</v>
      </c>
      <c r="M161" s="38">
        <v>46000</v>
      </c>
      <c r="N161" s="38">
        <v>47000</v>
      </c>
      <c r="O161" s="38">
        <v>48000</v>
      </c>
      <c r="P161" s="38">
        <v>49000</v>
      </c>
      <c r="Q161"/>
      <c r="R161"/>
      <c r="S161"/>
      <c r="T161"/>
      <c r="U161"/>
      <c r="V161"/>
      <c r="W161" s="17"/>
      <c r="X161" s="17"/>
      <c r="Y161" s="17"/>
      <c r="Z161" s="17"/>
      <c r="AA161" s="17"/>
      <c r="AB161" s="17"/>
      <c r="AC161" s="17"/>
      <c r="AD161" s="17"/>
      <c r="AE161" s="17"/>
      <c r="AF161" s="17"/>
      <c r="AG161" s="17"/>
      <c r="AH161" s="17"/>
      <c r="AI161" s="17"/>
      <c r="AJ161" s="17"/>
      <c r="AK161" s="17"/>
    </row>
    <row r="162" spans="1:37" s="2" customFormat="1" x14ac:dyDescent="0.25">
      <c r="A162"/>
      <c r="B162"/>
      <c r="C162"/>
      <c r="D162"/>
      <c r="E162" t="s">
        <v>3</v>
      </c>
      <c r="F162" t="str">
        <f>"tonnes/"&amp;F163</f>
        <v>tonnes/</v>
      </c>
      <c r="G162" s="45">
        <v>400</v>
      </c>
      <c r="H162" s="45">
        <v>400</v>
      </c>
      <c r="I162" s="45">
        <v>400</v>
      </c>
      <c r="J162" s="45">
        <v>400</v>
      </c>
      <c r="K162" s="45">
        <v>400</v>
      </c>
      <c r="L162" s="45">
        <v>400</v>
      </c>
      <c r="M162" s="45">
        <v>400</v>
      </c>
      <c r="N162" s="45">
        <v>400</v>
      </c>
      <c r="O162" s="45">
        <v>400</v>
      </c>
      <c r="P162" s="45">
        <v>400</v>
      </c>
      <c r="Q162"/>
      <c r="R162"/>
      <c r="S162"/>
      <c r="T162"/>
      <c r="U162"/>
      <c r="V162"/>
      <c r="W162" s="17"/>
      <c r="X162" s="17"/>
      <c r="Y162" s="17"/>
      <c r="Z162" s="17"/>
      <c r="AA162" s="17"/>
      <c r="AB162" s="17"/>
      <c r="AC162" s="17"/>
      <c r="AD162" s="17"/>
      <c r="AE162" s="17"/>
      <c r="AF162" s="17"/>
      <c r="AG162" s="17"/>
      <c r="AH162" s="17"/>
      <c r="AI162" s="17"/>
      <c r="AJ162" s="17"/>
      <c r="AK162" s="17"/>
    </row>
    <row r="163" spans="1:37" s="2" customFormat="1" ht="15" customHeight="1" x14ac:dyDescent="0.25">
      <c r="A163" s="30" t="str">
        <f>A161</f>
        <v>S07</v>
      </c>
      <c r="B163" s="30" t="str">
        <f>B161</f>
        <v>Resilient Network</v>
      </c>
      <c r="C163" s="30" t="s">
        <v>8</v>
      </c>
      <c r="D163" s="63" t="s">
        <v>96</v>
      </c>
      <c r="E163" s="30" t="s">
        <v>6</v>
      </c>
      <c r="F163" s="34"/>
      <c r="G163" s="41">
        <v>3</v>
      </c>
      <c r="H163" s="41">
        <v>3</v>
      </c>
      <c r="I163" s="41">
        <v>3</v>
      </c>
      <c r="J163" s="41">
        <v>3</v>
      </c>
      <c r="K163" s="41">
        <v>3</v>
      </c>
      <c r="L163" s="41">
        <v>3</v>
      </c>
      <c r="M163" s="41">
        <v>3</v>
      </c>
      <c r="N163" s="41">
        <v>3</v>
      </c>
      <c r="O163" s="41">
        <v>3</v>
      </c>
      <c r="P163" s="41">
        <v>3</v>
      </c>
      <c r="Q163" s="35">
        <f>IFERROR(AVERAGE(G163:P163),0)</f>
        <v>3</v>
      </c>
      <c r="R163"/>
      <c r="S163"/>
      <c r="T163"/>
      <c r="U163"/>
      <c r="V163"/>
      <c r="W163" s="17"/>
      <c r="X163" s="17"/>
      <c r="Y163" s="17"/>
      <c r="Z163" s="17"/>
      <c r="AA163" s="17"/>
      <c r="AB163" s="17"/>
      <c r="AC163" s="17"/>
      <c r="AD163" s="17"/>
      <c r="AE163" s="17"/>
      <c r="AF163" s="17"/>
      <c r="AG163" s="17"/>
      <c r="AH163" s="17"/>
      <c r="AI163" s="17"/>
      <c r="AJ163" s="17"/>
      <c r="AK163" s="17"/>
    </row>
    <row r="164" spans="1:37" s="2" customFormat="1" x14ac:dyDescent="0.25">
      <c r="A164" s="30"/>
      <c r="B164" s="30"/>
      <c r="C164" s="30"/>
      <c r="D164" s="63"/>
      <c r="E164" s="30" t="s">
        <v>5</v>
      </c>
      <c r="F164" s="34" t="s">
        <v>17</v>
      </c>
      <c r="G164" s="36">
        <v>85</v>
      </c>
      <c r="H164" s="36">
        <v>86</v>
      </c>
      <c r="I164" s="36">
        <v>87</v>
      </c>
      <c r="J164" s="36">
        <v>88</v>
      </c>
      <c r="K164" s="36">
        <v>89</v>
      </c>
      <c r="L164" s="36">
        <v>90</v>
      </c>
      <c r="M164" s="36">
        <v>91</v>
      </c>
      <c r="N164" s="36">
        <v>92</v>
      </c>
      <c r="O164" s="36">
        <v>93</v>
      </c>
      <c r="P164" s="36">
        <v>94</v>
      </c>
      <c r="Q164" s="43">
        <f t="shared" ref="Q164:Q183" si="66">IFERROR(AVERAGE(G164:P164),0)</f>
        <v>89.5</v>
      </c>
      <c r="R164"/>
      <c r="S164"/>
      <c r="T164"/>
      <c r="U164"/>
      <c r="V164"/>
      <c r="W164" s="17"/>
      <c r="X164" s="17"/>
      <c r="Y164" s="17"/>
      <c r="Z164" s="17"/>
      <c r="AA164" s="17"/>
      <c r="AB164" s="17"/>
      <c r="AC164" s="17"/>
      <c r="AD164" s="17"/>
      <c r="AE164" s="17"/>
      <c r="AF164" s="17"/>
      <c r="AG164" s="17"/>
      <c r="AH164" s="17"/>
      <c r="AI164" s="17"/>
      <c r="AJ164" s="17"/>
      <c r="AK164" s="17"/>
    </row>
    <row r="165" spans="1:37" s="2" customFormat="1" x14ac:dyDescent="0.25">
      <c r="A165" s="30"/>
      <c r="B165" s="30"/>
      <c r="C165" s="30"/>
      <c r="D165" s="63"/>
      <c r="E165" s="30" t="s">
        <v>7</v>
      </c>
      <c r="F165" s="37" t="s">
        <v>63</v>
      </c>
      <c r="G165" s="36">
        <v>2</v>
      </c>
      <c r="H165" s="36">
        <v>2</v>
      </c>
      <c r="I165" s="36">
        <v>2</v>
      </c>
      <c r="J165" s="36">
        <v>2</v>
      </c>
      <c r="K165" s="36">
        <v>2</v>
      </c>
      <c r="L165" s="36">
        <v>3</v>
      </c>
      <c r="M165" s="36">
        <v>3</v>
      </c>
      <c r="N165" s="36">
        <v>3</v>
      </c>
      <c r="O165" s="36">
        <v>3</v>
      </c>
      <c r="P165" s="36">
        <v>3</v>
      </c>
      <c r="Q165" s="35">
        <f t="shared" si="66"/>
        <v>2.5</v>
      </c>
      <c r="R165"/>
      <c r="S165"/>
      <c r="T165"/>
      <c r="U165"/>
      <c r="W165" s="17"/>
      <c r="X165" s="17"/>
      <c r="Y165" s="17"/>
      <c r="Z165" s="17"/>
      <c r="AA165" s="17"/>
      <c r="AB165" s="17"/>
      <c r="AC165" s="17"/>
      <c r="AD165" s="17"/>
      <c r="AE165" s="17"/>
      <c r="AF165" s="17"/>
      <c r="AG165" s="17"/>
      <c r="AH165" s="17"/>
      <c r="AI165" s="17"/>
      <c r="AJ165" s="17"/>
      <c r="AK165" s="17"/>
    </row>
    <row r="166" spans="1:37" s="2" customFormat="1" x14ac:dyDescent="0.25">
      <c r="A166" s="30"/>
      <c r="B166" s="30"/>
      <c r="C166" s="30"/>
      <c r="D166" s="63"/>
      <c r="E166" s="30" t="s">
        <v>27</v>
      </c>
      <c r="F166" s="30" t="s">
        <v>64</v>
      </c>
      <c r="G166" s="14">
        <v>100000</v>
      </c>
      <c r="H166" s="14">
        <v>100000</v>
      </c>
      <c r="I166" s="14">
        <v>100000</v>
      </c>
      <c r="J166" s="14">
        <v>100000</v>
      </c>
      <c r="K166" s="14">
        <v>100000</v>
      </c>
      <c r="L166" s="14">
        <v>100000</v>
      </c>
      <c r="M166" s="14">
        <v>100000</v>
      </c>
      <c r="N166" s="14">
        <v>100000</v>
      </c>
      <c r="O166" s="14">
        <v>100000</v>
      </c>
      <c r="P166" s="14">
        <v>100000</v>
      </c>
      <c r="Q166" s="8">
        <f t="shared" si="66"/>
        <v>100000</v>
      </c>
      <c r="R166"/>
      <c r="S166"/>
      <c r="T166"/>
      <c r="U166"/>
      <c r="W166" s="17"/>
      <c r="X166" s="17"/>
      <c r="Y166" s="17"/>
      <c r="Z166" s="17"/>
      <c r="AA166" s="17"/>
      <c r="AB166" s="17"/>
      <c r="AC166" s="17"/>
      <c r="AD166" s="17"/>
      <c r="AE166" s="17"/>
      <c r="AF166" s="17"/>
      <c r="AG166" s="17"/>
      <c r="AH166" s="17"/>
      <c r="AI166" s="17"/>
      <c r="AJ166" s="17"/>
      <c r="AK166" s="17"/>
    </row>
    <row r="167" spans="1:37" s="2" customFormat="1" x14ac:dyDescent="0.25">
      <c r="A167" s="30"/>
      <c r="B167" s="30"/>
      <c r="C167" s="30"/>
      <c r="D167" s="63"/>
      <c r="E167" s="30" t="s">
        <v>4</v>
      </c>
      <c r="F167" s="30" t="s">
        <v>64</v>
      </c>
      <c r="G167" s="33">
        <f>G163*G161</f>
        <v>120000</v>
      </c>
      <c r="H167" s="33">
        <f t="shared" ref="H167:P167" si="67">H163*H161</f>
        <v>123000</v>
      </c>
      <c r="I167" s="33">
        <f t="shared" si="67"/>
        <v>126000</v>
      </c>
      <c r="J167" s="33">
        <f t="shared" si="67"/>
        <v>129000</v>
      </c>
      <c r="K167" s="33">
        <f t="shared" si="67"/>
        <v>132000</v>
      </c>
      <c r="L167" s="33">
        <f t="shared" si="67"/>
        <v>135000</v>
      </c>
      <c r="M167" s="33">
        <f t="shared" si="67"/>
        <v>138000</v>
      </c>
      <c r="N167" s="33">
        <f t="shared" si="67"/>
        <v>141000</v>
      </c>
      <c r="O167" s="33">
        <f t="shared" si="67"/>
        <v>144000</v>
      </c>
      <c r="P167" s="33">
        <f t="shared" si="67"/>
        <v>147000</v>
      </c>
      <c r="Q167" s="42">
        <f t="shared" si="66"/>
        <v>133500</v>
      </c>
      <c r="R167"/>
      <c r="S167"/>
      <c r="T167"/>
      <c r="U167"/>
      <c r="W167" s="17"/>
      <c r="X167" s="17"/>
      <c r="Y167" s="17"/>
      <c r="Z167" s="17"/>
      <c r="AA167" s="17"/>
      <c r="AB167" s="17"/>
      <c r="AC167" s="17"/>
      <c r="AD167" s="17"/>
      <c r="AE167" s="17"/>
      <c r="AF167" s="17"/>
      <c r="AG167" s="17"/>
      <c r="AH167" s="17"/>
      <c r="AI167" s="17"/>
      <c r="AJ167" s="17"/>
      <c r="AK167" s="17"/>
    </row>
    <row r="168" spans="1:37" s="2" customFormat="1" x14ac:dyDescent="0.25">
      <c r="A168" s="30"/>
      <c r="B168" s="30"/>
      <c r="C168" s="30"/>
      <c r="D168" s="63"/>
      <c r="E168" s="30" t="s">
        <v>18</v>
      </c>
      <c r="F168" s="30" t="s">
        <v>64</v>
      </c>
      <c r="G168" s="33">
        <f>G165*G166</f>
        <v>200000</v>
      </c>
      <c r="H168" s="33">
        <f t="shared" ref="H168:P168" si="68">H165*H166</f>
        <v>200000</v>
      </c>
      <c r="I168" s="33">
        <f t="shared" si="68"/>
        <v>200000</v>
      </c>
      <c r="J168" s="33">
        <f t="shared" si="68"/>
        <v>200000</v>
      </c>
      <c r="K168" s="33">
        <f t="shared" si="68"/>
        <v>200000</v>
      </c>
      <c r="L168" s="33">
        <f t="shared" si="68"/>
        <v>300000</v>
      </c>
      <c r="M168" s="33">
        <f t="shared" si="68"/>
        <v>300000</v>
      </c>
      <c r="N168" s="33">
        <f t="shared" si="68"/>
        <v>300000</v>
      </c>
      <c r="O168" s="33">
        <f t="shared" si="68"/>
        <v>300000</v>
      </c>
      <c r="P168" s="33">
        <f t="shared" si="68"/>
        <v>300000</v>
      </c>
      <c r="Q168" s="42">
        <f t="shared" si="66"/>
        <v>250000</v>
      </c>
      <c r="R168"/>
      <c r="S168"/>
      <c r="T168"/>
      <c r="U168"/>
      <c r="W168" s="17"/>
      <c r="X168" s="17"/>
      <c r="Y168" s="17"/>
      <c r="Z168" s="17"/>
      <c r="AA168" s="17"/>
      <c r="AB168" s="17"/>
      <c r="AC168" s="17"/>
      <c r="AD168" s="17"/>
      <c r="AE168" s="17"/>
      <c r="AF168" s="17"/>
      <c r="AG168" s="17"/>
      <c r="AH168" s="17"/>
      <c r="AI168" s="17"/>
      <c r="AJ168" s="17"/>
      <c r="AK168" s="17"/>
    </row>
    <row r="169" spans="1:37" s="2" customFormat="1" x14ac:dyDescent="0.25">
      <c r="A169" s="30"/>
      <c r="B169" s="30"/>
      <c r="C169" s="30"/>
      <c r="D169" s="63"/>
      <c r="E169" s="30" t="s">
        <v>19</v>
      </c>
      <c r="F169" s="30" t="s">
        <v>20</v>
      </c>
      <c r="G169" s="44">
        <f>G162*G163</f>
        <v>1200</v>
      </c>
      <c r="H169" s="44">
        <f t="shared" ref="H169:P169" si="69">H162*H163</f>
        <v>1200</v>
      </c>
      <c r="I169" s="44">
        <f t="shared" si="69"/>
        <v>1200</v>
      </c>
      <c r="J169" s="44">
        <f t="shared" si="69"/>
        <v>1200</v>
      </c>
      <c r="K169" s="44">
        <f t="shared" si="69"/>
        <v>1200</v>
      </c>
      <c r="L169" s="44">
        <f t="shared" si="69"/>
        <v>1200</v>
      </c>
      <c r="M169" s="44">
        <f t="shared" si="69"/>
        <v>1200</v>
      </c>
      <c r="N169" s="44">
        <f t="shared" si="69"/>
        <v>1200</v>
      </c>
      <c r="O169" s="44">
        <f t="shared" si="69"/>
        <v>1200</v>
      </c>
      <c r="P169" s="44">
        <f t="shared" si="69"/>
        <v>1200</v>
      </c>
      <c r="Q169" s="48">
        <f t="shared" si="66"/>
        <v>1200</v>
      </c>
      <c r="R169"/>
      <c r="S169"/>
      <c r="T169"/>
      <c r="U169"/>
      <c r="W169" s="17"/>
      <c r="X169" s="17"/>
      <c r="Y169" s="17"/>
      <c r="Z169" s="17"/>
      <c r="AA169" s="17"/>
      <c r="AB169" s="17"/>
      <c r="AC169" s="17"/>
      <c r="AD169" s="17"/>
      <c r="AE169" s="17"/>
      <c r="AF169" s="17"/>
      <c r="AG169" s="17"/>
      <c r="AH169" s="17"/>
      <c r="AI169" s="17"/>
      <c r="AJ169" s="17"/>
      <c r="AK169" s="17"/>
    </row>
    <row r="170" spans="1:37" s="2" customFormat="1" ht="15" customHeight="1" x14ac:dyDescent="0.25">
      <c r="A170" t="str">
        <f>A163</f>
        <v>S07</v>
      </c>
      <c r="B170" t="str">
        <f>B163</f>
        <v>Resilient Network</v>
      </c>
      <c r="C170" t="s">
        <v>9</v>
      </c>
      <c r="D170" s="63" t="s">
        <v>96</v>
      </c>
      <c r="E170" t="s">
        <v>6</v>
      </c>
      <c r="F170">
        <f>F163</f>
        <v>0</v>
      </c>
      <c r="G170" s="39">
        <v>2.2000000000000002</v>
      </c>
      <c r="H170" s="39">
        <v>2.2000000000000002</v>
      </c>
      <c r="I170" s="39">
        <v>2.2000000000000002</v>
      </c>
      <c r="J170" s="39">
        <v>2.2000000000000002</v>
      </c>
      <c r="K170" s="39">
        <v>2.2000000000000002</v>
      </c>
      <c r="L170" s="39">
        <v>2.2000000000000002</v>
      </c>
      <c r="M170" s="39">
        <v>2.2000000000000002</v>
      </c>
      <c r="N170" s="39">
        <v>2.2000000000000002</v>
      </c>
      <c r="O170" s="39">
        <v>2.2000000000000002</v>
      </c>
      <c r="P170" s="39">
        <v>2.2000000000000002</v>
      </c>
      <c r="Q170" s="35">
        <f t="shared" si="66"/>
        <v>2.1999999999999997</v>
      </c>
      <c r="R170"/>
      <c r="S170"/>
      <c r="T170"/>
      <c r="U170"/>
      <c r="W170" s="17"/>
      <c r="X170" s="17"/>
      <c r="Y170" s="17"/>
      <c r="Z170" s="17"/>
      <c r="AA170" s="17"/>
      <c r="AB170" s="17"/>
      <c r="AC170" s="17"/>
      <c r="AD170" s="17"/>
      <c r="AE170" s="17"/>
      <c r="AF170" s="17"/>
      <c r="AG170" s="17"/>
      <c r="AH170" s="17"/>
      <c r="AI170" s="17"/>
      <c r="AJ170" s="17"/>
      <c r="AK170" s="17"/>
    </row>
    <row r="171" spans="1:37" s="2" customFormat="1" x14ac:dyDescent="0.25">
      <c r="A171"/>
      <c r="B171"/>
      <c r="C171"/>
      <c r="D171" s="63"/>
      <c r="E171" t="s">
        <v>5</v>
      </c>
      <c r="F171" t="str">
        <f>F164</f>
        <v>%</v>
      </c>
      <c r="G171" s="39">
        <v>85</v>
      </c>
      <c r="H171" s="39">
        <v>85</v>
      </c>
      <c r="I171" s="39">
        <v>85</v>
      </c>
      <c r="J171" s="39">
        <v>85</v>
      </c>
      <c r="K171" s="39">
        <v>85</v>
      </c>
      <c r="L171" s="39">
        <v>85</v>
      </c>
      <c r="M171" s="39">
        <v>85</v>
      </c>
      <c r="N171" s="39">
        <v>85</v>
      </c>
      <c r="O171" s="39">
        <v>85</v>
      </c>
      <c r="P171" s="39">
        <v>85</v>
      </c>
      <c r="Q171" s="43">
        <f t="shared" si="66"/>
        <v>85</v>
      </c>
      <c r="R171"/>
      <c r="S171"/>
      <c r="T171"/>
      <c r="U171"/>
      <c r="W171" s="17"/>
      <c r="X171" s="17"/>
      <c r="Y171" s="17"/>
      <c r="Z171" s="17"/>
      <c r="AA171" s="17"/>
      <c r="AB171" s="17"/>
      <c r="AC171" s="17"/>
      <c r="AD171" s="17"/>
      <c r="AE171" s="17"/>
      <c r="AF171" s="17"/>
      <c r="AG171" s="17"/>
      <c r="AH171" s="17"/>
      <c r="AI171" s="17"/>
      <c r="AJ171" s="17"/>
      <c r="AK171" s="17"/>
    </row>
    <row r="172" spans="1:37" s="2" customFormat="1" x14ac:dyDescent="0.25">
      <c r="A172"/>
      <c r="B172"/>
      <c r="C172"/>
      <c r="D172" s="63"/>
      <c r="E172" t="s">
        <v>7</v>
      </c>
      <c r="F172" t="str">
        <f>F165</f>
        <v>1,2,3,4,5</v>
      </c>
      <c r="G172" s="39">
        <v>2</v>
      </c>
      <c r="H172" s="39">
        <v>2</v>
      </c>
      <c r="I172" s="39">
        <v>3</v>
      </c>
      <c r="J172" s="39">
        <v>3</v>
      </c>
      <c r="K172" s="39">
        <v>3</v>
      </c>
      <c r="L172" s="39">
        <v>3</v>
      </c>
      <c r="M172" s="39">
        <v>4</v>
      </c>
      <c r="N172" s="39">
        <v>4</v>
      </c>
      <c r="O172" s="39">
        <v>4</v>
      </c>
      <c r="P172" s="39">
        <v>4</v>
      </c>
      <c r="Q172" s="35">
        <f t="shared" si="66"/>
        <v>3.2</v>
      </c>
      <c r="R172"/>
      <c r="S172"/>
      <c r="T172"/>
      <c r="U172"/>
      <c r="W172" s="17"/>
      <c r="X172" s="17"/>
      <c r="Y172" s="17"/>
      <c r="Z172" s="17"/>
      <c r="AA172" s="17"/>
      <c r="AB172" s="17"/>
      <c r="AC172" s="17"/>
      <c r="AD172" s="17"/>
      <c r="AE172" s="17"/>
      <c r="AF172" s="17"/>
      <c r="AG172" s="17"/>
      <c r="AH172" s="17"/>
      <c r="AI172" s="17"/>
      <c r="AJ172" s="17"/>
      <c r="AK172" s="17"/>
    </row>
    <row r="173" spans="1:37" s="2" customFormat="1" x14ac:dyDescent="0.25">
      <c r="A173"/>
      <c r="B173"/>
      <c r="C173"/>
      <c r="D173" s="63"/>
      <c r="E173" t="s">
        <v>27</v>
      </c>
      <c r="F173" t="str">
        <f>F166</f>
        <v>$</v>
      </c>
      <c r="G173" s="38">
        <v>200000</v>
      </c>
      <c r="H173" s="38">
        <v>200000</v>
      </c>
      <c r="I173" s="38">
        <v>200000</v>
      </c>
      <c r="J173" s="38">
        <v>200000</v>
      </c>
      <c r="K173" s="38">
        <v>200000</v>
      </c>
      <c r="L173" s="38">
        <v>200000</v>
      </c>
      <c r="M173" s="38">
        <v>200000</v>
      </c>
      <c r="N173" s="38">
        <v>200000</v>
      </c>
      <c r="O173" s="38">
        <v>200000</v>
      </c>
      <c r="P173" s="38">
        <v>200000</v>
      </c>
      <c r="Q173" s="8">
        <f t="shared" si="66"/>
        <v>200000</v>
      </c>
      <c r="R173"/>
      <c r="S173"/>
      <c r="T173"/>
      <c r="U173"/>
      <c r="W173" s="17"/>
      <c r="X173" s="17"/>
      <c r="Y173" s="17"/>
      <c r="Z173" s="17"/>
      <c r="AA173" s="17"/>
      <c r="AB173" s="17"/>
      <c r="AC173" s="17"/>
      <c r="AD173" s="17"/>
      <c r="AE173" s="17"/>
      <c r="AF173" s="17"/>
      <c r="AG173" s="17"/>
      <c r="AH173" s="17"/>
      <c r="AI173" s="17"/>
      <c r="AJ173" s="17"/>
      <c r="AK173" s="17"/>
    </row>
    <row r="174" spans="1:37" s="2" customFormat="1" x14ac:dyDescent="0.25">
      <c r="A174"/>
      <c r="B174"/>
      <c r="C174"/>
      <c r="D174" s="63"/>
      <c r="E174" t="s">
        <v>4</v>
      </c>
      <c r="F174" t="s">
        <v>64</v>
      </c>
      <c r="G174" s="40">
        <f>G170*G161</f>
        <v>88000</v>
      </c>
      <c r="H174" s="40">
        <f t="shared" ref="H174:P174" si="70">H170*H161</f>
        <v>90200.000000000015</v>
      </c>
      <c r="I174" s="40">
        <f t="shared" si="70"/>
        <v>92400.000000000015</v>
      </c>
      <c r="J174" s="40">
        <f t="shared" si="70"/>
        <v>94600.000000000015</v>
      </c>
      <c r="K174" s="40">
        <f t="shared" si="70"/>
        <v>96800.000000000015</v>
      </c>
      <c r="L174" s="40">
        <f t="shared" si="70"/>
        <v>99000.000000000015</v>
      </c>
      <c r="M174" s="40">
        <f t="shared" si="70"/>
        <v>101200.00000000001</v>
      </c>
      <c r="N174" s="40">
        <f t="shared" si="70"/>
        <v>103400.00000000001</v>
      </c>
      <c r="O174" s="40">
        <f t="shared" si="70"/>
        <v>105600.00000000001</v>
      </c>
      <c r="P174" s="40">
        <f t="shared" si="70"/>
        <v>107800.00000000001</v>
      </c>
      <c r="Q174" s="42">
        <f t="shared" si="66"/>
        <v>97900</v>
      </c>
      <c r="R174"/>
      <c r="S174"/>
      <c r="T174"/>
      <c r="U174"/>
      <c r="W174" s="17"/>
      <c r="X174" s="17"/>
      <c r="Y174" s="17"/>
      <c r="Z174" s="17"/>
      <c r="AA174" s="17"/>
      <c r="AB174" s="17"/>
      <c r="AC174" s="17"/>
      <c r="AD174" s="17"/>
      <c r="AE174" s="17"/>
      <c r="AF174" s="17"/>
      <c r="AG174" s="17"/>
      <c r="AH174" s="17"/>
      <c r="AI174" s="17"/>
      <c r="AJ174" s="17"/>
      <c r="AK174" s="17"/>
    </row>
    <row r="175" spans="1:37" s="2" customFormat="1" x14ac:dyDescent="0.25">
      <c r="A175"/>
      <c r="B175"/>
      <c r="C175"/>
      <c r="D175" s="63"/>
      <c r="E175" t="s">
        <v>18</v>
      </c>
      <c r="F175" t="s">
        <v>64</v>
      </c>
      <c r="G175" s="40">
        <f>G172*G173</f>
        <v>400000</v>
      </c>
      <c r="H175" s="40">
        <f t="shared" ref="H175:P175" si="71">H172*H173</f>
        <v>400000</v>
      </c>
      <c r="I175" s="40">
        <f t="shared" si="71"/>
        <v>600000</v>
      </c>
      <c r="J175" s="40">
        <f t="shared" si="71"/>
        <v>600000</v>
      </c>
      <c r="K175" s="40">
        <f t="shared" si="71"/>
        <v>600000</v>
      </c>
      <c r="L175" s="40">
        <f t="shared" si="71"/>
        <v>600000</v>
      </c>
      <c r="M175" s="40">
        <f t="shared" si="71"/>
        <v>800000</v>
      </c>
      <c r="N175" s="40">
        <f t="shared" si="71"/>
        <v>800000</v>
      </c>
      <c r="O175" s="40">
        <f t="shared" si="71"/>
        <v>800000</v>
      </c>
      <c r="P175" s="40">
        <f t="shared" si="71"/>
        <v>800000</v>
      </c>
      <c r="Q175" s="42">
        <f t="shared" si="66"/>
        <v>640000</v>
      </c>
      <c r="R175"/>
      <c r="S175"/>
      <c r="T175"/>
      <c r="U175"/>
      <c r="W175" s="17"/>
      <c r="X175" s="17"/>
      <c r="Y175" s="17"/>
      <c r="Z175" s="17"/>
      <c r="AA175" s="17"/>
      <c r="AB175" s="17"/>
      <c r="AC175" s="17"/>
      <c r="AD175" s="17"/>
      <c r="AE175" s="17"/>
      <c r="AF175" s="17"/>
      <c r="AG175" s="17"/>
      <c r="AH175" s="17"/>
      <c r="AI175" s="17"/>
      <c r="AJ175" s="17"/>
      <c r="AK175" s="17"/>
    </row>
    <row r="176" spans="1:37" s="2" customFormat="1" x14ac:dyDescent="0.25">
      <c r="A176"/>
      <c r="B176"/>
      <c r="C176"/>
      <c r="D176" s="63"/>
      <c r="E176" t="s">
        <v>19</v>
      </c>
      <c r="F176" t="s">
        <v>20</v>
      </c>
      <c r="G176" s="47">
        <f>G170*G162</f>
        <v>880.00000000000011</v>
      </c>
      <c r="H176" s="47">
        <f t="shared" ref="H176:P176" si="72">H170*H162</f>
        <v>880.00000000000011</v>
      </c>
      <c r="I176" s="47">
        <f t="shared" si="72"/>
        <v>880.00000000000011</v>
      </c>
      <c r="J176" s="47">
        <f t="shared" si="72"/>
        <v>880.00000000000011</v>
      </c>
      <c r="K176" s="47">
        <f t="shared" si="72"/>
        <v>880.00000000000011</v>
      </c>
      <c r="L176" s="47">
        <f t="shared" si="72"/>
        <v>880.00000000000011</v>
      </c>
      <c r="M176" s="47">
        <f t="shared" si="72"/>
        <v>880.00000000000011</v>
      </c>
      <c r="N176" s="47">
        <f t="shared" si="72"/>
        <v>880.00000000000011</v>
      </c>
      <c r="O176" s="47">
        <f t="shared" si="72"/>
        <v>880.00000000000011</v>
      </c>
      <c r="P176" s="47">
        <f t="shared" si="72"/>
        <v>880.00000000000011</v>
      </c>
      <c r="Q176" s="48">
        <f t="shared" si="66"/>
        <v>880.00000000000023</v>
      </c>
      <c r="R176"/>
      <c r="S176"/>
      <c r="T176"/>
      <c r="U176"/>
      <c r="W176" s="17"/>
      <c r="X176" s="17"/>
      <c r="Y176" s="17"/>
      <c r="Z176" s="17"/>
      <c r="AA176" s="17"/>
      <c r="AB176" s="17"/>
      <c r="AC176" s="17"/>
      <c r="AD176" s="17"/>
      <c r="AE176" s="17"/>
      <c r="AF176" s="17"/>
      <c r="AG176" s="17"/>
      <c r="AH176" s="17"/>
      <c r="AI176" s="17"/>
      <c r="AJ176" s="17"/>
      <c r="AK176" s="17"/>
    </row>
    <row r="177" spans="1:37" s="2" customFormat="1" ht="15" customHeight="1" x14ac:dyDescent="0.25">
      <c r="A177" s="30" t="str">
        <f>A170</f>
        <v>S07</v>
      </c>
      <c r="B177" s="30" t="str">
        <f>B163</f>
        <v>Resilient Network</v>
      </c>
      <c r="C177" s="30" t="s">
        <v>10</v>
      </c>
      <c r="D177" s="63" t="s">
        <v>26</v>
      </c>
      <c r="E177" s="30" t="s">
        <v>6</v>
      </c>
      <c r="F177" s="30">
        <f>F163</f>
        <v>0</v>
      </c>
      <c r="G177" s="41">
        <v>1.5</v>
      </c>
      <c r="H177" s="41">
        <v>1.5</v>
      </c>
      <c r="I177" s="41">
        <v>1.5</v>
      </c>
      <c r="J177" s="41">
        <v>1.5</v>
      </c>
      <c r="K177" s="41">
        <v>1.5</v>
      </c>
      <c r="L177" s="41">
        <v>1.5</v>
      </c>
      <c r="M177" s="41">
        <v>1.5</v>
      </c>
      <c r="N177" s="41">
        <v>1.5</v>
      </c>
      <c r="O177" s="41">
        <v>1.5</v>
      </c>
      <c r="P177" s="41">
        <v>1.5</v>
      </c>
      <c r="Q177" s="35">
        <f t="shared" si="66"/>
        <v>1.5</v>
      </c>
      <c r="R177"/>
      <c r="S177"/>
      <c r="T177"/>
      <c r="U177"/>
      <c r="W177" s="17"/>
      <c r="X177" s="17"/>
      <c r="Y177" s="17"/>
      <c r="Z177" s="17"/>
      <c r="AA177" s="17"/>
      <c r="AB177" s="17"/>
      <c r="AC177" s="17"/>
      <c r="AD177" s="17"/>
      <c r="AE177" s="17"/>
      <c r="AF177" s="17"/>
      <c r="AG177" s="17"/>
      <c r="AH177" s="17"/>
      <c r="AI177" s="17"/>
      <c r="AJ177" s="17"/>
      <c r="AK177" s="17"/>
    </row>
    <row r="178" spans="1:37" s="2" customFormat="1" x14ac:dyDescent="0.25">
      <c r="A178" s="30"/>
      <c r="B178" s="30"/>
      <c r="C178" s="30"/>
      <c r="D178" s="63"/>
      <c r="E178" s="30" t="s">
        <v>5</v>
      </c>
      <c r="F178" s="30" t="str">
        <f>F164</f>
        <v>%</v>
      </c>
      <c r="G178" s="36">
        <v>85</v>
      </c>
      <c r="H178" s="36">
        <v>84</v>
      </c>
      <c r="I178" s="36">
        <v>83</v>
      </c>
      <c r="J178" s="36">
        <v>82</v>
      </c>
      <c r="K178" s="36">
        <v>81</v>
      </c>
      <c r="L178" s="36">
        <v>80</v>
      </c>
      <c r="M178" s="36">
        <v>79</v>
      </c>
      <c r="N178" s="36">
        <v>78</v>
      </c>
      <c r="O178" s="36">
        <v>77</v>
      </c>
      <c r="P178" s="36">
        <v>76</v>
      </c>
      <c r="Q178" s="43">
        <f t="shared" si="66"/>
        <v>80.5</v>
      </c>
      <c r="R178"/>
      <c r="S178"/>
      <c r="T178"/>
      <c r="U178"/>
      <c r="W178" s="17"/>
      <c r="X178" s="17"/>
      <c r="Y178" s="17"/>
      <c r="Z178" s="17"/>
      <c r="AA178" s="17"/>
      <c r="AB178" s="17"/>
      <c r="AC178" s="17"/>
      <c r="AD178" s="17"/>
      <c r="AE178" s="17"/>
      <c r="AF178" s="17"/>
      <c r="AG178" s="17"/>
      <c r="AH178" s="17"/>
      <c r="AI178" s="17"/>
      <c r="AJ178" s="17"/>
      <c r="AK178" s="17"/>
    </row>
    <row r="179" spans="1:37" s="2" customFormat="1" x14ac:dyDescent="0.25">
      <c r="A179" s="30"/>
      <c r="B179" s="30"/>
      <c r="C179" s="30"/>
      <c r="D179" s="63"/>
      <c r="E179" s="30" t="s">
        <v>7</v>
      </c>
      <c r="F179" s="30" t="str">
        <f>F165</f>
        <v>1,2,3,4,5</v>
      </c>
      <c r="G179" s="36">
        <v>2</v>
      </c>
      <c r="H179" s="36">
        <v>3</v>
      </c>
      <c r="I179" s="36">
        <v>3</v>
      </c>
      <c r="J179" s="36">
        <v>3</v>
      </c>
      <c r="K179" s="36">
        <v>4</v>
      </c>
      <c r="L179" s="36">
        <v>4</v>
      </c>
      <c r="M179" s="36">
        <v>4</v>
      </c>
      <c r="N179" s="36">
        <v>5</v>
      </c>
      <c r="O179" s="36">
        <v>5</v>
      </c>
      <c r="P179" s="36">
        <v>5</v>
      </c>
      <c r="Q179" s="35">
        <f t="shared" si="66"/>
        <v>3.8</v>
      </c>
      <c r="R179"/>
      <c r="S179"/>
      <c r="T179"/>
      <c r="U179"/>
      <c r="W179" s="17"/>
      <c r="X179" s="17"/>
      <c r="Y179" s="17"/>
      <c r="Z179" s="17"/>
      <c r="AA179" s="17"/>
      <c r="AB179" s="17"/>
      <c r="AC179" s="17"/>
      <c r="AD179" s="17"/>
      <c r="AE179" s="17"/>
      <c r="AF179" s="17"/>
      <c r="AG179" s="17"/>
      <c r="AH179" s="17"/>
      <c r="AI179" s="17"/>
      <c r="AJ179" s="17"/>
      <c r="AK179" s="17"/>
    </row>
    <row r="180" spans="1:37" s="2" customFormat="1" x14ac:dyDescent="0.25">
      <c r="A180" s="30"/>
      <c r="B180" s="30"/>
      <c r="C180" s="30"/>
      <c r="D180" s="63"/>
      <c r="E180" s="30" t="s">
        <v>27</v>
      </c>
      <c r="F180" s="30" t="str">
        <f>F166</f>
        <v>$</v>
      </c>
      <c r="G180" s="14">
        <v>300000</v>
      </c>
      <c r="H180" s="14">
        <v>300000</v>
      </c>
      <c r="I180" s="14">
        <v>300000</v>
      </c>
      <c r="J180" s="14">
        <v>300000</v>
      </c>
      <c r="K180" s="14">
        <v>300000</v>
      </c>
      <c r="L180" s="14">
        <v>300000</v>
      </c>
      <c r="M180" s="14">
        <v>300000</v>
      </c>
      <c r="N180" s="14">
        <v>300000</v>
      </c>
      <c r="O180" s="14">
        <v>300000</v>
      </c>
      <c r="P180" s="14">
        <v>300000</v>
      </c>
      <c r="Q180" s="8">
        <f t="shared" si="66"/>
        <v>300000</v>
      </c>
      <c r="R180"/>
      <c r="S180"/>
      <c r="T180"/>
      <c r="U180"/>
      <c r="W180" s="17"/>
      <c r="X180" s="17"/>
      <c r="Y180" s="17"/>
      <c r="Z180" s="17"/>
      <c r="AA180" s="17"/>
      <c r="AB180" s="17"/>
      <c r="AC180" s="17"/>
      <c r="AD180" s="17"/>
      <c r="AE180" s="17"/>
      <c r="AF180" s="17"/>
      <c r="AG180" s="17"/>
      <c r="AH180" s="17"/>
      <c r="AI180" s="17"/>
      <c r="AJ180" s="17"/>
      <c r="AK180" s="17"/>
    </row>
    <row r="181" spans="1:37" s="2" customFormat="1" x14ac:dyDescent="0.25">
      <c r="A181" s="30"/>
      <c r="B181" s="30"/>
      <c r="C181" s="30"/>
      <c r="D181" s="63"/>
      <c r="E181" s="30" t="s">
        <v>4</v>
      </c>
      <c r="F181" s="30" t="s">
        <v>64</v>
      </c>
      <c r="G181" s="33">
        <f>G177*G161</f>
        <v>60000</v>
      </c>
      <c r="H181" s="33">
        <f t="shared" ref="H181:O181" si="73">H177*H161</f>
        <v>61500</v>
      </c>
      <c r="I181" s="33">
        <f t="shared" si="73"/>
        <v>63000</v>
      </c>
      <c r="J181" s="33">
        <f t="shared" si="73"/>
        <v>64500</v>
      </c>
      <c r="K181" s="33">
        <f t="shared" si="73"/>
        <v>66000</v>
      </c>
      <c r="L181" s="33">
        <f t="shared" si="73"/>
        <v>67500</v>
      </c>
      <c r="M181" s="33">
        <f t="shared" si="73"/>
        <v>69000</v>
      </c>
      <c r="N181" s="33">
        <f t="shared" si="73"/>
        <v>70500</v>
      </c>
      <c r="O181" s="33">
        <f t="shared" si="73"/>
        <v>72000</v>
      </c>
      <c r="P181" s="33">
        <f>P177*P161</f>
        <v>73500</v>
      </c>
      <c r="Q181" s="42">
        <f t="shared" si="66"/>
        <v>66750</v>
      </c>
      <c r="R181"/>
      <c r="S181"/>
      <c r="T181"/>
      <c r="U181"/>
      <c r="W181" s="17"/>
      <c r="X181" s="17"/>
      <c r="Y181" s="17"/>
      <c r="Z181" s="17"/>
      <c r="AA181" s="17"/>
      <c r="AB181" s="17"/>
      <c r="AC181" s="17"/>
      <c r="AD181" s="17"/>
      <c r="AE181" s="17"/>
      <c r="AF181" s="17"/>
      <c r="AG181" s="17"/>
      <c r="AH181" s="17"/>
      <c r="AI181" s="17"/>
      <c r="AJ181" s="17"/>
      <c r="AK181" s="17"/>
    </row>
    <row r="182" spans="1:37" s="2" customFormat="1" x14ac:dyDescent="0.25">
      <c r="A182" s="30"/>
      <c r="B182" s="30"/>
      <c r="C182" s="30"/>
      <c r="D182" s="63"/>
      <c r="E182" s="30" t="s">
        <v>18</v>
      </c>
      <c r="F182" s="30" t="s">
        <v>64</v>
      </c>
      <c r="G182" s="33">
        <f>G179*G180</f>
        <v>600000</v>
      </c>
      <c r="H182" s="33">
        <f t="shared" ref="H182:P182" si="74">H179*H180</f>
        <v>900000</v>
      </c>
      <c r="I182" s="33">
        <f t="shared" si="74"/>
        <v>900000</v>
      </c>
      <c r="J182" s="33">
        <f t="shared" si="74"/>
        <v>900000</v>
      </c>
      <c r="K182" s="33">
        <f t="shared" si="74"/>
        <v>1200000</v>
      </c>
      <c r="L182" s="33">
        <f t="shared" si="74"/>
        <v>1200000</v>
      </c>
      <c r="M182" s="33">
        <f t="shared" si="74"/>
        <v>1200000</v>
      </c>
      <c r="N182" s="33">
        <f t="shared" si="74"/>
        <v>1500000</v>
      </c>
      <c r="O182" s="33">
        <f t="shared" si="74"/>
        <v>1500000</v>
      </c>
      <c r="P182" s="33">
        <f t="shared" si="74"/>
        <v>1500000</v>
      </c>
      <c r="Q182" s="42">
        <f t="shared" si="66"/>
        <v>1140000</v>
      </c>
      <c r="R182"/>
      <c r="S182"/>
      <c r="T182"/>
      <c r="U182"/>
      <c r="W182" s="17"/>
      <c r="X182" s="17"/>
      <c r="Y182" s="17"/>
      <c r="Z182" s="17"/>
      <c r="AA182" s="17"/>
      <c r="AB182" s="17"/>
      <c r="AC182" s="17"/>
      <c r="AD182" s="17"/>
      <c r="AE182" s="17"/>
      <c r="AF182" s="17"/>
      <c r="AG182" s="17"/>
      <c r="AH182" s="17"/>
      <c r="AI182" s="17"/>
      <c r="AJ182" s="17"/>
      <c r="AK182" s="17"/>
    </row>
    <row r="183" spans="1:37" s="2" customFormat="1" ht="15.75" thickBot="1" x14ac:dyDescent="0.3">
      <c r="A183" s="30"/>
      <c r="B183" s="30"/>
      <c r="C183" s="30"/>
      <c r="D183" s="63"/>
      <c r="E183" s="30" t="s">
        <v>19</v>
      </c>
      <c r="F183" s="30" t="s">
        <v>20</v>
      </c>
      <c r="G183" s="46">
        <f>G162*G177</f>
        <v>600</v>
      </c>
      <c r="H183" s="46">
        <f t="shared" ref="H183:P183" si="75">H162*H177</f>
        <v>600</v>
      </c>
      <c r="I183" s="46">
        <f t="shared" si="75"/>
        <v>600</v>
      </c>
      <c r="J183" s="46">
        <f t="shared" si="75"/>
        <v>600</v>
      </c>
      <c r="K183" s="46">
        <f t="shared" si="75"/>
        <v>600</v>
      </c>
      <c r="L183" s="46">
        <f t="shared" si="75"/>
        <v>600</v>
      </c>
      <c r="M183" s="46">
        <f t="shared" si="75"/>
        <v>600</v>
      </c>
      <c r="N183" s="46">
        <f t="shared" si="75"/>
        <v>600</v>
      </c>
      <c r="O183" s="46">
        <f t="shared" si="75"/>
        <v>600</v>
      </c>
      <c r="P183" s="46">
        <f t="shared" si="75"/>
        <v>600</v>
      </c>
      <c r="Q183" s="48">
        <f t="shared" si="66"/>
        <v>600</v>
      </c>
      <c r="R183"/>
      <c r="S183"/>
      <c r="T183"/>
      <c r="U183"/>
      <c r="W183" s="17"/>
      <c r="X183" s="17"/>
      <c r="Y183" s="17"/>
      <c r="Z183" s="17"/>
      <c r="AA183" s="17"/>
      <c r="AB183" s="17"/>
      <c r="AC183" s="17"/>
      <c r="AD183" s="17"/>
      <c r="AE183" s="17"/>
      <c r="AF183" s="17"/>
      <c r="AG183" s="17"/>
      <c r="AH183" s="17"/>
      <c r="AI183" s="17"/>
      <c r="AJ183" s="17"/>
      <c r="AK183" s="17"/>
    </row>
    <row r="184" spans="1:37" s="2" customFormat="1" ht="18" x14ac:dyDescent="0.25">
      <c r="A184" s="27" t="str">
        <f>A160</f>
        <v>LoS ref</v>
      </c>
      <c r="B184" s="27" t="str">
        <f t="shared" ref="B184:Q184" si="76">B160</f>
        <v>Level of Service</v>
      </c>
      <c r="C184" s="27" t="str">
        <f t="shared" si="76"/>
        <v>Option</v>
      </c>
      <c r="D184" s="27" t="str">
        <f t="shared" si="76"/>
        <v>Benefits/Consequences</v>
      </c>
      <c r="E184" s="27" t="str">
        <f t="shared" si="76"/>
        <v>Factor</v>
      </c>
      <c r="F184" s="27" t="str">
        <f t="shared" si="76"/>
        <v>Unit</v>
      </c>
      <c r="G184" s="27">
        <f t="shared" si="76"/>
        <v>2024</v>
      </c>
      <c r="H184" s="27">
        <f t="shared" si="76"/>
        <v>2025</v>
      </c>
      <c r="I184" s="27">
        <f t="shared" si="76"/>
        <v>2026</v>
      </c>
      <c r="J184" s="27">
        <f t="shared" si="76"/>
        <v>2027</v>
      </c>
      <c r="K184" s="27">
        <f t="shared" si="76"/>
        <v>2028</v>
      </c>
      <c r="L184" s="27">
        <f t="shared" si="76"/>
        <v>2029</v>
      </c>
      <c r="M184" s="27">
        <f t="shared" si="76"/>
        <v>2030</v>
      </c>
      <c r="N184" s="27">
        <f t="shared" si="76"/>
        <v>2031</v>
      </c>
      <c r="O184" s="27">
        <f t="shared" si="76"/>
        <v>2032</v>
      </c>
      <c r="P184" s="27">
        <f t="shared" si="76"/>
        <v>2033</v>
      </c>
      <c r="Q184" s="27" t="str">
        <f t="shared" si="76"/>
        <v>Avg</v>
      </c>
      <c r="R184"/>
      <c r="S184"/>
      <c r="T184"/>
      <c r="U184"/>
      <c r="W184" s="17"/>
      <c r="X184" s="17"/>
      <c r="Y184" s="17"/>
      <c r="Z184" s="17"/>
      <c r="AA184" s="17"/>
      <c r="AB184" s="17"/>
      <c r="AC184" s="17"/>
      <c r="AD184" s="17"/>
      <c r="AE184" s="17"/>
      <c r="AF184" s="17"/>
      <c r="AG184" s="17"/>
      <c r="AH184" s="17"/>
      <c r="AI184" s="17"/>
      <c r="AJ184" s="17"/>
      <c r="AK184" s="17"/>
    </row>
    <row r="185" spans="1:37" s="2" customFormat="1" ht="18.75" x14ac:dyDescent="0.3">
      <c r="A185" s="54" t="str">
        <f>A10</f>
        <v>S08</v>
      </c>
      <c r="B185" s="54" t="str">
        <f>B10</f>
        <v>Heavy Vehicle Access</v>
      </c>
      <c r="C185"/>
      <c r="D185"/>
      <c r="E185" t="s">
        <v>16</v>
      </c>
      <c r="F185" t="str">
        <f>"$ per" &amp; " " &amp; F187</f>
        <v xml:space="preserve">$ per </v>
      </c>
      <c r="G185" s="38">
        <v>40000</v>
      </c>
      <c r="H185" s="38">
        <v>41000</v>
      </c>
      <c r="I185" s="38">
        <v>42000</v>
      </c>
      <c r="J185" s="38">
        <v>43000</v>
      </c>
      <c r="K185" s="38">
        <v>44000</v>
      </c>
      <c r="L185" s="38">
        <v>45000</v>
      </c>
      <c r="M185" s="38">
        <v>46000</v>
      </c>
      <c r="N185" s="38">
        <v>47000</v>
      </c>
      <c r="O185" s="38">
        <v>48000</v>
      </c>
      <c r="P185" s="38">
        <v>49000</v>
      </c>
      <c r="Q185"/>
      <c r="R185"/>
      <c r="S185"/>
      <c r="T185"/>
      <c r="U185"/>
      <c r="W185" s="17"/>
      <c r="X185" s="17"/>
      <c r="Y185" s="17"/>
      <c r="Z185" s="17"/>
      <c r="AA185" s="17"/>
      <c r="AB185" s="17"/>
      <c r="AC185" s="17"/>
      <c r="AD185" s="17"/>
      <c r="AE185" s="17"/>
      <c r="AF185" s="17"/>
      <c r="AG185" s="17"/>
      <c r="AH185" s="17"/>
      <c r="AI185" s="17"/>
      <c r="AJ185" s="17"/>
      <c r="AK185" s="17"/>
    </row>
    <row r="186" spans="1:37" x14ac:dyDescent="0.25">
      <c r="E186" t="s">
        <v>3</v>
      </c>
      <c r="F186" t="str">
        <f>"tonnes/"&amp;F187</f>
        <v>tonnes/</v>
      </c>
      <c r="G186" s="45">
        <v>400</v>
      </c>
      <c r="H186" s="45">
        <v>400</v>
      </c>
      <c r="I186" s="45">
        <v>400</v>
      </c>
      <c r="J186" s="45">
        <v>400</v>
      </c>
      <c r="K186" s="45">
        <v>400</v>
      </c>
      <c r="L186" s="45">
        <v>400</v>
      </c>
      <c r="M186" s="45">
        <v>400</v>
      </c>
      <c r="N186" s="45">
        <v>400</v>
      </c>
      <c r="O186" s="45">
        <v>400</v>
      </c>
      <c r="P186" s="45">
        <v>400</v>
      </c>
    </row>
    <row r="187" spans="1:37" ht="15" customHeight="1" x14ac:dyDescent="0.25">
      <c r="A187" s="30" t="str">
        <f>A185</f>
        <v>S08</v>
      </c>
      <c r="B187" s="30" t="str">
        <f>B185</f>
        <v>Heavy Vehicle Access</v>
      </c>
      <c r="C187" s="30" t="s">
        <v>8</v>
      </c>
      <c r="D187" s="63" t="s">
        <v>99</v>
      </c>
      <c r="E187" s="30" t="s">
        <v>6</v>
      </c>
      <c r="F187" s="34"/>
      <c r="G187" s="41">
        <v>3</v>
      </c>
      <c r="H187" s="41">
        <v>3</v>
      </c>
      <c r="I187" s="41">
        <v>3</v>
      </c>
      <c r="J187" s="41">
        <v>3</v>
      </c>
      <c r="K187" s="41">
        <v>3</v>
      </c>
      <c r="L187" s="41">
        <v>3</v>
      </c>
      <c r="M187" s="41">
        <v>3</v>
      </c>
      <c r="N187" s="41">
        <v>3</v>
      </c>
      <c r="O187" s="41">
        <v>3</v>
      </c>
      <c r="P187" s="41">
        <v>3</v>
      </c>
      <c r="Q187" s="35">
        <f>IFERROR(AVERAGE(G187:P187),0)</f>
        <v>3</v>
      </c>
    </row>
    <row r="188" spans="1:37" ht="15" customHeight="1" x14ac:dyDescent="0.25">
      <c r="A188" s="30"/>
      <c r="B188" s="30"/>
      <c r="C188" s="30"/>
      <c r="D188" s="63"/>
      <c r="E188" s="30" t="s">
        <v>5</v>
      </c>
      <c r="F188" s="34" t="s">
        <v>17</v>
      </c>
      <c r="G188" s="36">
        <v>85</v>
      </c>
      <c r="H188" s="36">
        <v>86</v>
      </c>
      <c r="I188" s="36">
        <v>87</v>
      </c>
      <c r="J188" s="36">
        <v>88</v>
      </c>
      <c r="K188" s="36">
        <v>89</v>
      </c>
      <c r="L188" s="36">
        <v>90</v>
      </c>
      <c r="M188" s="36">
        <v>91</v>
      </c>
      <c r="N188" s="36">
        <v>92</v>
      </c>
      <c r="O188" s="36">
        <v>93</v>
      </c>
      <c r="P188" s="36">
        <v>94</v>
      </c>
      <c r="Q188" s="43">
        <f t="shared" ref="Q188:Q207" si="77">IFERROR(AVERAGE(G188:P188),0)</f>
        <v>89.5</v>
      </c>
    </row>
    <row r="189" spans="1:37" ht="15" customHeight="1" x14ac:dyDescent="0.25">
      <c r="A189" s="30"/>
      <c r="B189" s="30"/>
      <c r="C189" s="30"/>
      <c r="D189" s="63"/>
      <c r="E189" s="30" t="s">
        <v>7</v>
      </c>
      <c r="F189" s="37" t="s">
        <v>63</v>
      </c>
      <c r="G189" s="36">
        <v>2</v>
      </c>
      <c r="H189" s="36">
        <v>2</v>
      </c>
      <c r="I189" s="36">
        <v>2</v>
      </c>
      <c r="J189" s="36">
        <v>2</v>
      </c>
      <c r="K189" s="36">
        <v>2</v>
      </c>
      <c r="L189" s="36">
        <v>3</v>
      </c>
      <c r="M189" s="36">
        <v>3</v>
      </c>
      <c r="N189" s="36">
        <v>3</v>
      </c>
      <c r="O189" s="36">
        <v>3</v>
      </c>
      <c r="P189" s="36">
        <v>3</v>
      </c>
      <c r="Q189" s="35">
        <f t="shared" si="77"/>
        <v>2.5</v>
      </c>
    </row>
    <row r="190" spans="1:37" ht="15" customHeight="1" x14ac:dyDescent="0.25">
      <c r="A190" s="30"/>
      <c r="B190" s="30"/>
      <c r="C190" s="30"/>
      <c r="D190" s="63"/>
      <c r="E190" s="30" t="s">
        <v>27</v>
      </c>
      <c r="F190" s="30" t="s">
        <v>64</v>
      </c>
      <c r="G190" s="14">
        <v>100000</v>
      </c>
      <c r="H190" s="14">
        <v>100000</v>
      </c>
      <c r="I190" s="14">
        <v>100000</v>
      </c>
      <c r="J190" s="14">
        <v>100000</v>
      </c>
      <c r="K190" s="14">
        <v>100000</v>
      </c>
      <c r="L190" s="14">
        <v>100000</v>
      </c>
      <c r="M190" s="14">
        <v>100000</v>
      </c>
      <c r="N190" s="14">
        <v>100000</v>
      </c>
      <c r="O190" s="14">
        <v>100000</v>
      </c>
      <c r="P190" s="14">
        <v>100000</v>
      </c>
      <c r="Q190" s="8">
        <f t="shared" si="77"/>
        <v>100000</v>
      </c>
    </row>
    <row r="191" spans="1:37" ht="15" customHeight="1" x14ac:dyDescent="0.25">
      <c r="A191" s="30"/>
      <c r="B191" s="30"/>
      <c r="C191" s="30"/>
      <c r="D191" s="63"/>
      <c r="E191" s="30" t="s">
        <v>4</v>
      </c>
      <c r="F191" s="30" t="s">
        <v>64</v>
      </c>
      <c r="G191" s="33">
        <f>G187*G185</f>
        <v>120000</v>
      </c>
      <c r="H191" s="33">
        <f t="shared" ref="H191:P191" si="78">H187*H185</f>
        <v>123000</v>
      </c>
      <c r="I191" s="33">
        <f t="shared" si="78"/>
        <v>126000</v>
      </c>
      <c r="J191" s="33">
        <f t="shared" si="78"/>
        <v>129000</v>
      </c>
      <c r="K191" s="33">
        <f t="shared" si="78"/>
        <v>132000</v>
      </c>
      <c r="L191" s="33">
        <f t="shared" si="78"/>
        <v>135000</v>
      </c>
      <c r="M191" s="33">
        <f t="shared" si="78"/>
        <v>138000</v>
      </c>
      <c r="N191" s="33">
        <f t="shared" si="78"/>
        <v>141000</v>
      </c>
      <c r="O191" s="33">
        <f t="shared" si="78"/>
        <v>144000</v>
      </c>
      <c r="P191" s="33">
        <f t="shared" si="78"/>
        <v>147000</v>
      </c>
      <c r="Q191" s="42">
        <f t="shared" si="77"/>
        <v>133500</v>
      </c>
    </row>
    <row r="192" spans="1:37" ht="15" customHeight="1" x14ac:dyDescent="0.25">
      <c r="A192" s="30"/>
      <c r="B192" s="30"/>
      <c r="C192" s="30"/>
      <c r="D192" s="63"/>
      <c r="E192" s="30" t="s">
        <v>18</v>
      </c>
      <c r="F192" s="30" t="s">
        <v>64</v>
      </c>
      <c r="G192" s="33">
        <f>G189*G190</f>
        <v>200000</v>
      </c>
      <c r="H192" s="33">
        <f t="shared" ref="H192:P192" si="79">H189*H190</f>
        <v>200000</v>
      </c>
      <c r="I192" s="33">
        <f t="shared" si="79"/>
        <v>200000</v>
      </c>
      <c r="J192" s="33">
        <f t="shared" si="79"/>
        <v>200000</v>
      </c>
      <c r="K192" s="33">
        <f t="shared" si="79"/>
        <v>200000</v>
      </c>
      <c r="L192" s="33">
        <f t="shared" si="79"/>
        <v>300000</v>
      </c>
      <c r="M192" s="33">
        <f t="shared" si="79"/>
        <v>300000</v>
      </c>
      <c r="N192" s="33">
        <f t="shared" si="79"/>
        <v>300000</v>
      </c>
      <c r="O192" s="33">
        <f t="shared" si="79"/>
        <v>300000</v>
      </c>
      <c r="P192" s="33">
        <f t="shared" si="79"/>
        <v>300000</v>
      </c>
      <c r="Q192" s="42">
        <f t="shared" si="77"/>
        <v>250000</v>
      </c>
    </row>
    <row r="193" spans="1:17" ht="15" customHeight="1" x14ac:dyDescent="0.25">
      <c r="A193" s="30"/>
      <c r="B193" s="30"/>
      <c r="C193" s="30"/>
      <c r="D193" s="63"/>
      <c r="E193" s="30" t="s">
        <v>19</v>
      </c>
      <c r="F193" s="30" t="s">
        <v>20</v>
      </c>
      <c r="G193" s="44">
        <f>G186*G187</f>
        <v>1200</v>
      </c>
      <c r="H193" s="44">
        <f t="shared" ref="H193:P193" si="80">H186*H187</f>
        <v>1200</v>
      </c>
      <c r="I193" s="44">
        <f t="shared" si="80"/>
        <v>1200</v>
      </c>
      <c r="J193" s="44">
        <f t="shared" si="80"/>
        <v>1200</v>
      </c>
      <c r="K193" s="44">
        <f t="shared" si="80"/>
        <v>1200</v>
      </c>
      <c r="L193" s="44">
        <f t="shared" si="80"/>
        <v>1200</v>
      </c>
      <c r="M193" s="44">
        <f t="shared" si="80"/>
        <v>1200</v>
      </c>
      <c r="N193" s="44">
        <f t="shared" si="80"/>
        <v>1200</v>
      </c>
      <c r="O193" s="44">
        <f t="shared" si="80"/>
        <v>1200</v>
      </c>
      <c r="P193" s="44">
        <f t="shared" si="80"/>
        <v>1200</v>
      </c>
      <c r="Q193" s="48">
        <f t="shared" si="77"/>
        <v>1200</v>
      </c>
    </row>
    <row r="194" spans="1:17" ht="15" customHeight="1" x14ac:dyDescent="0.25">
      <c r="A194" t="str">
        <f>A187</f>
        <v>S08</v>
      </c>
      <c r="B194" t="str">
        <f>B187</f>
        <v>Heavy Vehicle Access</v>
      </c>
      <c r="C194" t="s">
        <v>9</v>
      </c>
      <c r="D194" s="66" t="s">
        <v>100</v>
      </c>
      <c r="E194" t="s">
        <v>6</v>
      </c>
      <c r="F194">
        <f>F187</f>
        <v>0</v>
      </c>
      <c r="G194" s="39">
        <v>2.2000000000000002</v>
      </c>
      <c r="H194" s="39">
        <v>2.2000000000000002</v>
      </c>
      <c r="I194" s="39">
        <v>2.2000000000000002</v>
      </c>
      <c r="J194" s="39">
        <v>2.2000000000000002</v>
      </c>
      <c r="K194" s="39">
        <v>2.2000000000000002</v>
      </c>
      <c r="L194" s="39">
        <v>2.2000000000000002</v>
      </c>
      <c r="M194" s="39">
        <v>2.2000000000000002</v>
      </c>
      <c r="N194" s="39">
        <v>2.2000000000000002</v>
      </c>
      <c r="O194" s="39">
        <v>2.2000000000000002</v>
      </c>
      <c r="P194" s="39">
        <v>2.2000000000000002</v>
      </c>
      <c r="Q194" s="35">
        <f t="shared" si="77"/>
        <v>2.1999999999999997</v>
      </c>
    </row>
    <row r="195" spans="1:17" ht="15" customHeight="1" x14ac:dyDescent="0.25">
      <c r="D195" s="66"/>
      <c r="E195" t="s">
        <v>5</v>
      </c>
      <c r="F195" t="str">
        <f>F188</f>
        <v>%</v>
      </c>
      <c r="G195" s="39">
        <v>85</v>
      </c>
      <c r="H195" s="39">
        <v>85</v>
      </c>
      <c r="I195" s="39">
        <v>85</v>
      </c>
      <c r="J195" s="39">
        <v>85</v>
      </c>
      <c r="K195" s="39">
        <v>85</v>
      </c>
      <c r="L195" s="39">
        <v>85</v>
      </c>
      <c r="M195" s="39">
        <v>85</v>
      </c>
      <c r="N195" s="39">
        <v>85</v>
      </c>
      <c r="O195" s="39">
        <v>85</v>
      </c>
      <c r="P195" s="39">
        <v>85</v>
      </c>
      <c r="Q195" s="43">
        <f t="shared" si="77"/>
        <v>85</v>
      </c>
    </row>
    <row r="196" spans="1:17" ht="15" customHeight="1" x14ac:dyDescent="0.25">
      <c r="D196" s="66"/>
      <c r="E196" t="s">
        <v>7</v>
      </c>
      <c r="F196" t="str">
        <f>F189</f>
        <v>1,2,3,4,5</v>
      </c>
      <c r="G196" s="39">
        <v>2</v>
      </c>
      <c r="H196" s="39">
        <v>2</v>
      </c>
      <c r="I196" s="39">
        <v>3</v>
      </c>
      <c r="J196" s="39">
        <v>3</v>
      </c>
      <c r="K196" s="39">
        <v>3</v>
      </c>
      <c r="L196" s="39">
        <v>3</v>
      </c>
      <c r="M196" s="39">
        <v>4</v>
      </c>
      <c r="N196" s="39">
        <v>4</v>
      </c>
      <c r="O196" s="39">
        <v>4</v>
      </c>
      <c r="P196" s="39">
        <v>4</v>
      </c>
      <c r="Q196" s="35">
        <f t="shared" si="77"/>
        <v>3.2</v>
      </c>
    </row>
    <row r="197" spans="1:17" ht="15" customHeight="1" x14ac:dyDescent="0.25">
      <c r="D197" s="66"/>
      <c r="E197" t="s">
        <v>27</v>
      </c>
      <c r="F197" t="str">
        <f>F190</f>
        <v>$</v>
      </c>
      <c r="G197" s="38">
        <v>200000</v>
      </c>
      <c r="H197" s="38">
        <v>200000</v>
      </c>
      <c r="I197" s="38">
        <v>200000</v>
      </c>
      <c r="J197" s="38">
        <v>200000</v>
      </c>
      <c r="K197" s="38">
        <v>200000</v>
      </c>
      <c r="L197" s="38">
        <v>200000</v>
      </c>
      <c r="M197" s="38">
        <v>200000</v>
      </c>
      <c r="N197" s="38">
        <v>200000</v>
      </c>
      <c r="O197" s="38">
        <v>200000</v>
      </c>
      <c r="P197" s="38">
        <v>200000</v>
      </c>
      <c r="Q197" s="8">
        <f t="shared" si="77"/>
        <v>200000</v>
      </c>
    </row>
    <row r="198" spans="1:17" ht="15" customHeight="1" x14ac:dyDescent="0.25">
      <c r="D198" s="66"/>
      <c r="E198" t="s">
        <v>4</v>
      </c>
      <c r="F198" t="s">
        <v>64</v>
      </c>
      <c r="G198" s="40">
        <f>G194*G185</f>
        <v>88000</v>
      </c>
      <c r="H198" s="40">
        <f t="shared" ref="H198:P198" si="81">H194*H185</f>
        <v>90200.000000000015</v>
      </c>
      <c r="I198" s="40">
        <f t="shared" si="81"/>
        <v>92400.000000000015</v>
      </c>
      <c r="J198" s="40">
        <f t="shared" si="81"/>
        <v>94600.000000000015</v>
      </c>
      <c r="K198" s="40">
        <f t="shared" si="81"/>
        <v>96800.000000000015</v>
      </c>
      <c r="L198" s="40">
        <f t="shared" si="81"/>
        <v>99000.000000000015</v>
      </c>
      <c r="M198" s="40">
        <f t="shared" si="81"/>
        <v>101200.00000000001</v>
      </c>
      <c r="N198" s="40">
        <f t="shared" si="81"/>
        <v>103400.00000000001</v>
      </c>
      <c r="O198" s="40">
        <f t="shared" si="81"/>
        <v>105600.00000000001</v>
      </c>
      <c r="P198" s="40">
        <f t="shared" si="81"/>
        <v>107800.00000000001</v>
      </c>
      <c r="Q198" s="42">
        <f t="shared" si="77"/>
        <v>97900</v>
      </c>
    </row>
    <row r="199" spans="1:17" ht="15" customHeight="1" x14ac:dyDescent="0.25">
      <c r="D199" s="66"/>
      <c r="E199" t="s">
        <v>18</v>
      </c>
      <c r="F199" t="s">
        <v>64</v>
      </c>
      <c r="G199" s="40">
        <f>G196*G197</f>
        <v>400000</v>
      </c>
      <c r="H199" s="40">
        <f t="shared" ref="H199:P199" si="82">H196*H197</f>
        <v>400000</v>
      </c>
      <c r="I199" s="40">
        <f t="shared" si="82"/>
        <v>600000</v>
      </c>
      <c r="J199" s="40">
        <f t="shared" si="82"/>
        <v>600000</v>
      </c>
      <c r="K199" s="40">
        <f t="shared" si="82"/>
        <v>600000</v>
      </c>
      <c r="L199" s="40">
        <f t="shared" si="82"/>
        <v>600000</v>
      </c>
      <c r="M199" s="40">
        <f t="shared" si="82"/>
        <v>800000</v>
      </c>
      <c r="N199" s="40">
        <f t="shared" si="82"/>
        <v>800000</v>
      </c>
      <c r="O199" s="40">
        <f t="shared" si="82"/>
        <v>800000</v>
      </c>
      <c r="P199" s="40">
        <f t="shared" si="82"/>
        <v>800000</v>
      </c>
      <c r="Q199" s="42">
        <f t="shared" si="77"/>
        <v>640000</v>
      </c>
    </row>
    <row r="200" spans="1:17" ht="15" customHeight="1" x14ac:dyDescent="0.25">
      <c r="D200" s="66"/>
      <c r="E200" t="s">
        <v>19</v>
      </c>
      <c r="F200" t="s">
        <v>20</v>
      </c>
      <c r="G200" s="47">
        <f>G194*G186</f>
        <v>880.00000000000011</v>
      </c>
      <c r="H200" s="47">
        <f t="shared" ref="H200:P200" si="83">H194*H186</f>
        <v>880.00000000000011</v>
      </c>
      <c r="I200" s="47">
        <f t="shared" si="83"/>
        <v>880.00000000000011</v>
      </c>
      <c r="J200" s="47">
        <f t="shared" si="83"/>
        <v>880.00000000000011</v>
      </c>
      <c r="K200" s="47">
        <f t="shared" si="83"/>
        <v>880.00000000000011</v>
      </c>
      <c r="L200" s="47">
        <f t="shared" si="83"/>
        <v>880.00000000000011</v>
      </c>
      <c r="M200" s="47">
        <f t="shared" si="83"/>
        <v>880.00000000000011</v>
      </c>
      <c r="N200" s="47">
        <f t="shared" si="83"/>
        <v>880.00000000000011</v>
      </c>
      <c r="O200" s="47">
        <f t="shared" si="83"/>
        <v>880.00000000000011</v>
      </c>
      <c r="P200" s="47">
        <f t="shared" si="83"/>
        <v>880.00000000000011</v>
      </c>
      <c r="Q200" s="48">
        <f t="shared" si="77"/>
        <v>880.00000000000023</v>
      </c>
    </row>
    <row r="201" spans="1:17" ht="15" customHeight="1" x14ac:dyDescent="0.25">
      <c r="A201" s="30" t="str">
        <f>A194</f>
        <v>S08</v>
      </c>
      <c r="B201" s="30" t="str">
        <f>B187</f>
        <v>Heavy Vehicle Access</v>
      </c>
      <c r="C201" s="30" t="s">
        <v>10</v>
      </c>
      <c r="D201" s="63" t="s">
        <v>94</v>
      </c>
      <c r="E201" s="30" t="s">
        <v>6</v>
      </c>
      <c r="F201" s="30">
        <f>F187</f>
        <v>0</v>
      </c>
      <c r="G201" s="41">
        <v>1.5</v>
      </c>
      <c r="H201" s="41">
        <v>1.5</v>
      </c>
      <c r="I201" s="41">
        <v>1.5</v>
      </c>
      <c r="J201" s="41">
        <v>1.5</v>
      </c>
      <c r="K201" s="41">
        <v>1.5</v>
      </c>
      <c r="L201" s="41">
        <v>1.5</v>
      </c>
      <c r="M201" s="41">
        <v>1.5</v>
      </c>
      <c r="N201" s="41">
        <v>1.5</v>
      </c>
      <c r="O201" s="41">
        <v>1.5</v>
      </c>
      <c r="P201" s="41">
        <v>1.5</v>
      </c>
      <c r="Q201" s="35">
        <f t="shared" si="77"/>
        <v>1.5</v>
      </c>
    </row>
    <row r="202" spans="1:17" ht="15" customHeight="1" x14ac:dyDescent="0.25">
      <c r="A202" s="30"/>
      <c r="B202" s="30"/>
      <c r="C202" s="30"/>
      <c r="D202" s="63"/>
      <c r="E202" s="30" t="s">
        <v>5</v>
      </c>
      <c r="F202" s="30" t="str">
        <f>F188</f>
        <v>%</v>
      </c>
      <c r="G202" s="36">
        <v>85</v>
      </c>
      <c r="H202" s="36">
        <v>84</v>
      </c>
      <c r="I202" s="36">
        <v>83</v>
      </c>
      <c r="J202" s="36">
        <v>82</v>
      </c>
      <c r="K202" s="36">
        <v>81</v>
      </c>
      <c r="L202" s="36">
        <v>80</v>
      </c>
      <c r="M202" s="36">
        <v>79</v>
      </c>
      <c r="N202" s="36">
        <v>78</v>
      </c>
      <c r="O202" s="36">
        <v>77</v>
      </c>
      <c r="P202" s="36">
        <v>76</v>
      </c>
      <c r="Q202" s="43">
        <f t="shared" si="77"/>
        <v>80.5</v>
      </c>
    </row>
    <row r="203" spans="1:17" ht="15" customHeight="1" x14ac:dyDescent="0.25">
      <c r="A203" s="30"/>
      <c r="B203" s="30"/>
      <c r="C203" s="30"/>
      <c r="D203" s="63"/>
      <c r="E203" s="30" t="s">
        <v>7</v>
      </c>
      <c r="F203" s="30" t="str">
        <f>F189</f>
        <v>1,2,3,4,5</v>
      </c>
      <c r="G203" s="36">
        <v>2</v>
      </c>
      <c r="H203" s="36">
        <v>3</v>
      </c>
      <c r="I203" s="36">
        <v>3</v>
      </c>
      <c r="J203" s="36">
        <v>3</v>
      </c>
      <c r="K203" s="36">
        <v>4</v>
      </c>
      <c r="L203" s="36">
        <v>4</v>
      </c>
      <c r="M203" s="36">
        <v>4</v>
      </c>
      <c r="N203" s="36">
        <v>5</v>
      </c>
      <c r="O203" s="36">
        <v>5</v>
      </c>
      <c r="P203" s="36">
        <v>5</v>
      </c>
      <c r="Q203" s="35">
        <f t="shared" si="77"/>
        <v>3.8</v>
      </c>
    </row>
    <row r="204" spans="1:17" ht="15" customHeight="1" x14ac:dyDescent="0.25">
      <c r="A204" s="30"/>
      <c r="B204" s="30"/>
      <c r="C204" s="30"/>
      <c r="D204" s="63"/>
      <c r="E204" s="30" t="s">
        <v>27</v>
      </c>
      <c r="F204" s="30" t="str">
        <f>F190</f>
        <v>$</v>
      </c>
      <c r="G204" s="14">
        <v>300000</v>
      </c>
      <c r="H204" s="14">
        <v>300000</v>
      </c>
      <c r="I204" s="14">
        <v>300000</v>
      </c>
      <c r="J204" s="14">
        <v>300000</v>
      </c>
      <c r="K204" s="14">
        <v>300000</v>
      </c>
      <c r="L204" s="14">
        <v>300000</v>
      </c>
      <c r="M204" s="14">
        <v>300000</v>
      </c>
      <c r="N204" s="14">
        <v>300000</v>
      </c>
      <c r="O204" s="14">
        <v>300000</v>
      </c>
      <c r="P204" s="14">
        <v>300000</v>
      </c>
      <c r="Q204" s="8">
        <f t="shared" si="77"/>
        <v>300000</v>
      </c>
    </row>
    <row r="205" spans="1:17" ht="15" customHeight="1" x14ac:dyDescent="0.25">
      <c r="A205" s="30"/>
      <c r="B205" s="30"/>
      <c r="C205" s="30"/>
      <c r="D205" s="63"/>
      <c r="E205" s="30" t="s">
        <v>4</v>
      </c>
      <c r="F205" s="30" t="s">
        <v>64</v>
      </c>
      <c r="G205" s="33">
        <f>G201*G185</f>
        <v>60000</v>
      </c>
      <c r="H205" s="33">
        <f t="shared" ref="H205:O205" si="84">H201*H185</f>
        <v>61500</v>
      </c>
      <c r="I205" s="33">
        <f t="shared" si="84"/>
        <v>63000</v>
      </c>
      <c r="J205" s="33">
        <f t="shared" si="84"/>
        <v>64500</v>
      </c>
      <c r="K205" s="33">
        <f t="shared" si="84"/>
        <v>66000</v>
      </c>
      <c r="L205" s="33">
        <f t="shared" si="84"/>
        <v>67500</v>
      </c>
      <c r="M205" s="33">
        <f t="shared" si="84"/>
        <v>69000</v>
      </c>
      <c r="N205" s="33">
        <f t="shared" si="84"/>
        <v>70500</v>
      </c>
      <c r="O205" s="33">
        <f t="shared" si="84"/>
        <v>72000</v>
      </c>
      <c r="P205" s="33">
        <f>P201*P185</f>
        <v>73500</v>
      </c>
      <c r="Q205" s="42">
        <f t="shared" si="77"/>
        <v>66750</v>
      </c>
    </row>
    <row r="206" spans="1:17" ht="15" customHeight="1" x14ac:dyDescent="0.25">
      <c r="A206" s="30"/>
      <c r="B206" s="30"/>
      <c r="C206" s="30"/>
      <c r="D206" s="63"/>
      <c r="E206" s="30" t="s">
        <v>18</v>
      </c>
      <c r="F206" s="30" t="s">
        <v>64</v>
      </c>
      <c r="G206" s="33">
        <f>G203*G204</f>
        <v>600000</v>
      </c>
      <c r="H206" s="33">
        <f t="shared" ref="H206:P206" si="85">H203*H204</f>
        <v>900000</v>
      </c>
      <c r="I206" s="33">
        <f t="shared" si="85"/>
        <v>900000</v>
      </c>
      <c r="J206" s="33">
        <f t="shared" si="85"/>
        <v>900000</v>
      </c>
      <c r="K206" s="33">
        <f t="shared" si="85"/>
        <v>1200000</v>
      </c>
      <c r="L206" s="33">
        <f t="shared" si="85"/>
        <v>1200000</v>
      </c>
      <c r="M206" s="33">
        <f t="shared" si="85"/>
        <v>1200000</v>
      </c>
      <c r="N206" s="33">
        <f t="shared" si="85"/>
        <v>1500000</v>
      </c>
      <c r="O206" s="33">
        <f t="shared" si="85"/>
        <v>1500000</v>
      </c>
      <c r="P206" s="33">
        <f t="shared" si="85"/>
        <v>1500000</v>
      </c>
      <c r="Q206" s="42">
        <f t="shared" si="77"/>
        <v>1140000</v>
      </c>
    </row>
    <row r="207" spans="1:17" ht="15.95" customHeight="1" thickBot="1" x14ac:dyDescent="0.3">
      <c r="A207" s="30"/>
      <c r="B207" s="30"/>
      <c r="C207" s="30"/>
      <c r="D207" s="64"/>
      <c r="E207" s="30" t="s">
        <v>19</v>
      </c>
      <c r="F207" s="30" t="s">
        <v>20</v>
      </c>
      <c r="G207" s="46">
        <f>G186*G201</f>
        <v>600</v>
      </c>
      <c r="H207" s="46">
        <f t="shared" ref="H207:P207" si="86">H186*H201</f>
        <v>600</v>
      </c>
      <c r="I207" s="46">
        <f t="shared" si="86"/>
        <v>600</v>
      </c>
      <c r="J207" s="46">
        <f t="shared" si="86"/>
        <v>600</v>
      </c>
      <c r="K207" s="46">
        <f t="shared" si="86"/>
        <v>600</v>
      </c>
      <c r="L207" s="46">
        <f t="shared" si="86"/>
        <v>600</v>
      </c>
      <c r="M207" s="46">
        <f t="shared" si="86"/>
        <v>600</v>
      </c>
      <c r="N207" s="46">
        <f t="shared" si="86"/>
        <v>600</v>
      </c>
      <c r="O207" s="46">
        <f t="shared" si="86"/>
        <v>600</v>
      </c>
      <c r="P207" s="46">
        <f t="shared" si="86"/>
        <v>600</v>
      </c>
      <c r="Q207" s="48">
        <f t="shared" si="77"/>
        <v>600</v>
      </c>
    </row>
    <row r="208" spans="1:17" ht="18" x14ac:dyDescent="0.25">
      <c r="A208" s="27" t="str">
        <f>A184</f>
        <v>LoS ref</v>
      </c>
      <c r="B208" s="27" t="str">
        <f t="shared" ref="B208:Q208" si="87">B184</f>
        <v>Level of Service</v>
      </c>
      <c r="C208" s="27" t="str">
        <f t="shared" si="87"/>
        <v>Option</v>
      </c>
      <c r="D208" s="27" t="str">
        <f t="shared" si="87"/>
        <v>Benefits/Consequences</v>
      </c>
      <c r="E208" s="27" t="str">
        <f t="shared" si="87"/>
        <v>Factor</v>
      </c>
      <c r="F208" s="27" t="str">
        <f t="shared" si="87"/>
        <v>Unit</v>
      </c>
      <c r="G208" s="27">
        <f t="shared" si="87"/>
        <v>2024</v>
      </c>
      <c r="H208" s="27">
        <f t="shared" si="87"/>
        <v>2025</v>
      </c>
      <c r="I208" s="27">
        <f t="shared" si="87"/>
        <v>2026</v>
      </c>
      <c r="J208" s="27">
        <f t="shared" si="87"/>
        <v>2027</v>
      </c>
      <c r="K208" s="27">
        <f t="shared" si="87"/>
        <v>2028</v>
      </c>
      <c r="L208" s="27">
        <f t="shared" si="87"/>
        <v>2029</v>
      </c>
      <c r="M208" s="27">
        <f t="shared" si="87"/>
        <v>2030</v>
      </c>
      <c r="N208" s="27">
        <f t="shared" si="87"/>
        <v>2031</v>
      </c>
      <c r="O208" s="27">
        <f t="shared" si="87"/>
        <v>2032</v>
      </c>
      <c r="P208" s="27">
        <f t="shared" si="87"/>
        <v>2033</v>
      </c>
      <c r="Q208" s="27" t="str">
        <f t="shared" si="87"/>
        <v>Avg</v>
      </c>
    </row>
    <row r="209" spans="1:17" ht="18.75" x14ac:dyDescent="0.3">
      <c r="A209" s="54" t="str">
        <f>A11</f>
        <v>S09</v>
      </c>
      <c r="B209" s="54" t="str">
        <f>B11</f>
        <v>Route Availability</v>
      </c>
      <c r="E209" t="s">
        <v>16</v>
      </c>
      <c r="F209" t="str">
        <f>"$ per" &amp; " " &amp; F211</f>
        <v xml:space="preserve">$ per </v>
      </c>
      <c r="G209" s="38">
        <v>40000</v>
      </c>
      <c r="H209" s="38">
        <v>41000</v>
      </c>
      <c r="I209" s="38">
        <v>42000</v>
      </c>
      <c r="J209" s="38">
        <v>43000</v>
      </c>
      <c r="K209" s="38">
        <v>44000</v>
      </c>
      <c r="L209" s="38">
        <v>45000</v>
      </c>
      <c r="M209" s="38">
        <v>46000</v>
      </c>
      <c r="N209" s="38">
        <v>47000</v>
      </c>
      <c r="O209" s="38">
        <v>48000</v>
      </c>
      <c r="P209" s="38">
        <v>49000</v>
      </c>
    </row>
    <row r="210" spans="1:17" x14ac:dyDescent="0.25">
      <c r="E210" t="s">
        <v>3</v>
      </c>
      <c r="F210" t="str">
        <f>"tonnes/"&amp;F211</f>
        <v>tonnes/</v>
      </c>
      <c r="G210" s="45">
        <v>400</v>
      </c>
      <c r="H210" s="45">
        <v>400</v>
      </c>
      <c r="I210" s="45">
        <v>400</v>
      </c>
      <c r="J210" s="45">
        <v>400</v>
      </c>
      <c r="K210" s="45">
        <v>400</v>
      </c>
      <c r="L210" s="45">
        <v>400</v>
      </c>
      <c r="M210" s="45">
        <v>400</v>
      </c>
      <c r="N210" s="45">
        <v>400</v>
      </c>
      <c r="O210" s="45">
        <v>400</v>
      </c>
      <c r="P210" s="45">
        <v>400</v>
      </c>
    </row>
    <row r="211" spans="1:17" ht="15" customHeight="1" x14ac:dyDescent="0.25">
      <c r="A211" s="30" t="str">
        <f>A209</f>
        <v>S09</v>
      </c>
      <c r="B211" s="30" t="str">
        <f>B209</f>
        <v>Route Availability</v>
      </c>
      <c r="C211" s="30" t="s">
        <v>8</v>
      </c>
      <c r="D211" s="63" t="s">
        <v>12</v>
      </c>
      <c r="E211" s="30" t="s">
        <v>6</v>
      </c>
      <c r="F211" s="34"/>
      <c r="G211" s="41">
        <v>3</v>
      </c>
      <c r="H211" s="41">
        <v>3</v>
      </c>
      <c r="I211" s="41">
        <v>3</v>
      </c>
      <c r="J211" s="41">
        <v>3</v>
      </c>
      <c r="K211" s="41">
        <v>3</v>
      </c>
      <c r="L211" s="41">
        <v>3</v>
      </c>
      <c r="M211" s="41">
        <v>3</v>
      </c>
      <c r="N211" s="41">
        <v>3</v>
      </c>
      <c r="O211" s="41">
        <v>3</v>
      </c>
      <c r="P211" s="41">
        <v>3</v>
      </c>
      <c r="Q211" s="35">
        <f>IFERROR(AVERAGE(G211:P211),0)</f>
        <v>3</v>
      </c>
    </row>
    <row r="212" spans="1:17" x14ac:dyDescent="0.25">
      <c r="A212" s="30"/>
      <c r="B212" s="30"/>
      <c r="C212" s="30"/>
      <c r="D212" s="63"/>
      <c r="E212" s="30" t="s">
        <v>5</v>
      </c>
      <c r="F212" s="34" t="s">
        <v>17</v>
      </c>
      <c r="G212" s="36">
        <v>85</v>
      </c>
      <c r="H212" s="36">
        <v>86</v>
      </c>
      <c r="I212" s="36">
        <v>87</v>
      </c>
      <c r="J212" s="36">
        <v>88</v>
      </c>
      <c r="K212" s="36">
        <v>89</v>
      </c>
      <c r="L212" s="36">
        <v>90</v>
      </c>
      <c r="M212" s="36">
        <v>91</v>
      </c>
      <c r="N212" s="36">
        <v>92</v>
      </c>
      <c r="O212" s="36">
        <v>93</v>
      </c>
      <c r="P212" s="36">
        <v>94</v>
      </c>
      <c r="Q212" s="43">
        <f t="shared" ref="Q212:Q231" si="88">IFERROR(AVERAGE(G212:P212),0)</f>
        <v>89.5</v>
      </c>
    </row>
    <row r="213" spans="1:17" x14ac:dyDescent="0.25">
      <c r="A213" s="30"/>
      <c r="B213" s="30"/>
      <c r="C213" s="30"/>
      <c r="D213" s="63"/>
      <c r="E213" s="30" t="s">
        <v>7</v>
      </c>
      <c r="F213" s="37" t="s">
        <v>63</v>
      </c>
      <c r="G213" s="36">
        <v>2</v>
      </c>
      <c r="H213" s="36">
        <v>2</v>
      </c>
      <c r="I213" s="36">
        <v>2</v>
      </c>
      <c r="J213" s="36">
        <v>2</v>
      </c>
      <c r="K213" s="36">
        <v>2</v>
      </c>
      <c r="L213" s="36">
        <v>3</v>
      </c>
      <c r="M213" s="36">
        <v>3</v>
      </c>
      <c r="N213" s="36">
        <v>3</v>
      </c>
      <c r="O213" s="36">
        <v>3</v>
      </c>
      <c r="P213" s="36">
        <v>3</v>
      </c>
      <c r="Q213" s="35">
        <f t="shared" si="88"/>
        <v>2.5</v>
      </c>
    </row>
    <row r="214" spans="1:17" x14ac:dyDescent="0.25">
      <c r="A214" s="30"/>
      <c r="B214" s="30"/>
      <c r="C214" s="30"/>
      <c r="D214" s="63"/>
      <c r="E214" s="30" t="s">
        <v>27</v>
      </c>
      <c r="F214" s="30" t="s">
        <v>64</v>
      </c>
      <c r="G214" s="14">
        <v>100000</v>
      </c>
      <c r="H214" s="14">
        <v>100000</v>
      </c>
      <c r="I214" s="14">
        <v>100000</v>
      </c>
      <c r="J214" s="14">
        <v>100000</v>
      </c>
      <c r="K214" s="14">
        <v>100000</v>
      </c>
      <c r="L214" s="14">
        <v>100000</v>
      </c>
      <c r="M214" s="14">
        <v>100000</v>
      </c>
      <c r="N214" s="14">
        <v>100000</v>
      </c>
      <c r="O214" s="14">
        <v>100000</v>
      </c>
      <c r="P214" s="14">
        <v>100000</v>
      </c>
      <c r="Q214" s="8">
        <f t="shared" si="88"/>
        <v>100000</v>
      </c>
    </row>
    <row r="215" spans="1:17" x14ac:dyDescent="0.25">
      <c r="A215" s="30"/>
      <c r="B215" s="30"/>
      <c r="C215" s="30"/>
      <c r="D215" s="63"/>
      <c r="E215" s="30" t="s">
        <v>4</v>
      </c>
      <c r="F215" s="30" t="s">
        <v>64</v>
      </c>
      <c r="G215" s="33">
        <f>G211*G209</f>
        <v>120000</v>
      </c>
      <c r="H215" s="33">
        <f t="shared" ref="H215:P215" si="89">H211*H209</f>
        <v>123000</v>
      </c>
      <c r="I215" s="33">
        <f t="shared" si="89"/>
        <v>126000</v>
      </c>
      <c r="J215" s="33">
        <f t="shared" si="89"/>
        <v>129000</v>
      </c>
      <c r="K215" s="33">
        <f t="shared" si="89"/>
        <v>132000</v>
      </c>
      <c r="L215" s="33">
        <f t="shared" si="89"/>
        <v>135000</v>
      </c>
      <c r="M215" s="33">
        <f t="shared" si="89"/>
        <v>138000</v>
      </c>
      <c r="N215" s="33">
        <f t="shared" si="89"/>
        <v>141000</v>
      </c>
      <c r="O215" s="33">
        <f t="shared" si="89"/>
        <v>144000</v>
      </c>
      <c r="P215" s="33">
        <f t="shared" si="89"/>
        <v>147000</v>
      </c>
      <c r="Q215" s="42">
        <f t="shared" si="88"/>
        <v>133500</v>
      </c>
    </row>
    <row r="216" spans="1:17" x14ac:dyDescent="0.25">
      <c r="A216" s="30"/>
      <c r="B216" s="30"/>
      <c r="C216" s="30"/>
      <c r="D216" s="63"/>
      <c r="E216" s="30" t="s">
        <v>18</v>
      </c>
      <c r="F216" s="30" t="s">
        <v>64</v>
      </c>
      <c r="G216" s="33">
        <f>G213*G214</f>
        <v>200000</v>
      </c>
      <c r="H216" s="33">
        <f t="shared" ref="H216:P216" si="90">H213*H214</f>
        <v>200000</v>
      </c>
      <c r="I216" s="33">
        <f t="shared" si="90"/>
        <v>200000</v>
      </c>
      <c r="J216" s="33">
        <f t="shared" si="90"/>
        <v>200000</v>
      </c>
      <c r="K216" s="33">
        <f t="shared" si="90"/>
        <v>200000</v>
      </c>
      <c r="L216" s="33">
        <f t="shared" si="90"/>
        <v>300000</v>
      </c>
      <c r="M216" s="33">
        <f t="shared" si="90"/>
        <v>300000</v>
      </c>
      <c r="N216" s="33">
        <f t="shared" si="90"/>
        <v>300000</v>
      </c>
      <c r="O216" s="33">
        <f t="shared" si="90"/>
        <v>300000</v>
      </c>
      <c r="P216" s="33">
        <f t="shared" si="90"/>
        <v>300000</v>
      </c>
      <c r="Q216" s="42">
        <f t="shared" si="88"/>
        <v>250000</v>
      </c>
    </row>
    <row r="217" spans="1:17" x14ac:dyDescent="0.25">
      <c r="A217" s="30"/>
      <c r="B217" s="30"/>
      <c r="C217" s="30"/>
      <c r="D217" s="63"/>
      <c r="E217" s="30" t="s">
        <v>19</v>
      </c>
      <c r="F217" s="30" t="s">
        <v>20</v>
      </c>
      <c r="G217" s="44">
        <f>G210*G211</f>
        <v>1200</v>
      </c>
      <c r="H217" s="44">
        <f t="shared" ref="H217:P217" si="91">H210*H211</f>
        <v>1200</v>
      </c>
      <c r="I217" s="44">
        <f t="shared" si="91"/>
        <v>1200</v>
      </c>
      <c r="J217" s="44">
        <f t="shared" si="91"/>
        <v>1200</v>
      </c>
      <c r="K217" s="44">
        <f t="shared" si="91"/>
        <v>1200</v>
      </c>
      <c r="L217" s="44">
        <f t="shared" si="91"/>
        <v>1200</v>
      </c>
      <c r="M217" s="44">
        <f t="shared" si="91"/>
        <v>1200</v>
      </c>
      <c r="N217" s="44">
        <f t="shared" si="91"/>
        <v>1200</v>
      </c>
      <c r="O217" s="44">
        <f t="shared" si="91"/>
        <v>1200</v>
      </c>
      <c r="P217" s="44">
        <f t="shared" si="91"/>
        <v>1200</v>
      </c>
      <c r="Q217" s="48">
        <f t="shared" si="88"/>
        <v>1200</v>
      </c>
    </row>
    <row r="218" spans="1:17" ht="15" customHeight="1" x14ac:dyDescent="0.25">
      <c r="A218" t="str">
        <f>A211</f>
        <v>S09</v>
      </c>
      <c r="B218" t="str">
        <f>B211</f>
        <v>Route Availability</v>
      </c>
      <c r="C218" t="s">
        <v>9</v>
      </c>
      <c r="D218" s="63" t="s">
        <v>21</v>
      </c>
      <c r="E218" t="s">
        <v>6</v>
      </c>
      <c r="F218">
        <f>F211</f>
        <v>0</v>
      </c>
      <c r="G218" s="39">
        <v>2.2000000000000002</v>
      </c>
      <c r="H218" s="39">
        <v>2.2000000000000002</v>
      </c>
      <c r="I218" s="39">
        <v>2.2000000000000002</v>
      </c>
      <c r="J218" s="39">
        <v>2.2000000000000002</v>
      </c>
      <c r="K218" s="39">
        <v>2.2000000000000002</v>
      </c>
      <c r="L218" s="39">
        <v>2.2000000000000002</v>
      </c>
      <c r="M218" s="39">
        <v>2.2000000000000002</v>
      </c>
      <c r="N218" s="39">
        <v>2.2000000000000002</v>
      </c>
      <c r="O218" s="39">
        <v>2.2000000000000002</v>
      </c>
      <c r="P218" s="39">
        <v>2.2000000000000002</v>
      </c>
      <c r="Q218" s="35">
        <f t="shared" si="88"/>
        <v>2.1999999999999997</v>
      </c>
    </row>
    <row r="219" spans="1:17" x14ac:dyDescent="0.25">
      <c r="D219" s="63"/>
      <c r="E219" t="s">
        <v>5</v>
      </c>
      <c r="F219" t="str">
        <f>F212</f>
        <v>%</v>
      </c>
      <c r="G219" s="39">
        <v>85</v>
      </c>
      <c r="H219" s="39">
        <v>85</v>
      </c>
      <c r="I219" s="39">
        <v>85</v>
      </c>
      <c r="J219" s="39">
        <v>85</v>
      </c>
      <c r="K219" s="39">
        <v>85</v>
      </c>
      <c r="L219" s="39">
        <v>85</v>
      </c>
      <c r="M219" s="39">
        <v>85</v>
      </c>
      <c r="N219" s="39">
        <v>85</v>
      </c>
      <c r="O219" s="39">
        <v>85</v>
      </c>
      <c r="P219" s="39">
        <v>85</v>
      </c>
      <c r="Q219" s="43">
        <f t="shared" si="88"/>
        <v>85</v>
      </c>
    </row>
    <row r="220" spans="1:17" x14ac:dyDescent="0.25">
      <c r="D220" s="63"/>
      <c r="E220" t="s">
        <v>7</v>
      </c>
      <c r="F220" t="str">
        <f>F213</f>
        <v>1,2,3,4,5</v>
      </c>
      <c r="G220" s="39">
        <v>2</v>
      </c>
      <c r="H220" s="39">
        <v>2</v>
      </c>
      <c r="I220" s="39">
        <v>3</v>
      </c>
      <c r="J220" s="39">
        <v>3</v>
      </c>
      <c r="K220" s="39">
        <v>3</v>
      </c>
      <c r="L220" s="39">
        <v>3</v>
      </c>
      <c r="M220" s="39">
        <v>4</v>
      </c>
      <c r="N220" s="39">
        <v>4</v>
      </c>
      <c r="O220" s="39">
        <v>4</v>
      </c>
      <c r="P220" s="39">
        <v>4</v>
      </c>
      <c r="Q220" s="35">
        <f t="shared" si="88"/>
        <v>3.2</v>
      </c>
    </row>
    <row r="221" spans="1:17" x14ac:dyDescent="0.25">
      <c r="D221" s="63"/>
      <c r="E221" t="s">
        <v>27</v>
      </c>
      <c r="F221" t="str">
        <f>F214</f>
        <v>$</v>
      </c>
      <c r="G221" s="38">
        <v>200000</v>
      </c>
      <c r="H221" s="38">
        <v>200000</v>
      </c>
      <c r="I221" s="38">
        <v>200000</v>
      </c>
      <c r="J221" s="38">
        <v>200000</v>
      </c>
      <c r="K221" s="38">
        <v>200000</v>
      </c>
      <c r="L221" s="38">
        <v>200000</v>
      </c>
      <c r="M221" s="38">
        <v>200000</v>
      </c>
      <c r="N221" s="38">
        <v>200000</v>
      </c>
      <c r="O221" s="38">
        <v>200000</v>
      </c>
      <c r="P221" s="38">
        <v>200000</v>
      </c>
      <c r="Q221" s="8">
        <f t="shared" si="88"/>
        <v>200000</v>
      </c>
    </row>
    <row r="222" spans="1:17" x14ac:dyDescent="0.25">
      <c r="D222" s="63"/>
      <c r="E222" t="s">
        <v>4</v>
      </c>
      <c r="F222" t="s">
        <v>64</v>
      </c>
      <c r="G222" s="40">
        <f>G218*G209</f>
        <v>88000</v>
      </c>
      <c r="H222" s="40">
        <f t="shared" ref="H222:P222" si="92">H218*H209</f>
        <v>90200.000000000015</v>
      </c>
      <c r="I222" s="40">
        <f t="shared" si="92"/>
        <v>92400.000000000015</v>
      </c>
      <c r="J222" s="40">
        <f t="shared" si="92"/>
        <v>94600.000000000015</v>
      </c>
      <c r="K222" s="40">
        <f t="shared" si="92"/>
        <v>96800.000000000015</v>
      </c>
      <c r="L222" s="40">
        <f t="shared" si="92"/>
        <v>99000.000000000015</v>
      </c>
      <c r="M222" s="40">
        <f t="shared" si="92"/>
        <v>101200.00000000001</v>
      </c>
      <c r="N222" s="40">
        <f t="shared" si="92"/>
        <v>103400.00000000001</v>
      </c>
      <c r="O222" s="40">
        <f t="shared" si="92"/>
        <v>105600.00000000001</v>
      </c>
      <c r="P222" s="40">
        <f t="shared" si="92"/>
        <v>107800.00000000001</v>
      </c>
      <c r="Q222" s="42">
        <f t="shared" si="88"/>
        <v>97900</v>
      </c>
    </row>
    <row r="223" spans="1:17" x14ac:dyDescent="0.25">
      <c r="D223" s="63"/>
      <c r="E223" t="s">
        <v>18</v>
      </c>
      <c r="F223" t="s">
        <v>64</v>
      </c>
      <c r="G223" s="40">
        <f>G220*G221</f>
        <v>400000</v>
      </c>
      <c r="H223" s="40">
        <f t="shared" ref="H223:P223" si="93">H220*H221</f>
        <v>400000</v>
      </c>
      <c r="I223" s="40">
        <f t="shared" si="93"/>
        <v>600000</v>
      </c>
      <c r="J223" s="40">
        <f t="shared" si="93"/>
        <v>600000</v>
      </c>
      <c r="K223" s="40">
        <f t="shared" si="93"/>
        <v>600000</v>
      </c>
      <c r="L223" s="40">
        <f t="shared" si="93"/>
        <v>600000</v>
      </c>
      <c r="M223" s="40">
        <f t="shared" si="93"/>
        <v>800000</v>
      </c>
      <c r="N223" s="40">
        <f t="shared" si="93"/>
        <v>800000</v>
      </c>
      <c r="O223" s="40">
        <f t="shared" si="93"/>
        <v>800000</v>
      </c>
      <c r="P223" s="40">
        <f t="shared" si="93"/>
        <v>800000</v>
      </c>
      <c r="Q223" s="42">
        <f t="shared" si="88"/>
        <v>640000</v>
      </c>
    </row>
    <row r="224" spans="1:17" x14ac:dyDescent="0.25">
      <c r="D224" s="63"/>
      <c r="E224" t="s">
        <v>19</v>
      </c>
      <c r="F224" t="s">
        <v>20</v>
      </c>
      <c r="G224" s="47">
        <f>G218*G210</f>
        <v>880.00000000000011</v>
      </c>
      <c r="H224" s="47">
        <f t="shared" ref="H224:P224" si="94">H218*H210</f>
        <v>880.00000000000011</v>
      </c>
      <c r="I224" s="47">
        <f t="shared" si="94"/>
        <v>880.00000000000011</v>
      </c>
      <c r="J224" s="47">
        <f t="shared" si="94"/>
        <v>880.00000000000011</v>
      </c>
      <c r="K224" s="47">
        <f t="shared" si="94"/>
        <v>880.00000000000011</v>
      </c>
      <c r="L224" s="47">
        <f t="shared" si="94"/>
        <v>880.00000000000011</v>
      </c>
      <c r="M224" s="47">
        <f t="shared" si="94"/>
        <v>880.00000000000011</v>
      </c>
      <c r="N224" s="47">
        <f t="shared" si="94"/>
        <v>880.00000000000011</v>
      </c>
      <c r="O224" s="47">
        <f t="shared" si="94"/>
        <v>880.00000000000011</v>
      </c>
      <c r="P224" s="47">
        <f t="shared" si="94"/>
        <v>880.00000000000011</v>
      </c>
      <c r="Q224" s="48">
        <f t="shared" si="88"/>
        <v>880.00000000000023</v>
      </c>
    </row>
    <row r="225" spans="1:17" ht="15" customHeight="1" x14ac:dyDescent="0.25">
      <c r="A225" s="30" t="str">
        <f>A218</f>
        <v>S09</v>
      </c>
      <c r="B225" s="30" t="str">
        <f>B211</f>
        <v>Route Availability</v>
      </c>
      <c r="C225" s="30" t="s">
        <v>10</v>
      </c>
      <c r="D225" s="63" t="s">
        <v>26</v>
      </c>
      <c r="E225" s="30" t="s">
        <v>6</v>
      </c>
      <c r="F225" s="30">
        <f>F211</f>
        <v>0</v>
      </c>
      <c r="G225" s="41">
        <v>1.5</v>
      </c>
      <c r="H225" s="41">
        <v>1.5</v>
      </c>
      <c r="I225" s="41">
        <v>1.5</v>
      </c>
      <c r="J225" s="41">
        <v>1.5</v>
      </c>
      <c r="K225" s="41">
        <v>1.5</v>
      </c>
      <c r="L225" s="41">
        <v>1.5</v>
      </c>
      <c r="M225" s="41">
        <v>1.5</v>
      </c>
      <c r="N225" s="41">
        <v>1.5</v>
      </c>
      <c r="O225" s="41">
        <v>1.5</v>
      </c>
      <c r="P225" s="41">
        <v>1.5</v>
      </c>
      <c r="Q225" s="35">
        <f t="shared" si="88"/>
        <v>1.5</v>
      </c>
    </row>
    <row r="226" spans="1:17" x14ac:dyDescent="0.25">
      <c r="A226" s="30"/>
      <c r="B226" s="30"/>
      <c r="C226" s="30"/>
      <c r="D226" s="63"/>
      <c r="E226" s="30" t="s">
        <v>5</v>
      </c>
      <c r="F226" s="30" t="str">
        <f>F212</f>
        <v>%</v>
      </c>
      <c r="G226" s="36">
        <v>85</v>
      </c>
      <c r="H226" s="36">
        <v>84</v>
      </c>
      <c r="I226" s="36">
        <v>83</v>
      </c>
      <c r="J226" s="36">
        <v>82</v>
      </c>
      <c r="K226" s="36">
        <v>81</v>
      </c>
      <c r="L226" s="36">
        <v>80</v>
      </c>
      <c r="M226" s="36">
        <v>79</v>
      </c>
      <c r="N226" s="36">
        <v>78</v>
      </c>
      <c r="O226" s="36">
        <v>77</v>
      </c>
      <c r="P226" s="36">
        <v>76</v>
      </c>
      <c r="Q226" s="43">
        <f t="shared" si="88"/>
        <v>80.5</v>
      </c>
    </row>
    <row r="227" spans="1:17" x14ac:dyDescent="0.25">
      <c r="A227" s="30"/>
      <c r="B227" s="30"/>
      <c r="C227" s="30"/>
      <c r="D227" s="63"/>
      <c r="E227" s="30" t="s">
        <v>7</v>
      </c>
      <c r="F227" s="30" t="str">
        <f>F213</f>
        <v>1,2,3,4,5</v>
      </c>
      <c r="G227" s="36">
        <v>2</v>
      </c>
      <c r="H227" s="36">
        <v>3</v>
      </c>
      <c r="I227" s="36">
        <v>3</v>
      </c>
      <c r="J227" s="36">
        <v>3</v>
      </c>
      <c r="K227" s="36">
        <v>4</v>
      </c>
      <c r="L227" s="36">
        <v>4</v>
      </c>
      <c r="M227" s="36">
        <v>4</v>
      </c>
      <c r="N227" s="36">
        <v>5</v>
      </c>
      <c r="O227" s="36">
        <v>5</v>
      </c>
      <c r="P227" s="36">
        <v>5</v>
      </c>
      <c r="Q227" s="35">
        <f t="shared" si="88"/>
        <v>3.8</v>
      </c>
    </row>
    <row r="228" spans="1:17" x14ac:dyDescent="0.25">
      <c r="A228" s="30"/>
      <c r="B228" s="30"/>
      <c r="C228" s="30"/>
      <c r="D228" s="63"/>
      <c r="E228" s="30" t="s">
        <v>27</v>
      </c>
      <c r="F228" s="30" t="str">
        <f>F214</f>
        <v>$</v>
      </c>
      <c r="G228" s="14">
        <v>300000</v>
      </c>
      <c r="H228" s="14">
        <v>300000</v>
      </c>
      <c r="I228" s="14">
        <v>300000</v>
      </c>
      <c r="J228" s="14">
        <v>300000</v>
      </c>
      <c r="K228" s="14">
        <v>300000</v>
      </c>
      <c r="L228" s="14">
        <v>300000</v>
      </c>
      <c r="M228" s="14">
        <v>300000</v>
      </c>
      <c r="N228" s="14">
        <v>300000</v>
      </c>
      <c r="O228" s="14">
        <v>300000</v>
      </c>
      <c r="P228" s="14">
        <v>300000</v>
      </c>
      <c r="Q228" s="8">
        <f t="shared" si="88"/>
        <v>300000</v>
      </c>
    </row>
    <row r="229" spans="1:17" x14ac:dyDescent="0.25">
      <c r="A229" s="30"/>
      <c r="B229" s="30"/>
      <c r="C229" s="30"/>
      <c r="D229" s="63"/>
      <c r="E229" s="30" t="s">
        <v>4</v>
      </c>
      <c r="F229" s="30" t="s">
        <v>64</v>
      </c>
      <c r="G229" s="33">
        <f>G225*G209</f>
        <v>60000</v>
      </c>
      <c r="H229" s="33">
        <f t="shared" ref="H229:O229" si="95">H225*H209</f>
        <v>61500</v>
      </c>
      <c r="I229" s="33">
        <f t="shared" si="95"/>
        <v>63000</v>
      </c>
      <c r="J229" s="33">
        <f t="shared" si="95"/>
        <v>64500</v>
      </c>
      <c r="K229" s="33">
        <f t="shared" si="95"/>
        <v>66000</v>
      </c>
      <c r="L229" s="33">
        <f t="shared" si="95"/>
        <v>67500</v>
      </c>
      <c r="M229" s="33">
        <f t="shared" si="95"/>
        <v>69000</v>
      </c>
      <c r="N229" s="33">
        <f t="shared" si="95"/>
        <v>70500</v>
      </c>
      <c r="O229" s="33">
        <f t="shared" si="95"/>
        <v>72000</v>
      </c>
      <c r="P229" s="33">
        <f>P225*P209</f>
        <v>73500</v>
      </c>
      <c r="Q229" s="42">
        <f t="shared" si="88"/>
        <v>66750</v>
      </c>
    </row>
    <row r="230" spans="1:17" x14ac:dyDescent="0.25">
      <c r="A230" s="30"/>
      <c r="B230" s="30"/>
      <c r="C230" s="30"/>
      <c r="D230" s="63"/>
      <c r="E230" s="30" t="s">
        <v>18</v>
      </c>
      <c r="F230" s="30" t="s">
        <v>64</v>
      </c>
      <c r="G230" s="33">
        <f>G227*G228</f>
        <v>600000</v>
      </c>
      <c r="H230" s="33">
        <f t="shared" ref="H230:P230" si="96">H227*H228</f>
        <v>900000</v>
      </c>
      <c r="I230" s="33">
        <f t="shared" si="96"/>
        <v>900000</v>
      </c>
      <c r="J230" s="33">
        <f t="shared" si="96"/>
        <v>900000</v>
      </c>
      <c r="K230" s="33">
        <f t="shared" si="96"/>
        <v>1200000</v>
      </c>
      <c r="L230" s="33">
        <f t="shared" si="96"/>
        <v>1200000</v>
      </c>
      <c r="M230" s="33">
        <f t="shared" si="96"/>
        <v>1200000</v>
      </c>
      <c r="N230" s="33">
        <f t="shared" si="96"/>
        <v>1500000</v>
      </c>
      <c r="O230" s="33">
        <f t="shared" si="96"/>
        <v>1500000</v>
      </c>
      <c r="P230" s="33">
        <f t="shared" si="96"/>
        <v>1500000</v>
      </c>
      <c r="Q230" s="42">
        <f t="shared" si="88"/>
        <v>1140000</v>
      </c>
    </row>
    <row r="231" spans="1:17" ht="15.75" thickBot="1" x14ac:dyDescent="0.3">
      <c r="A231" s="30"/>
      <c r="B231" s="30"/>
      <c r="C231" s="30"/>
      <c r="D231" s="64"/>
      <c r="E231" s="30" t="s">
        <v>19</v>
      </c>
      <c r="F231" s="30" t="s">
        <v>20</v>
      </c>
      <c r="G231" s="46">
        <f>G210*G225</f>
        <v>600</v>
      </c>
      <c r="H231" s="46">
        <f t="shared" ref="H231:P231" si="97">H210*H225</f>
        <v>600</v>
      </c>
      <c r="I231" s="46">
        <f t="shared" si="97"/>
        <v>600</v>
      </c>
      <c r="J231" s="46">
        <f t="shared" si="97"/>
        <v>600</v>
      </c>
      <c r="K231" s="46">
        <f t="shared" si="97"/>
        <v>600</v>
      </c>
      <c r="L231" s="46">
        <f t="shared" si="97"/>
        <v>600</v>
      </c>
      <c r="M231" s="46">
        <f t="shared" si="97"/>
        <v>600</v>
      </c>
      <c r="N231" s="46">
        <f t="shared" si="97"/>
        <v>600</v>
      </c>
      <c r="O231" s="46">
        <f t="shared" si="97"/>
        <v>600</v>
      </c>
      <c r="P231" s="46">
        <f t="shared" si="97"/>
        <v>600</v>
      </c>
      <c r="Q231" s="48">
        <f t="shared" si="88"/>
        <v>600</v>
      </c>
    </row>
    <row r="232" spans="1:17" ht="18" x14ac:dyDescent="0.25">
      <c r="A232" s="27" t="str">
        <f>A208</f>
        <v>LoS ref</v>
      </c>
      <c r="B232" s="27" t="str">
        <f t="shared" ref="B232:Q232" si="98">B208</f>
        <v>Level of Service</v>
      </c>
      <c r="C232" s="27" t="str">
        <f t="shared" si="98"/>
        <v>Option</v>
      </c>
      <c r="D232" s="27" t="str">
        <f t="shared" si="98"/>
        <v>Benefits/Consequences</v>
      </c>
      <c r="E232" s="27" t="str">
        <f t="shared" si="98"/>
        <v>Factor</v>
      </c>
      <c r="F232" s="27" t="str">
        <f t="shared" si="98"/>
        <v>Unit</v>
      </c>
      <c r="G232" s="27">
        <f t="shared" si="98"/>
        <v>2024</v>
      </c>
      <c r="H232" s="27">
        <f t="shared" si="98"/>
        <v>2025</v>
      </c>
      <c r="I232" s="27">
        <f t="shared" si="98"/>
        <v>2026</v>
      </c>
      <c r="J232" s="27">
        <f t="shared" si="98"/>
        <v>2027</v>
      </c>
      <c r="K232" s="27">
        <f t="shared" si="98"/>
        <v>2028</v>
      </c>
      <c r="L232" s="27">
        <f t="shared" si="98"/>
        <v>2029</v>
      </c>
      <c r="M232" s="27">
        <f t="shared" si="98"/>
        <v>2030</v>
      </c>
      <c r="N232" s="27">
        <f t="shared" si="98"/>
        <v>2031</v>
      </c>
      <c r="O232" s="27">
        <f t="shared" si="98"/>
        <v>2032</v>
      </c>
      <c r="P232" s="27">
        <f t="shared" si="98"/>
        <v>2033</v>
      </c>
      <c r="Q232" s="27" t="str">
        <f t="shared" si="98"/>
        <v>Avg</v>
      </c>
    </row>
    <row r="233" spans="1:17" ht="18.75" x14ac:dyDescent="0.3">
      <c r="A233" s="54" t="str">
        <f>A12</f>
        <v>S10</v>
      </c>
      <c r="B233" s="54" t="str">
        <f>B12</f>
        <v>Travel Time Reliability</v>
      </c>
      <c r="E233" t="s">
        <v>16</v>
      </c>
      <c r="F233" t="str">
        <f>"$ per" &amp; " " &amp; F235</f>
        <v>$ per Project</v>
      </c>
      <c r="G233" s="38">
        <v>100000</v>
      </c>
      <c r="H233" s="38">
        <v>100000</v>
      </c>
      <c r="I233" s="38">
        <v>100000</v>
      </c>
      <c r="J233" s="38">
        <v>100000</v>
      </c>
      <c r="K233" s="38">
        <v>100000</v>
      </c>
      <c r="L233" s="38">
        <v>100000</v>
      </c>
      <c r="M233" s="38">
        <v>100000</v>
      </c>
      <c r="N233" s="38">
        <v>100000</v>
      </c>
      <c r="O233" s="38">
        <v>100000</v>
      </c>
      <c r="P233" s="38">
        <v>100000</v>
      </c>
    </row>
    <row r="234" spans="1:17" x14ac:dyDescent="0.25">
      <c r="E234" t="s">
        <v>3</v>
      </c>
      <c r="F234" t="str">
        <f>"tonnes/"&amp;F235</f>
        <v>tonnes/Project</v>
      </c>
      <c r="G234" s="45">
        <v>200</v>
      </c>
      <c r="H234" s="45">
        <v>200</v>
      </c>
      <c r="I234" s="45">
        <v>200</v>
      </c>
      <c r="J234" s="45">
        <v>200</v>
      </c>
      <c r="K234" s="45">
        <v>200</v>
      </c>
      <c r="L234" s="45">
        <v>200</v>
      </c>
      <c r="M234" s="45">
        <v>200</v>
      </c>
      <c r="N234" s="45">
        <v>200</v>
      </c>
      <c r="O234" s="45">
        <v>200</v>
      </c>
      <c r="P234" s="45">
        <v>200</v>
      </c>
    </row>
    <row r="235" spans="1:17" ht="15" customHeight="1" x14ac:dyDescent="0.25">
      <c r="A235" s="30" t="str">
        <f>A233</f>
        <v>S10</v>
      </c>
      <c r="B235" s="30" t="str">
        <f>B233</f>
        <v>Travel Time Reliability</v>
      </c>
      <c r="C235" s="30" t="s">
        <v>8</v>
      </c>
      <c r="D235" s="63" t="s">
        <v>101</v>
      </c>
      <c r="E235" s="30" t="s">
        <v>6</v>
      </c>
      <c r="F235" s="34" t="s">
        <v>72</v>
      </c>
      <c r="G235" s="41">
        <v>2</v>
      </c>
      <c r="H235" s="41">
        <v>2</v>
      </c>
      <c r="I235" s="41">
        <v>2</v>
      </c>
      <c r="J235" s="41">
        <v>2</v>
      </c>
      <c r="K235" s="41">
        <v>2</v>
      </c>
      <c r="L235" s="41">
        <v>2</v>
      </c>
      <c r="M235" s="41">
        <v>2</v>
      </c>
      <c r="N235" s="41">
        <v>2</v>
      </c>
      <c r="O235" s="41">
        <v>2</v>
      </c>
      <c r="P235" s="41">
        <v>2</v>
      </c>
      <c r="Q235" s="35">
        <f>IFERROR(AVERAGE(G235:P235),0)</f>
        <v>2</v>
      </c>
    </row>
    <row r="236" spans="1:17" x14ac:dyDescent="0.25">
      <c r="A236" s="30"/>
      <c r="B236" s="30"/>
      <c r="C236" s="30"/>
      <c r="D236" s="63"/>
      <c r="E236" s="30" t="s">
        <v>5</v>
      </c>
      <c r="F236" s="34" t="s">
        <v>17</v>
      </c>
      <c r="G236" s="36">
        <v>10</v>
      </c>
      <c r="H236" s="36">
        <v>10</v>
      </c>
      <c r="I236" s="36">
        <v>10</v>
      </c>
      <c r="J236" s="36">
        <v>10</v>
      </c>
      <c r="K236" s="36">
        <v>10</v>
      </c>
      <c r="L236" s="36">
        <v>10</v>
      </c>
      <c r="M236" s="36">
        <v>10</v>
      </c>
      <c r="N236" s="36">
        <v>10</v>
      </c>
      <c r="O236" s="36">
        <v>10</v>
      </c>
      <c r="P236" s="36">
        <v>10</v>
      </c>
      <c r="Q236" s="43">
        <f t="shared" ref="Q236:Q255" si="99">IFERROR(AVERAGE(G236:P236),0)</f>
        <v>10</v>
      </c>
    </row>
    <row r="237" spans="1:17" x14ac:dyDescent="0.25">
      <c r="A237" s="30"/>
      <c r="B237" s="30"/>
      <c r="C237" s="30"/>
      <c r="D237" s="63"/>
      <c r="E237" s="30" t="s">
        <v>7</v>
      </c>
      <c r="F237" s="37" t="s">
        <v>63</v>
      </c>
      <c r="G237" s="55">
        <v>2</v>
      </c>
      <c r="H237" s="55">
        <v>2</v>
      </c>
      <c r="I237" s="55">
        <v>2</v>
      </c>
      <c r="J237" s="55">
        <v>2</v>
      </c>
      <c r="K237" s="55">
        <v>2</v>
      </c>
      <c r="L237" s="55">
        <v>2</v>
      </c>
      <c r="M237" s="55">
        <v>2</v>
      </c>
      <c r="N237" s="55">
        <v>2</v>
      </c>
      <c r="O237" s="55">
        <v>2</v>
      </c>
      <c r="P237" s="55">
        <v>2</v>
      </c>
      <c r="Q237" s="35">
        <f t="shared" si="99"/>
        <v>2</v>
      </c>
    </row>
    <row r="238" spans="1:17" x14ac:dyDescent="0.25">
      <c r="A238" s="30"/>
      <c r="B238" s="30"/>
      <c r="C238" s="30"/>
      <c r="D238" s="63"/>
      <c r="E238" s="30" t="s">
        <v>27</v>
      </c>
      <c r="F238" s="30" t="s">
        <v>64</v>
      </c>
      <c r="G238" s="56">
        <v>300000</v>
      </c>
      <c r="H238" s="56">
        <v>300000</v>
      </c>
      <c r="I238" s="56">
        <v>300000</v>
      </c>
      <c r="J238" s="56">
        <v>300000</v>
      </c>
      <c r="K238" s="56">
        <v>300000</v>
      </c>
      <c r="L238" s="56">
        <v>300000</v>
      </c>
      <c r="M238" s="56">
        <v>300000</v>
      </c>
      <c r="N238" s="56">
        <v>300000</v>
      </c>
      <c r="O238" s="56">
        <v>300000</v>
      </c>
      <c r="P238" s="56">
        <v>300000</v>
      </c>
      <c r="Q238" s="8">
        <f t="shared" si="99"/>
        <v>300000</v>
      </c>
    </row>
    <row r="239" spans="1:17" x14ac:dyDescent="0.25">
      <c r="A239" s="30"/>
      <c r="B239" s="30"/>
      <c r="C239" s="30"/>
      <c r="D239" s="63"/>
      <c r="E239" s="30" t="s">
        <v>4</v>
      </c>
      <c r="F239" s="30" t="s">
        <v>64</v>
      </c>
      <c r="G239" s="33">
        <f>G235*G233</f>
        <v>200000</v>
      </c>
      <c r="H239" s="33">
        <f t="shared" ref="H239:P239" si="100">H235*H233</f>
        <v>200000</v>
      </c>
      <c r="I239" s="33">
        <f t="shared" si="100"/>
        <v>200000</v>
      </c>
      <c r="J239" s="33">
        <f t="shared" si="100"/>
        <v>200000</v>
      </c>
      <c r="K239" s="33">
        <f t="shared" si="100"/>
        <v>200000</v>
      </c>
      <c r="L239" s="33">
        <f t="shared" si="100"/>
        <v>200000</v>
      </c>
      <c r="M239" s="33">
        <f t="shared" si="100"/>
        <v>200000</v>
      </c>
      <c r="N239" s="33">
        <f t="shared" si="100"/>
        <v>200000</v>
      </c>
      <c r="O239" s="33">
        <f t="shared" si="100"/>
        <v>200000</v>
      </c>
      <c r="P239" s="33">
        <f t="shared" si="100"/>
        <v>200000</v>
      </c>
      <c r="Q239" s="42">
        <f t="shared" si="99"/>
        <v>200000</v>
      </c>
    </row>
    <row r="240" spans="1:17" x14ac:dyDescent="0.25">
      <c r="A240" s="30"/>
      <c r="B240" s="30"/>
      <c r="C240" s="30"/>
      <c r="D240" s="63"/>
      <c r="E240" s="30" t="s">
        <v>18</v>
      </c>
      <c r="F240" s="30" t="s">
        <v>64</v>
      </c>
      <c r="G240" s="33">
        <f>G237*G238</f>
        <v>600000</v>
      </c>
      <c r="H240" s="33">
        <f t="shared" ref="H240:P240" si="101">H237*H238</f>
        <v>600000</v>
      </c>
      <c r="I240" s="33">
        <f t="shared" si="101"/>
        <v>600000</v>
      </c>
      <c r="J240" s="33">
        <f t="shared" si="101"/>
        <v>600000</v>
      </c>
      <c r="K240" s="33">
        <f t="shared" si="101"/>
        <v>600000</v>
      </c>
      <c r="L240" s="33">
        <f t="shared" si="101"/>
        <v>600000</v>
      </c>
      <c r="M240" s="33">
        <f t="shared" si="101"/>
        <v>600000</v>
      </c>
      <c r="N240" s="33">
        <f t="shared" si="101"/>
        <v>600000</v>
      </c>
      <c r="O240" s="33">
        <f t="shared" si="101"/>
        <v>600000</v>
      </c>
      <c r="P240" s="33">
        <f t="shared" si="101"/>
        <v>600000</v>
      </c>
      <c r="Q240" s="42">
        <f t="shared" si="99"/>
        <v>600000</v>
      </c>
    </row>
    <row r="241" spans="1:17" x14ac:dyDescent="0.25">
      <c r="A241" s="30"/>
      <c r="B241" s="30"/>
      <c r="C241" s="30"/>
      <c r="D241" s="63"/>
      <c r="E241" s="30" t="s">
        <v>19</v>
      </c>
      <c r="F241" s="30" t="s">
        <v>20</v>
      </c>
      <c r="G241" s="44">
        <f>G234*G235</f>
        <v>400</v>
      </c>
      <c r="H241" s="44">
        <f t="shared" ref="H241:P241" si="102">H234*H235</f>
        <v>400</v>
      </c>
      <c r="I241" s="44">
        <f t="shared" si="102"/>
        <v>400</v>
      </c>
      <c r="J241" s="44">
        <f t="shared" si="102"/>
        <v>400</v>
      </c>
      <c r="K241" s="44">
        <f t="shared" si="102"/>
        <v>400</v>
      </c>
      <c r="L241" s="44">
        <f t="shared" si="102"/>
        <v>400</v>
      </c>
      <c r="M241" s="44">
        <f t="shared" si="102"/>
        <v>400</v>
      </c>
      <c r="N241" s="44">
        <f t="shared" si="102"/>
        <v>400</v>
      </c>
      <c r="O241" s="44">
        <f t="shared" si="102"/>
        <v>400</v>
      </c>
      <c r="P241" s="44">
        <f t="shared" si="102"/>
        <v>400</v>
      </c>
      <c r="Q241" s="48">
        <f t="shared" si="99"/>
        <v>400</v>
      </c>
    </row>
    <row r="242" spans="1:17" ht="15" customHeight="1" x14ac:dyDescent="0.25">
      <c r="A242" t="str">
        <f>A235</f>
        <v>S10</v>
      </c>
      <c r="B242" t="str">
        <f>B235</f>
        <v>Travel Time Reliability</v>
      </c>
      <c r="C242" t="s">
        <v>9</v>
      </c>
      <c r="D242" s="63" t="s">
        <v>102</v>
      </c>
      <c r="E242" t="s">
        <v>6</v>
      </c>
      <c r="F242" t="str">
        <f>F235</f>
        <v>Project</v>
      </c>
      <c r="G242" s="39">
        <v>1</v>
      </c>
      <c r="H242" s="39">
        <v>1</v>
      </c>
      <c r="I242" s="39">
        <v>1</v>
      </c>
      <c r="J242" s="39">
        <v>1</v>
      </c>
      <c r="K242" s="39">
        <v>1</v>
      </c>
      <c r="L242" s="39">
        <v>1</v>
      </c>
      <c r="M242" s="39">
        <v>1</v>
      </c>
      <c r="N242" s="39">
        <v>1</v>
      </c>
      <c r="O242" s="39">
        <v>1</v>
      </c>
      <c r="P242" s="39">
        <v>1</v>
      </c>
      <c r="Q242" s="35">
        <f t="shared" si="99"/>
        <v>1</v>
      </c>
    </row>
    <row r="243" spans="1:17" x14ac:dyDescent="0.25">
      <c r="D243" s="63"/>
      <c r="E243" t="s">
        <v>5</v>
      </c>
      <c r="F243" t="str">
        <f>F236</f>
        <v>%</v>
      </c>
      <c r="G243" s="39">
        <v>5</v>
      </c>
      <c r="H243" s="39">
        <v>5</v>
      </c>
      <c r="I243" s="39">
        <v>5</v>
      </c>
      <c r="J243" s="39">
        <v>5</v>
      </c>
      <c r="K243" s="39">
        <v>5</v>
      </c>
      <c r="L243" s="39">
        <v>5</v>
      </c>
      <c r="M243" s="39">
        <v>5</v>
      </c>
      <c r="N243" s="39">
        <v>5</v>
      </c>
      <c r="O243" s="39">
        <v>5</v>
      </c>
      <c r="P243" s="39">
        <v>5</v>
      </c>
      <c r="Q243" s="43">
        <f t="shared" si="99"/>
        <v>5</v>
      </c>
    </row>
    <row r="244" spans="1:17" x14ac:dyDescent="0.25">
      <c r="D244" s="63"/>
      <c r="E244" t="s">
        <v>7</v>
      </c>
      <c r="F244" t="str">
        <f>F237</f>
        <v>1,2,3,4,5</v>
      </c>
      <c r="G244" s="36">
        <v>3</v>
      </c>
      <c r="H244" s="36">
        <v>3</v>
      </c>
      <c r="I244" s="36">
        <v>3</v>
      </c>
      <c r="J244" s="36">
        <v>3</v>
      </c>
      <c r="K244" s="36">
        <v>3</v>
      </c>
      <c r="L244" s="36">
        <v>3</v>
      </c>
      <c r="M244" s="36">
        <v>3</v>
      </c>
      <c r="N244" s="36">
        <v>3</v>
      </c>
      <c r="O244" s="36">
        <v>3</v>
      </c>
      <c r="P244" s="36">
        <v>3</v>
      </c>
      <c r="Q244" s="35">
        <f t="shared" si="99"/>
        <v>3</v>
      </c>
    </row>
    <row r="245" spans="1:17" x14ac:dyDescent="0.25">
      <c r="D245" s="63"/>
      <c r="E245" t="s">
        <v>27</v>
      </c>
      <c r="F245" t="str">
        <f>F238</f>
        <v>$</v>
      </c>
      <c r="G245" s="14">
        <v>300000</v>
      </c>
      <c r="H245" s="14">
        <v>300000</v>
      </c>
      <c r="I245" s="14">
        <v>300000</v>
      </c>
      <c r="J245" s="14">
        <v>300000</v>
      </c>
      <c r="K245" s="14">
        <v>300000</v>
      </c>
      <c r="L245" s="14">
        <v>300000</v>
      </c>
      <c r="M245" s="14">
        <v>300000</v>
      </c>
      <c r="N245" s="14">
        <v>300000</v>
      </c>
      <c r="O245" s="14">
        <v>300000</v>
      </c>
      <c r="P245" s="14">
        <v>300000</v>
      </c>
      <c r="Q245" s="8">
        <f t="shared" si="99"/>
        <v>300000</v>
      </c>
    </row>
    <row r="246" spans="1:17" x14ac:dyDescent="0.25">
      <c r="D246" s="63"/>
      <c r="E246" t="s">
        <v>4</v>
      </c>
      <c r="F246" t="s">
        <v>64</v>
      </c>
      <c r="G246" s="40">
        <f>G242*G233</f>
        <v>100000</v>
      </c>
      <c r="H246" s="40">
        <f t="shared" ref="H246:P246" si="103">H242*H233</f>
        <v>100000</v>
      </c>
      <c r="I246" s="40">
        <f t="shared" si="103"/>
        <v>100000</v>
      </c>
      <c r="J246" s="40">
        <f t="shared" si="103"/>
        <v>100000</v>
      </c>
      <c r="K246" s="40">
        <f t="shared" si="103"/>
        <v>100000</v>
      </c>
      <c r="L246" s="40">
        <f t="shared" si="103"/>
        <v>100000</v>
      </c>
      <c r="M246" s="40">
        <f t="shared" si="103"/>
        <v>100000</v>
      </c>
      <c r="N246" s="40">
        <f t="shared" si="103"/>
        <v>100000</v>
      </c>
      <c r="O246" s="40">
        <f t="shared" si="103"/>
        <v>100000</v>
      </c>
      <c r="P246" s="40">
        <f t="shared" si="103"/>
        <v>100000</v>
      </c>
      <c r="Q246" s="42">
        <f t="shared" si="99"/>
        <v>100000</v>
      </c>
    </row>
    <row r="247" spans="1:17" x14ac:dyDescent="0.25">
      <c r="D247" s="63"/>
      <c r="E247" t="s">
        <v>18</v>
      </c>
      <c r="F247" t="s">
        <v>64</v>
      </c>
      <c r="G247" s="40">
        <f>G244*G245</f>
        <v>900000</v>
      </c>
      <c r="H247" s="40">
        <f t="shared" ref="H247:P247" si="104">H244*H245</f>
        <v>900000</v>
      </c>
      <c r="I247" s="40">
        <f t="shared" si="104"/>
        <v>900000</v>
      </c>
      <c r="J247" s="40">
        <f t="shared" si="104"/>
        <v>900000</v>
      </c>
      <c r="K247" s="40">
        <f t="shared" si="104"/>
        <v>900000</v>
      </c>
      <c r="L247" s="40">
        <f t="shared" si="104"/>
        <v>900000</v>
      </c>
      <c r="M247" s="40">
        <f t="shared" si="104"/>
        <v>900000</v>
      </c>
      <c r="N247" s="40">
        <f t="shared" si="104"/>
        <v>900000</v>
      </c>
      <c r="O247" s="40">
        <f t="shared" si="104"/>
        <v>900000</v>
      </c>
      <c r="P247" s="40">
        <f t="shared" si="104"/>
        <v>900000</v>
      </c>
      <c r="Q247" s="42">
        <f t="shared" si="99"/>
        <v>900000</v>
      </c>
    </row>
    <row r="248" spans="1:17" x14ac:dyDescent="0.25">
      <c r="D248" s="63"/>
      <c r="E248" t="s">
        <v>19</v>
      </c>
      <c r="F248" t="s">
        <v>20</v>
      </c>
      <c r="G248" s="47">
        <f>G242*G234</f>
        <v>200</v>
      </c>
      <c r="H248" s="47">
        <f t="shared" ref="H248:P248" si="105">H242*H234</f>
        <v>200</v>
      </c>
      <c r="I248" s="47">
        <f t="shared" si="105"/>
        <v>200</v>
      </c>
      <c r="J248" s="47">
        <f t="shared" si="105"/>
        <v>200</v>
      </c>
      <c r="K248" s="47">
        <f t="shared" si="105"/>
        <v>200</v>
      </c>
      <c r="L248" s="47">
        <f t="shared" si="105"/>
        <v>200</v>
      </c>
      <c r="M248" s="47">
        <f t="shared" si="105"/>
        <v>200</v>
      </c>
      <c r="N248" s="47">
        <f t="shared" si="105"/>
        <v>200</v>
      </c>
      <c r="O248" s="47">
        <f t="shared" si="105"/>
        <v>200</v>
      </c>
      <c r="P248" s="47">
        <f t="shared" si="105"/>
        <v>200</v>
      </c>
      <c r="Q248" s="48">
        <f t="shared" si="99"/>
        <v>200</v>
      </c>
    </row>
    <row r="249" spans="1:17" ht="15" customHeight="1" x14ac:dyDescent="0.25">
      <c r="A249" s="30" t="str">
        <f>A242</f>
        <v>S10</v>
      </c>
      <c r="B249" s="30" t="str">
        <f>B235</f>
        <v>Travel Time Reliability</v>
      </c>
      <c r="C249" s="30" t="s">
        <v>10</v>
      </c>
      <c r="D249" s="63" t="s">
        <v>103</v>
      </c>
      <c r="E249" s="30" t="s">
        <v>6</v>
      </c>
      <c r="F249" s="30" t="str">
        <f>F235</f>
        <v>Project</v>
      </c>
      <c r="G249" s="41">
        <v>0</v>
      </c>
      <c r="H249" s="41">
        <v>0</v>
      </c>
      <c r="I249" s="41">
        <v>0</v>
      </c>
      <c r="J249" s="41">
        <v>0</v>
      </c>
      <c r="K249" s="41">
        <v>0</v>
      </c>
      <c r="L249" s="41">
        <v>0</v>
      </c>
      <c r="M249" s="41">
        <v>0</v>
      </c>
      <c r="N249" s="41">
        <v>0</v>
      </c>
      <c r="O249" s="41">
        <v>0</v>
      </c>
      <c r="P249" s="41">
        <v>0</v>
      </c>
      <c r="Q249" s="35">
        <f t="shared" si="99"/>
        <v>0</v>
      </c>
    </row>
    <row r="250" spans="1:17" x14ac:dyDescent="0.25">
      <c r="A250" s="30"/>
      <c r="B250" s="30"/>
      <c r="C250" s="30"/>
      <c r="D250" s="63"/>
      <c r="E250" s="30" t="s">
        <v>5</v>
      </c>
      <c r="F250" s="30" t="str">
        <f>F236</f>
        <v>%</v>
      </c>
      <c r="G250" s="36">
        <v>0</v>
      </c>
      <c r="H250" s="36">
        <v>0</v>
      </c>
      <c r="I250" s="36">
        <v>0</v>
      </c>
      <c r="J250" s="36">
        <v>0</v>
      </c>
      <c r="K250" s="36">
        <v>0</v>
      </c>
      <c r="L250" s="36">
        <v>0</v>
      </c>
      <c r="M250" s="36">
        <v>0</v>
      </c>
      <c r="N250" s="36">
        <v>0</v>
      </c>
      <c r="O250" s="36">
        <v>0</v>
      </c>
      <c r="P250" s="36">
        <v>0</v>
      </c>
      <c r="Q250" s="43">
        <f t="shared" si="99"/>
        <v>0</v>
      </c>
    </row>
    <row r="251" spans="1:17" x14ac:dyDescent="0.25">
      <c r="A251" s="30"/>
      <c r="B251" s="30"/>
      <c r="C251" s="30"/>
      <c r="D251" s="63"/>
      <c r="E251" s="30" t="s">
        <v>7</v>
      </c>
      <c r="F251" s="30" t="str">
        <f>F237</f>
        <v>1,2,3,4,5</v>
      </c>
      <c r="G251" s="36">
        <v>4</v>
      </c>
      <c r="H251" s="36">
        <v>4</v>
      </c>
      <c r="I251" s="36">
        <v>4</v>
      </c>
      <c r="J251" s="36">
        <v>4</v>
      </c>
      <c r="K251" s="36">
        <v>4</v>
      </c>
      <c r="L251" s="36">
        <v>4</v>
      </c>
      <c r="M251" s="36">
        <v>4</v>
      </c>
      <c r="N251" s="36">
        <v>4</v>
      </c>
      <c r="O251" s="36">
        <v>4</v>
      </c>
      <c r="P251" s="36">
        <v>4</v>
      </c>
      <c r="Q251" s="35">
        <f t="shared" si="99"/>
        <v>4</v>
      </c>
    </row>
    <row r="252" spans="1:17" x14ac:dyDescent="0.25">
      <c r="A252" s="30"/>
      <c r="B252" s="30"/>
      <c r="C252" s="30"/>
      <c r="D252" s="63"/>
      <c r="E252" s="30" t="s">
        <v>27</v>
      </c>
      <c r="F252" s="30" t="str">
        <f>F238</f>
        <v>$</v>
      </c>
      <c r="G252" s="14">
        <v>300000</v>
      </c>
      <c r="H252" s="14">
        <v>300000</v>
      </c>
      <c r="I252" s="14">
        <v>300000</v>
      </c>
      <c r="J252" s="14">
        <v>300000</v>
      </c>
      <c r="K252" s="14">
        <v>300000</v>
      </c>
      <c r="L252" s="14">
        <v>300000</v>
      </c>
      <c r="M252" s="14">
        <v>300000</v>
      </c>
      <c r="N252" s="14">
        <v>300000</v>
      </c>
      <c r="O252" s="14">
        <v>300000</v>
      </c>
      <c r="P252" s="14">
        <v>300000</v>
      </c>
      <c r="Q252" s="8">
        <f t="shared" si="99"/>
        <v>300000</v>
      </c>
    </row>
    <row r="253" spans="1:17" x14ac:dyDescent="0.25">
      <c r="A253" s="30"/>
      <c r="B253" s="30"/>
      <c r="C253" s="30"/>
      <c r="D253" s="63"/>
      <c r="E253" s="30" t="s">
        <v>4</v>
      </c>
      <c r="F253" s="30" t="s">
        <v>64</v>
      </c>
      <c r="G253" s="33">
        <f>G249*G233</f>
        <v>0</v>
      </c>
      <c r="H253" s="33">
        <f t="shared" ref="H253:O253" si="106">H249*H233</f>
        <v>0</v>
      </c>
      <c r="I253" s="33">
        <f t="shared" si="106"/>
        <v>0</v>
      </c>
      <c r="J253" s="33">
        <f t="shared" si="106"/>
        <v>0</v>
      </c>
      <c r="K253" s="33">
        <f t="shared" si="106"/>
        <v>0</v>
      </c>
      <c r="L253" s="33">
        <f t="shared" si="106"/>
        <v>0</v>
      </c>
      <c r="M253" s="33">
        <f t="shared" si="106"/>
        <v>0</v>
      </c>
      <c r="N253" s="33">
        <f t="shared" si="106"/>
        <v>0</v>
      </c>
      <c r="O253" s="33">
        <f t="shared" si="106"/>
        <v>0</v>
      </c>
      <c r="P253" s="33">
        <f>P249*P233</f>
        <v>0</v>
      </c>
      <c r="Q253" s="42">
        <f t="shared" si="99"/>
        <v>0</v>
      </c>
    </row>
    <row r="254" spans="1:17" x14ac:dyDescent="0.25">
      <c r="A254" s="30"/>
      <c r="B254" s="30"/>
      <c r="C254" s="30"/>
      <c r="D254" s="63"/>
      <c r="E254" s="30" t="s">
        <v>18</v>
      </c>
      <c r="F254" s="30" t="s">
        <v>64</v>
      </c>
      <c r="G254" s="33">
        <f>G251*G252</f>
        <v>1200000</v>
      </c>
      <c r="H254" s="33">
        <f t="shared" ref="H254:P254" si="107">H251*H252</f>
        <v>1200000</v>
      </c>
      <c r="I254" s="33">
        <f t="shared" si="107"/>
        <v>1200000</v>
      </c>
      <c r="J254" s="33">
        <f t="shared" si="107"/>
        <v>1200000</v>
      </c>
      <c r="K254" s="33">
        <f t="shared" si="107"/>
        <v>1200000</v>
      </c>
      <c r="L254" s="33">
        <f t="shared" si="107"/>
        <v>1200000</v>
      </c>
      <c r="M254" s="33">
        <f t="shared" si="107"/>
        <v>1200000</v>
      </c>
      <c r="N254" s="33">
        <f t="shared" si="107"/>
        <v>1200000</v>
      </c>
      <c r="O254" s="33">
        <f t="shared" si="107"/>
        <v>1200000</v>
      </c>
      <c r="P254" s="33">
        <f t="shared" si="107"/>
        <v>1200000</v>
      </c>
      <c r="Q254" s="42">
        <f t="shared" si="99"/>
        <v>1200000</v>
      </c>
    </row>
    <row r="255" spans="1:17" x14ac:dyDescent="0.25">
      <c r="A255" s="30"/>
      <c r="B255" s="30"/>
      <c r="C255" s="30"/>
      <c r="D255" s="63"/>
      <c r="E255" s="30" t="s">
        <v>19</v>
      </c>
      <c r="F255" s="30" t="s">
        <v>20</v>
      </c>
      <c r="G255" s="46">
        <f>G234*G249</f>
        <v>0</v>
      </c>
      <c r="H255" s="46">
        <f t="shared" ref="H255:P255" si="108">H234*H249</f>
        <v>0</v>
      </c>
      <c r="I255" s="46">
        <f t="shared" si="108"/>
        <v>0</v>
      </c>
      <c r="J255" s="46">
        <f t="shared" si="108"/>
        <v>0</v>
      </c>
      <c r="K255" s="46">
        <f t="shared" si="108"/>
        <v>0</v>
      </c>
      <c r="L255" s="46">
        <f t="shared" si="108"/>
        <v>0</v>
      </c>
      <c r="M255" s="46">
        <f t="shared" si="108"/>
        <v>0</v>
      </c>
      <c r="N255" s="46">
        <f t="shared" si="108"/>
        <v>0</v>
      </c>
      <c r="O255" s="46">
        <f t="shared" si="108"/>
        <v>0</v>
      </c>
      <c r="P255" s="46">
        <f t="shared" si="108"/>
        <v>0</v>
      </c>
      <c r="Q255" s="48">
        <f t="shared" si="99"/>
        <v>0</v>
      </c>
    </row>
  </sheetData>
  <sheetProtection selectLockedCells="1"/>
  <mergeCells count="30">
    <mergeCell ref="D19:D25"/>
    <mergeCell ref="D115:D121"/>
    <mergeCell ref="D26:D32"/>
    <mergeCell ref="D33:D39"/>
    <mergeCell ref="D43:D49"/>
    <mergeCell ref="D50:D56"/>
    <mergeCell ref="D57:D63"/>
    <mergeCell ref="D67:D73"/>
    <mergeCell ref="D74:D80"/>
    <mergeCell ref="D81:D87"/>
    <mergeCell ref="D91:D97"/>
    <mergeCell ref="D98:D104"/>
    <mergeCell ref="D105:D111"/>
    <mergeCell ref="D211:D217"/>
    <mergeCell ref="D122:D128"/>
    <mergeCell ref="D129:D135"/>
    <mergeCell ref="D139:D145"/>
    <mergeCell ref="D146:D152"/>
    <mergeCell ref="D153:D159"/>
    <mergeCell ref="D163:D169"/>
    <mergeCell ref="D170:D176"/>
    <mergeCell ref="D177:D183"/>
    <mergeCell ref="D187:D193"/>
    <mergeCell ref="D194:D200"/>
    <mergeCell ref="D201:D207"/>
    <mergeCell ref="D218:D224"/>
    <mergeCell ref="D225:D231"/>
    <mergeCell ref="D235:D241"/>
    <mergeCell ref="D242:D248"/>
    <mergeCell ref="D249:D255"/>
  </mergeCells>
  <phoneticPr fontId="23" type="noConversion"/>
  <hyperlinks>
    <hyperlink ref="E3" r:id="rId1" xr:uid="{711DBCD7-2F3A-4E4E-96BC-05B97B47B6C9}"/>
    <hyperlink ref="E5" r:id="rId2" xr:uid="{3F585631-0E67-1340-91FA-F5A59AD158A7}"/>
    <hyperlink ref="E4" r:id="rId3" xr:uid="{63635CED-CF2D-2948-A93E-4CD5C21E73B0}"/>
    <hyperlink ref="E6" r:id="rId4" xr:uid="{802A00DE-4C5A-7D4A-AAB4-81754F1E6627}"/>
  </hyperlinks>
  <pageMargins left="0.7" right="0.7" top="0.75" bottom="0.75" header="0.3" footer="0.3"/>
  <pageSetup paperSize="9" orientation="portrait" horizontalDpi="0" verticalDpi="0"/>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4EDB4B9C-A178-1440-87C4-FA13E008DDB9}">
          <x14:formula1>
            <xm:f>LoV!$A$5:$A$16</xm:f>
          </x14:formula1>
          <xm:sqref>C3:C12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11030-E6C6-B442-9B71-97B6EFF7B2FF}">
  <dimension ref="A1:BI177"/>
  <sheetViews>
    <sheetView showGridLines="0" zoomScale="130" zoomScaleNormal="130" workbookViewId="0">
      <selection activeCell="AD111" sqref="AD111"/>
    </sheetView>
  </sheetViews>
  <sheetFormatPr defaultColWidth="10.85546875" defaultRowHeight="15" x14ac:dyDescent="0.25"/>
  <cols>
    <col min="2" max="2" width="23.42578125" customWidth="1"/>
    <col min="3" max="8" width="18" customWidth="1"/>
    <col min="9" max="24" width="6.85546875" customWidth="1"/>
    <col min="25" max="25" width="18" customWidth="1"/>
    <col min="26" max="26" width="6.5703125" customWidth="1"/>
    <col min="28" max="28" width="43.42578125" bestFit="1" customWidth="1"/>
  </cols>
  <sheetData>
    <row r="1" spans="1:61" ht="18.75" thickBot="1" x14ac:dyDescent="0.3">
      <c r="A1" s="58" t="s">
        <v>110</v>
      </c>
      <c r="B1" s="58"/>
      <c r="C1" s="27" t="s">
        <v>111</v>
      </c>
      <c r="AA1" s="27" t="s">
        <v>105</v>
      </c>
      <c r="AB1">
        <v>2</v>
      </c>
      <c r="AD1">
        <v>3</v>
      </c>
      <c r="AE1">
        <v>4</v>
      </c>
      <c r="AF1">
        <v>5</v>
      </c>
      <c r="AG1">
        <v>6</v>
      </c>
      <c r="AH1">
        <v>7</v>
      </c>
      <c r="AI1">
        <v>8</v>
      </c>
      <c r="AJ1">
        <v>9</v>
      </c>
      <c r="AK1">
        <v>10</v>
      </c>
      <c r="AL1">
        <v>11</v>
      </c>
      <c r="AM1">
        <v>12</v>
      </c>
      <c r="AO1">
        <v>13</v>
      </c>
      <c r="AP1">
        <v>14</v>
      </c>
      <c r="AQ1">
        <v>15</v>
      </c>
      <c r="AR1">
        <v>16</v>
      </c>
      <c r="AS1">
        <v>17</v>
      </c>
      <c r="AT1">
        <v>18</v>
      </c>
      <c r="AU1">
        <v>19</v>
      </c>
      <c r="AV1">
        <v>20</v>
      </c>
      <c r="AW1">
        <v>21</v>
      </c>
      <c r="AX1">
        <v>22</v>
      </c>
      <c r="AZ1">
        <v>23</v>
      </c>
      <c r="BA1">
        <v>24</v>
      </c>
      <c r="BB1">
        <v>25</v>
      </c>
      <c r="BC1">
        <v>26</v>
      </c>
      <c r="BD1">
        <v>27</v>
      </c>
      <c r="BE1">
        <v>28</v>
      </c>
      <c r="BF1">
        <v>29</v>
      </c>
      <c r="BG1">
        <v>30</v>
      </c>
      <c r="BH1">
        <v>31</v>
      </c>
      <c r="BI1">
        <v>32</v>
      </c>
    </row>
    <row r="2" spans="1:61" ht="18" x14ac:dyDescent="0.25">
      <c r="A2" s="27" t="str">
        <f>Operational!A2</f>
        <v>LoS ref</v>
      </c>
      <c r="B2" s="27" t="s">
        <v>1</v>
      </c>
      <c r="C2" s="27" t="s">
        <v>105</v>
      </c>
      <c r="D2" s="27" t="s">
        <v>106</v>
      </c>
      <c r="E2" s="27" t="s">
        <v>107</v>
      </c>
      <c r="F2" s="27" t="s">
        <v>108</v>
      </c>
      <c r="G2" s="27" t="s">
        <v>109</v>
      </c>
      <c r="AB2" s="28" t="s">
        <v>231</v>
      </c>
      <c r="AC2" t="s">
        <v>232</v>
      </c>
      <c r="AD2" s="27">
        <v>2024</v>
      </c>
      <c r="AE2" s="27">
        <v>2025</v>
      </c>
      <c r="AF2" s="27">
        <v>2026</v>
      </c>
      <c r="AG2" s="27">
        <v>2027</v>
      </c>
      <c r="AH2" s="27">
        <v>2028</v>
      </c>
      <c r="AI2" s="27">
        <v>2029</v>
      </c>
      <c r="AJ2" s="27">
        <v>2030</v>
      </c>
      <c r="AK2" s="27">
        <v>2031</v>
      </c>
      <c r="AL2" s="27">
        <v>2032</v>
      </c>
      <c r="AM2" s="27">
        <v>2033</v>
      </c>
      <c r="AN2" t="s">
        <v>22</v>
      </c>
      <c r="AO2" s="27">
        <v>2024</v>
      </c>
      <c r="AP2" s="27">
        <v>2025</v>
      </c>
      <c r="AQ2" s="27">
        <v>2026</v>
      </c>
      <c r="AR2" s="27">
        <v>2027</v>
      </c>
      <c r="AS2" s="27">
        <v>2028</v>
      </c>
      <c r="AT2" s="27">
        <v>2029</v>
      </c>
      <c r="AU2" s="27">
        <v>2030</v>
      </c>
      <c r="AV2" s="27">
        <v>2031</v>
      </c>
      <c r="AW2" s="27">
        <v>2032</v>
      </c>
      <c r="AX2" s="27">
        <v>2033</v>
      </c>
      <c r="AY2" t="s">
        <v>235</v>
      </c>
      <c r="AZ2" s="27">
        <v>2024</v>
      </c>
      <c r="BA2" s="27">
        <v>2025</v>
      </c>
      <c r="BB2" s="27">
        <v>2026</v>
      </c>
      <c r="BC2" s="27">
        <v>2027</v>
      </c>
      <c r="BD2" s="27">
        <v>2028</v>
      </c>
      <c r="BE2" s="27">
        <v>2029</v>
      </c>
      <c r="BF2" s="27">
        <v>2030</v>
      </c>
      <c r="BG2" s="27">
        <v>2031</v>
      </c>
      <c r="BH2" s="27">
        <v>2032</v>
      </c>
      <c r="BI2" s="27">
        <v>2033</v>
      </c>
    </row>
    <row r="3" spans="1:61" x14ac:dyDescent="0.25">
      <c r="A3" t="str">
        <f>Strategic!A3</f>
        <v>S01</v>
      </c>
      <c r="B3" t="str">
        <f>Strategic!B3</f>
        <v>Safe Travel</v>
      </c>
      <c r="C3" s="57" t="s">
        <v>8</v>
      </c>
      <c r="D3" s="57" t="s">
        <v>9</v>
      </c>
      <c r="E3" s="57" t="s">
        <v>9</v>
      </c>
      <c r="F3" s="57" t="s">
        <v>10</v>
      </c>
      <c r="G3" s="57" t="s">
        <v>10</v>
      </c>
      <c r="H3" s="57"/>
      <c r="I3" s="57"/>
      <c r="J3" s="57"/>
      <c r="K3" s="57"/>
      <c r="L3" s="57"/>
      <c r="M3" s="57"/>
      <c r="N3" s="57"/>
      <c r="O3" s="57"/>
      <c r="P3" s="57"/>
      <c r="Q3" s="57"/>
      <c r="R3" s="57"/>
      <c r="S3" s="57"/>
      <c r="T3" s="57"/>
      <c r="U3" s="57"/>
      <c r="V3" s="57"/>
      <c r="W3" s="57"/>
      <c r="X3" s="57"/>
      <c r="Y3" s="57"/>
      <c r="Z3" s="57"/>
      <c r="AA3" t="str">
        <f>A3&amp;C3</f>
        <v>S01A</v>
      </c>
      <c r="AB3" t="str">
        <f>IFERROR(VLOOKUP($AA3,Data!$C$3:$AH$300,AB$1,0),0)</f>
        <v>Exceed the DIA Mandatory target of 1 DSI saved per year</v>
      </c>
      <c r="AD3">
        <f>IFERROR(VLOOKUP($AA3,Data!$C$3:$AH$300,AD$1,0),0)</f>
        <v>120000</v>
      </c>
      <c r="AE3">
        <f>IFERROR(VLOOKUP($AA3,Data!$C$3:$AH$300,AE$1,0),0)</f>
        <v>123000</v>
      </c>
      <c r="AF3">
        <f>IFERROR(VLOOKUP($AA3,Data!$C$3:$AH$300,AF$1,0),0)</f>
        <v>126000</v>
      </c>
      <c r="AG3">
        <f>IFERROR(VLOOKUP($AA3,Data!$C$3:$AH$300,AG$1,0),0)</f>
        <v>129000</v>
      </c>
      <c r="AH3">
        <f>IFERROR(VLOOKUP($AA3,Data!$C$3:$AH$300,AH$1,0),0)</f>
        <v>132000</v>
      </c>
      <c r="AI3">
        <f>IFERROR(VLOOKUP($AA3,Data!$C$3:$AH$300,AI$1,0),0)</f>
        <v>135000</v>
      </c>
      <c r="AJ3">
        <f>IFERROR(VLOOKUP($AA3,Data!$C$3:$AH$300,AJ$1,0),0)</f>
        <v>138000</v>
      </c>
      <c r="AK3">
        <f>IFERROR(VLOOKUP($AA3,Data!$C$3:$AH$300,AK$1,0),0)</f>
        <v>141000</v>
      </c>
      <c r="AL3">
        <f>IFERROR(VLOOKUP($AA3,Data!$C$3:$AH$300,AL$1,0),0)</f>
        <v>144000</v>
      </c>
      <c r="AM3">
        <f>IFERROR(VLOOKUP($AA3,Data!$C$3:$AH$300,AM$1,0),0)</f>
        <v>147000</v>
      </c>
      <c r="AO3">
        <f>IFERROR(VLOOKUP($AA3,Data!$C$3:$AH$300,AO$1,0),0)</f>
        <v>200000</v>
      </c>
      <c r="AP3">
        <f>IFERROR(VLOOKUP($AA3,Data!$C$3:$AH$300,AP$1,0),0)</f>
        <v>200000</v>
      </c>
      <c r="AQ3">
        <f>IFERROR(VLOOKUP($AA3,Data!$C$3:$AH$300,AQ$1,0),0)</f>
        <v>200000</v>
      </c>
      <c r="AR3">
        <f>IFERROR(VLOOKUP($AA3,Data!$C$3:$AH$300,AR$1,0),0)</f>
        <v>200000</v>
      </c>
      <c r="AS3">
        <f>IFERROR(VLOOKUP($AA3,Data!$C$3:$AH$300,AS$1,0),0)</f>
        <v>200000</v>
      </c>
      <c r="AT3">
        <f>IFERROR(VLOOKUP($AA3,Data!$C$3:$AH$300,AT$1,0),0)</f>
        <v>300000</v>
      </c>
      <c r="AU3">
        <f>IFERROR(VLOOKUP($AA3,Data!$C$3:$AH$300,AU$1,0),0)</f>
        <v>300000</v>
      </c>
      <c r="AV3">
        <f>IFERROR(VLOOKUP($AA3,Data!$C$3:$AH$300,AV$1,0),0)</f>
        <v>300000</v>
      </c>
      <c r="AW3">
        <f>IFERROR(VLOOKUP($AA3,Data!$C$3:$AH$300,AW$1,0),0)</f>
        <v>300000</v>
      </c>
      <c r="AX3">
        <f>IFERROR(VLOOKUP($AA3,Data!$C$3:$AH$300,AX$1,0),0)</f>
        <v>300000</v>
      </c>
      <c r="AZ3">
        <f>IFERROR(VLOOKUP($AA3,Data!$C$3:$AH$300,AZ$1,0),0)</f>
        <v>1200</v>
      </c>
      <c r="BA3">
        <f>IFERROR(VLOOKUP($AA3,Data!$C$3:$AH$300,BA$1,0),0)</f>
        <v>1200</v>
      </c>
      <c r="BB3">
        <f>IFERROR(VLOOKUP($AA3,Data!$C$3:$AH$300,BB$1,0),0)</f>
        <v>1200</v>
      </c>
      <c r="BC3">
        <f>IFERROR(VLOOKUP($AA3,Data!$C$3:$AH$300,BC$1,0),0)</f>
        <v>1200</v>
      </c>
      <c r="BD3">
        <f>IFERROR(VLOOKUP($AA3,Data!$C$3:$AH$300,BD$1,0),0)</f>
        <v>1200</v>
      </c>
      <c r="BE3">
        <f>IFERROR(VLOOKUP($AA3,Data!$C$3:$AH$300,BE$1,0),0)</f>
        <v>1200</v>
      </c>
      <c r="BF3">
        <f>IFERROR(VLOOKUP($AA3,Data!$C$3:$AH$300,BF$1,0),0)</f>
        <v>1200</v>
      </c>
      <c r="BG3">
        <f>IFERROR(VLOOKUP($AA3,Data!$C$3:$AH$300,BG$1,0),0)</f>
        <v>1200</v>
      </c>
      <c r="BH3">
        <f>IFERROR(VLOOKUP($AA3,Data!$C$3:$AH$300,BH$1,0),0)</f>
        <v>1200</v>
      </c>
      <c r="BI3">
        <f>IFERROR(VLOOKUP($AA3,Data!$C$3:$AH$300,BI$1,0),0)</f>
        <v>1200</v>
      </c>
    </row>
    <row r="4" spans="1:61" x14ac:dyDescent="0.25">
      <c r="A4" t="str">
        <f>Strategic!A4</f>
        <v>S02</v>
      </c>
      <c r="B4" t="str">
        <f>Strategic!B4</f>
        <v>Active Travel</v>
      </c>
      <c r="C4" s="57" t="s">
        <v>8</v>
      </c>
      <c r="D4" s="57" t="s">
        <v>9</v>
      </c>
      <c r="E4" s="57" t="s">
        <v>9</v>
      </c>
      <c r="F4" s="57" t="s">
        <v>10</v>
      </c>
      <c r="G4" s="57" t="s">
        <v>10</v>
      </c>
      <c r="H4" s="57"/>
      <c r="I4" s="57"/>
      <c r="J4" s="57"/>
      <c r="K4" s="57"/>
      <c r="L4" s="57"/>
      <c r="M4" s="57"/>
      <c r="N4" s="57"/>
      <c r="O4" s="57"/>
      <c r="P4" s="57"/>
      <c r="Q4" s="57"/>
      <c r="R4" s="57"/>
      <c r="S4" s="57"/>
      <c r="T4" s="57"/>
      <c r="U4" s="57"/>
      <c r="V4" s="57"/>
      <c r="W4" s="57"/>
      <c r="X4" s="57"/>
      <c r="Y4" s="57"/>
      <c r="Z4" s="57"/>
      <c r="AA4" t="str">
        <f>A4&amp;C4</f>
        <v>S02A</v>
      </c>
      <c r="AB4" t="str">
        <f>IFERROR(VLOOKUP($AA4,Data!$C$3:$AH$300,AB$1,0),0)</f>
        <v xml:space="preserve">A substantial improvement in the proportion of active travel trips </v>
      </c>
      <c r="AD4">
        <f>IFERROR(VLOOKUP($AA4,Data!$C$3:$AH$300,AD$1,0),0)</f>
        <v>1200000</v>
      </c>
      <c r="AE4">
        <f>IFERROR(VLOOKUP($AA4,Data!$C$3:$AH$300,AE$1,0),0)</f>
        <v>1230000</v>
      </c>
      <c r="AF4">
        <f>IFERROR(VLOOKUP($AA4,Data!$C$3:$AH$300,AF$1,0),0)</f>
        <v>1260000</v>
      </c>
      <c r="AG4">
        <f>IFERROR(VLOOKUP($AA4,Data!$C$3:$AH$300,AG$1,0),0)</f>
        <v>1290000</v>
      </c>
      <c r="AH4">
        <f>IFERROR(VLOOKUP($AA4,Data!$C$3:$AH$300,AH$1,0),0)</f>
        <v>1320000</v>
      </c>
      <c r="AI4">
        <f>IFERROR(VLOOKUP($AA4,Data!$C$3:$AH$300,AI$1,0),0)</f>
        <v>1350000</v>
      </c>
      <c r="AJ4">
        <f>IFERROR(VLOOKUP($AA4,Data!$C$3:$AH$300,AJ$1,0),0)</f>
        <v>1380000</v>
      </c>
      <c r="AK4">
        <f>IFERROR(VLOOKUP($AA4,Data!$C$3:$AH$300,AK$1,0),0)</f>
        <v>1410000</v>
      </c>
      <c r="AL4">
        <f>IFERROR(VLOOKUP($AA4,Data!$C$3:$AH$300,AL$1,0),0)</f>
        <v>1440000</v>
      </c>
      <c r="AM4">
        <f>IFERROR(VLOOKUP($AA4,Data!$C$3:$AH$300,AM$1,0),0)</f>
        <v>1470000</v>
      </c>
      <c r="AO4">
        <f>IFERROR(VLOOKUP($AA4,Data!$C$3:$AH$300,AO$1,0),0)</f>
        <v>200000</v>
      </c>
      <c r="AP4">
        <f>IFERROR(VLOOKUP($AA4,Data!$C$3:$AH$300,AP$1,0),0)</f>
        <v>200000</v>
      </c>
      <c r="AQ4">
        <f>IFERROR(VLOOKUP($AA4,Data!$C$3:$AH$300,AQ$1,0),0)</f>
        <v>200000</v>
      </c>
      <c r="AR4">
        <f>IFERROR(VLOOKUP($AA4,Data!$C$3:$AH$300,AR$1,0),0)</f>
        <v>200000</v>
      </c>
      <c r="AS4">
        <f>IFERROR(VLOOKUP($AA4,Data!$C$3:$AH$300,AS$1,0),0)</f>
        <v>200000</v>
      </c>
      <c r="AT4">
        <f>IFERROR(VLOOKUP($AA4,Data!$C$3:$AH$300,AT$1,0),0)</f>
        <v>300000</v>
      </c>
      <c r="AU4">
        <f>IFERROR(VLOOKUP($AA4,Data!$C$3:$AH$300,AU$1,0),0)</f>
        <v>300000</v>
      </c>
      <c r="AV4">
        <f>IFERROR(VLOOKUP($AA4,Data!$C$3:$AH$300,AV$1,0),0)</f>
        <v>300000</v>
      </c>
      <c r="AW4">
        <f>IFERROR(VLOOKUP($AA4,Data!$C$3:$AH$300,AW$1,0),0)</f>
        <v>300000</v>
      </c>
      <c r="AX4">
        <f>IFERROR(VLOOKUP($AA4,Data!$C$3:$AH$300,AX$1,0),0)</f>
        <v>300000</v>
      </c>
      <c r="AZ4">
        <f>IFERROR(VLOOKUP($AA4,Data!$C$3:$AH$300,AZ$1,0),0)</f>
        <v>1200</v>
      </c>
      <c r="BA4">
        <f>IFERROR(VLOOKUP($AA4,Data!$C$3:$AH$300,BA$1,0),0)</f>
        <v>1200</v>
      </c>
      <c r="BB4">
        <f>IFERROR(VLOOKUP($AA4,Data!$C$3:$AH$300,BB$1,0),0)</f>
        <v>1200</v>
      </c>
      <c r="BC4">
        <f>IFERROR(VLOOKUP($AA4,Data!$C$3:$AH$300,BC$1,0),0)</f>
        <v>1200</v>
      </c>
      <c r="BD4">
        <f>IFERROR(VLOOKUP($AA4,Data!$C$3:$AH$300,BD$1,0),0)</f>
        <v>1200</v>
      </c>
      <c r="BE4">
        <f>IFERROR(VLOOKUP($AA4,Data!$C$3:$AH$300,BE$1,0),0)</f>
        <v>1200</v>
      </c>
      <c r="BF4">
        <f>IFERROR(VLOOKUP($AA4,Data!$C$3:$AH$300,BF$1,0),0)</f>
        <v>1200</v>
      </c>
      <c r="BG4">
        <f>IFERROR(VLOOKUP($AA4,Data!$C$3:$AH$300,BG$1,0),0)</f>
        <v>1200</v>
      </c>
      <c r="BH4">
        <f>IFERROR(VLOOKUP($AA4,Data!$C$3:$AH$300,BH$1,0),0)</f>
        <v>1200</v>
      </c>
      <c r="BI4">
        <f>IFERROR(VLOOKUP($AA4,Data!$C$3:$AH$300,BI$1,0),0)</f>
        <v>1200</v>
      </c>
    </row>
    <row r="5" spans="1:61" x14ac:dyDescent="0.25">
      <c r="A5" t="str">
        <f>Strategic!A5</f>
        <v>S03</v>
      </c>
      <c r="B5" t="str">
        <f>Strategic!B5</f>
        <v>Connected Network</v>
      </c>
      <c r="C5" s="57" t="s">
        <v>8</v>
      </c>
      <c r="D5" s="57" t="s">
        <v>9</v>
      </c>
      <c r="E5" s="57" t="s">
        <v>9</v>
      </c>
      <c r="F5" s="57" t="s">
        <v>10</v>
      </c>
      <c r="G5" s="57" t="s">
        <v>10</v>
      </c>
      <c r="H5" s="57"/>
      <c r="I5" s="57"/>
      <c r="J5" s="57"/>
      <c r="K5" s="57"/>
      <c r="L5" s="57"/>
      <c r="M5" s="57"/>
      <c r="N5" s="57"/>
      <c r="O5" s="57"/>
      <c r="P5" s="57"/>
      <c r="Q5" s="57"/>
      <c r="R5" s="57"/>
      <c r="S5" s="57"/>
      <c r="T5" s="57"/>
      <c r="U5" s="57"/>
      <c r="V5" s="57"/>
      <c r="W5" s="57"/>
      <c r="X5" s="57"/>
      <c r="Y5" s="57"/>
      <c r="Z5" s="57"/>
      <c r="AA5" t="str">
        <f t="shared" ref="AA5:AA34" si="0">A5&amp;C5</f>
        <v>S03A</v>
      </c>
      <c r="AB5" t="str">
        <f>IFERROR(VLOOKUP($AA5,Data!$C$3:$AH$300,AB$1,0),0)</f>
        <v>A significant improvement in network connectivity</v>
      </c>
      <c r="AD5">
        <f>IFERROR(VLOOKUP($AA5,Data!$C$3:$AH$300,AD$1,0),0)</f>
        <v>120000</v>
      </c>
      <c r="AE5">
        <f>IFERROR(VLOOKUP($AA5,Data!$C$3:$AH$300,AE$1,0),0)</f>
        <v>123000</v>
      </c>
      <c r="AF5">
        <f>IFERROR(VLOOKUP($AA5,Data!$C$3:$AH$300,AF$1,0),0)</f>
        <v>126000</v>
      </c>
      <c r="AG5">
        <f>IFERROR(VLOOKUP($AA5,Data!$C$3:$AH$300,AG$1,0),0)</f>
        <v>129000</v>
      </c>
      <c r="AH5">
        <f>IFERROR(VLOOKUP($AA5,Data!$C$3:$AH$300,AH$1,0),0)</f>
        <v>132000</v>
      </c>
      <c r="AI5">
        <f>IFERROR(VLOOKUP($AA5,Data!$C$3:$AH$300,AI$1,0),0)</f>
        <v>135000</v>
      </c>
      <c r="AJ5">
        <f>IFERROR(VLOOKUP($AA5,Data!$C$3:$AH$300,AJ$1,0),0)</f>
        <v>138000</v>
      </c>
      <c r="AK5">
        <f>IFERROR(VLOOKUP($AA5,Data!$C$3:$AH$300,AK$1,0),0)</f>
        <v>141000</v>
      </c>
      <c r="AL5">
        <f>IFERROR(VLOOKUP($AA5,Data!$C$3:$AH$300,AL$1,0),0)</f>
        <v>144000</v>
      </c>
      <c r="AM5">
        <f>IFERROR(VLOOKUP($AA5,Data!$C$3:$AH$300,AM$1,0),0)</f>
        <v>147000</v>
      </c>
      <c r="AO5">
        <f>IFERROR(VLOOKUP($AA5,Data!$C$3:$AH$300,AO$1,0),0)</f>
        <v>200000</v>
      </c>
      <c r="AP5">
        <f>IFERROR(VLOOKUP($AA5,Data!$C$3:$AH$300,AP$1,0),0)</f>
        <v>200000</v>
      </c>
      <c r="AQ5">
        <f>IFERROR(VLOOKUP($AA5,Data!$C$3:$AH$300,AQ$1,0),0)</f>
        <v>200000</v>
      </c>
      <c r="AR5">
        <f>IFERROR(VLOOKUP($AA5,Data!$C$3:$AH$300,AR$1,0),0)</f>
        <v>200000</v>
      </c>
      <c r="AS5">
        <f>IFERROR(VLOOKUP($AA5,Data!$C$3:$AH$300,AS$1,0),0)</f>
        <v>200000</v>
      </c>
      <c r="AT5">
        <f>IFERROR(VLOOKUP($AA5,Data!$C$3:$AH$300,AT$1,0),0)</f>
        <v>300000</v>
      </c>
      <c r="AU5">
        <f>IFERROR(VLOOKUP($AA5,Data!$C$3:$AH$300,AU$1,0),0)</f>
        <v>300000</v>
      </c>
      <c r="AV5">
        <f>IFERROR(VLOOKUP($AA5,Data!$C$3:$AH$300,AV$1,0),0)</f>
        <v>300000</v>
      </c>
      <c r="AW5">
        <f>IFERROR(VLOOKUP($AA5,Data!$C$3:$AH$300,AW$1,0),0)</f>
        <v>300000</v>
      </c>
      <c r="AX5">
        <f>IFERROR(VLOOKUP($AA5,Data!$C$3:$AH$300,AX$1,0),0)</f>
        <v>300000</v>
      </c>
      <c r="AZ5">
        <f>IFERROR(VLOOKUP($AA5,Data!$C$3:$AH$300,AZ$1,0),0)</f>
        <v>1200</v>
      </c>
      <c r="BA5">
        <f>IFERROR(VLOOKUP($AA5,Data!$C$3:$AH$300,BA$1,0),0)</f>
        <v>1200</v>
      </c>
      <c r="BB5">
        <f>IFERROR(VLOOKUP($AA5,Data!$C$3:$AH$300,BB$1,0),0)</f>
        <v>1200</v>
      </c>
      <c r="BC5">
        <f>IFERROR(VLOOKUP($AA5,Data!$C$3:$AH$300,BC$1,0),0)</f>
        <v>1200</v>
      </c>
      <c r="BD5">
        <f>IFERROR(VLOOKUP($AA5,Data!$C$3:$AH$300,BD$1,0),0)</f>
        <v>1200</v>
      </c>
      <c r="BE5">
        <f>IFERROR(VLOOKUP($AA5,Data!$C$3:$AH$300,BE$1,0),0)</f>
        <v>1200</v>
      </c>
      <c r="BF5">
        <f>IFERROR(VLOOKUP($AA5,Data!$C$3:$AH$300,BF$1,0),0)</f>
        <v>1200</v>
      </c>
      <c r="BG5">
        <f>IFERROR(VLOOKUP($AA5,Data!$C$3:$AH$300,BG$1,0),0)</f>
        <v>1200</v>
      </c>
      <c r="BH5">
        <f>IFERROR(VLOOKUP($AA5,Data!$C$3:$AH$300,BH$1,0),0)</f>
        <v>1200</v>
      </c>
      <c r="BI5">
        <f>IFERROR(VLOOKUP($AA5,Data!$C$3:$AH$300,BI$1,0),0)</f>
        <v>1200</v>
      </c>
    </row>
    <row r="6" spans="1:61" x14ac:dyDescent="0.25">
      <c r="A6" t="str">
        <f>Strategic!A6</f>
        <v>S04</v>
      </c>
      <c r="B6" t="str">
        <f>Strategic!B6</f>
        <v>Unsealed Roads</v>
      </c>
      <c r="C6" s="57" t="s">
        <v>8</v>
      </c>
      <c r="D6" s="57" t="s">
        <v>9</v>
      </c>
      <c r="E6" s="57" t="s">
        <v>9</v>
      </c>
      <c r="F6" s="57" t="s">
        <v>10</v>
      </c>
      <c r="G6" s="57" t="s">
        <v>10</v>
      </c>
      <c r="H6" s="57"/>
      <c r="I6" s="57"/>
      <c r="J6" s="57"/>
      <c r="K6" s="57"/>
      <c r="L6" s="57"/>
      <c r="M6" s="57"/>
      <c r="N6" s="57"/>
      <c r="O6" s="57"/>
      <c r="P6" s="57"/>
      <c r="Q6" s="57"/>
      <c r="R6" s="57"/>
      <c r="S6" s="57"/>
      <c r="T6" s="57"/>
      <c r="U6" s="57"/>
      <c r="V6" s="57"/>
      <c r="W6" s="57"/>
      <c r="X6" s="57"/>
      <c r="Y6" s="57"/>
      <c r="Z6" s="57"/>
      <c r="AA6" t="str">
        <f t="shared" si="0"/>
        <v>S04A</v>
      </c>
      <c r="AB6" t="str">
        <f>IFERROR(VLOOKUP($AA6,Data!$C$3:$AH$300,AB$1,0),0)</f>
        <v xml:space="preserve">Roads are sealed where population density or land use demands it on least life cycle cost basis, or where dust is causing harm </v>
      </c>
      <c r="AD6">
        <f>IFERROR(VLOOKUP($AA6,Data!$C$3:$AH$300,AD$1,0),0)</f>
        <v>120000</v>
      </c>
      <c r="AE6">
        <f>IFERROR(VLOOKUP($AA6,Data!$C$3:$AH$300,AE$1,0),0)</f>
        <v>123000</v>
      </c>
      <c r="AF6">
        <f>IFERROR(VLOOKUP($AA6,Data!$C$3:$AH$300,AF$1,0),0)</f>
        <v>126000</v>
      </c>
      <c r="AG6">
        <f>IFERROR(VLOOKUP($AA6,Data!$C$3:$AH$300,AG$1,0),0)</f>
        <v>129000</v>
      </c>
      <c r="AH6">
        <f>IFERROR(VLOOKUP($AA6,Data!$C$3:$AH$300,AH$1,0),0)</f>
        <v>132000</v>
      </c>
      <c r="AI6">
        <f>IFERROR(VLOOKUP($AA6,Data!$C$3:$AH$300,AI$1,0),0)</f>
        <v>135000</v>
      </c>
      <c r="AJ6">
        <f>IFERROR(VLOOKUP($AA6,Data!$C$3:$AH$300,AJ$1,0),0)</f>
        <v>138000</v>
      </c>
      <c r="AK6">
        <f>IFERROR(VLOOKUP($AA6,Data!$C$3:$AH$300,AK$1,0),0)</f>
        <v>141000</v>
      </c>
      <c r="AL6">
        <f>IFERROR(VLOOKUP($AA6,Data!$C$3:$AH$300,AL$1,0),0)</f>
        <v>144000</v>
      </c>
      <c r="AM6">
        <f>IFERROR(VLOOKUP($AA6,Data!$C$3:$AH$300,AM$1,0),0)</f>
        <v>147000</v>
      </c>
      <c r="AO6">
        <f>IFERROR(VLOOKUP($AA6,Data!$C$3:$AH$300,AO$1,0),0)</f>
        <v>200000</v>
      </c>
      <c r="AP6">
        <f>IFERROR(VLOOKUP($AA6,Data!$C$3:$AH$300,AP$1,0),0)</f>
        <v>200000</v>
      </c>
      <c r="AQ6">
        <f>IFERROR(VLOOKUP($AA6,Data!$C$3:$AH$300,AQ$1,0),0)</f>
        <v>200000</v>
      </c>
      <c r="AR6">
        <f>IFERROR(VLOOKUP($AA6,Data!$C$3:$AH$300,AR$1,0),0)</f>
        <v>200000</v>
      </c>
      <c r="AS6">
        <f>IFERROR(VLOOKUP($AA6,Data!$C$3:$AH$300,AS$1,0),0)</f>
        <v>200000</v>
      </c>
      <c r="AT6">
        <f>IFERROR(VLOOKUP($AA6,Data!$C$3:$AH$300,AT$1,0),0)</f>
        <v>300000</v>
      </c>
      <c r="AU6">
        <f>IFERROR(VLOOKUP($AA6,Data!$C$3:$AH$300,AU$1,0),0)</f>
        <v>300000</v>
      </c>
      <c r="AV6">
        <f>IFERROR(VLOOKUP($AA6,Data!$C$3:$AH$300,AV$1,0),0)</f>
        <v>300000</v>
      </c>
      <c r="AW6">
        <f>IFERROR(VLOOKUP($AA6,Data!$C$3:$AH$300,AW$1,0),0)</f>
        <v>300000</v>
      </c>
      <c r="AX6">
        <f>IFERROR(VLOOKUP($AA6,Data!$C$3:$AH$300,AX$1,0),0)</f>
        <v>300000</v>
      </c>
      <c r="AZ6">
        <f>IFERROR(VLOOKUP($AA6,Data!$C$3:$AH$300,AZ$1,0),0)</f>
        <v>1200</v>
      </c>
      <c r="BA6">
        <f>IFERROR(VLOOKUP($AA6,Data!$C$3:$AH$300,BA$1,0),0)</f>
        <v>1200</v>
      </c>
      <c r="BB6">
        <f>IFERROR(VLOOKUP($AA6,Data!$C$3:$AH$300,BB$1,0),0)</f>
        <v>1200</v>
      </c>
      <c r="BC6">
        <f>IFERROR(VLOOKUP($AA6,Data!$C$3:$AH$300,BC$1,0),0)</f>
        <v>1200</v>
      </c>
      <c r="BD6">
        <f>IFERROR(VLOOKUP($AA6,Data!$C$3:$AH$300,BD$1,0),0)</f>
        <v>1200</v>
      </c>
      <c r="BE6">
        <f>IFERROR(VLOOKUP($AA6,Data!$C$3:$AH$300,BE$1,0),0)</f>
        <v>1200</v>
      </c>
      <c r="BF6">
        <f>IFERROR(VLOOKUP($AA6,Data!$C$3:$AH$300,BF$1,0),0)</f>
        <v>1200</v>
      </c>
      <c r="BG6">
        <f>IFERROR(VLOOKUP($AA6,Data!$C$3:$AH$300,BG$1,0),0)</f>
        <v>1200</v>
      </c>
      <c r="BH6">
        <f>IFERROR(VLOOKUP($AA6,Data!$C$3:$AH$300,BH$1,0),0)</f>
        <v>1200</v>
      </c>
      <c r="BI6">
        <f>IFERROR(VLOOKUP($AA6,Data!$C$3:$AH$300,BI$1,0),0)</f>
        <v>1200</v>
      </c>
    </row>
    <row r="7" spans="1:61" x14ac:dyDescent="0.25">
      <c r="A7" t="str">
        <f>Strategic!A7</f>
        <v>S05</v>
      </c>
      <c r="B7" t="str">
        <f>Strategic!B7</f>
        <v>Modal Shift</v>
      </c>
      <c r="C7" s="57" t="s">
        <v>8</v>
      </c>
      <c r="D7" s="57" t="s">
        <v>9</v>
      </c>
      <c r="E7" s="57" t="s">
        <v>9</v>
      </c>
      <c r="F7" s="57" t="s">
        <v>10</v>
      </c>
      <c r="G7" s="57" t="s">
        <v>10</v>
      </c>
      <c r="H7" s="57"/>
      <c r="I7" s="57"/>
      <c r="J7" s="57"/>
      <c r="K7" s="57"/>
      <c r="L7" s="57"/>
      <c r="M7" s="57"/>
      <c r="N7" s="57"/>
      <c r="O7" s="57"/>
      <c r="P7" s="57"/>
      <c r="Q7" s="57"/>
      <c r="R7" s="57"/>
      <c r="S7" s="57"/>
      <c r="T7" s="57"/>
      <c r="U7" s="57"/>
      <c r="V7" s="57"/>
      <c r="W7" s="57"/>
      <c r="X7" s="57"/>
      <c r="Y7" s="57"/>
      <c r="Z7" s="57"/>
      <c r="AA7" t="str">
        <f t="shared" si="0"/>
        <v>S05A</v>
      </c>
      <c r="AB7" t="str">
        <f>IFERROR(VLOOKUP($AA7,Data!$C$3:$AH$300,AB$1,0),0)</f>
        <v>A significant improvement in passenger numbers</v>
      </c>
      <c r="AD7">
        <f>IFERROR(VLOOKUP($AA7,Data!$C$3:$AH$300,AD$1,0),0)</f>
        <v>120000</v>
      </c>
      <c r="AE7">
        <f>IFERROR(VLOOKUP($AA7,Data!$C$3:$AH$300,AE$1,0),0)</f>
        <v>123000</v>
      </c>
      <c r="AF7">
        <f>IFERROR(VLOOKUP($AA7,Data!$C$3:$AH$300,AF$1,0),0)</f>
        <v>126000</v>
      </c>
      <c r="AG7">
        <f>IFERROR(VLOOKUP($AA7,Data!$C$3:$AH$300,AG$1,0),0)</f>
        <v>129000</v>
      </c>
      <c r="AH7">
        <f>IFERROR(VLOOKUP($AA7,Data!$C$3:$AH$300,AH$1,0),0)</f>
        <v>132000</v>
      </c>
      <c r="AI7">
        <f>IFERROR(VLOOKUP($AA7,Data!$C$3:$AH$300,AI$1,0),0)</f>
        <v>135000</v>
      </c>
      <c r="AJ7">
        <f>IFERROR(VLOOKUP($AA7,Data!$C$3:$AH$300,AJ$1,0),0)</f>
        <v>138000</v>
      </c>
      <c r="AK7">
        <f>IFERROR(VLOOKUP($AA7,Data!$C$3:$AH$300,AK$1,0),0)</f>
        <v>141000</v>
      </c>
      <c r="AL7">
        <f>IFERROR(VLOOKUP($AA7,Data!$C$3:$AH$300,AL$1,0),0)</f>
        <v>144000</v>
      </c>
      <c r="AM7">
        <f>IFERROR(VLOOKUP($AA7,Data!$C$3:$AH$300,AM$1,0),0)</f>
        <v>147000</v>
      </c>
      <c r="AO7">
        <f>IFERROR(VLOOKUP($AA7,Data!$C$3:$AH$300,AO$1,0),0)</f>
        <v>200000</v>
      </c>
      <c r="AP7">
        <f>IFERROR(VLOOKUP($AA7,Data!$C$3:$AH$300,AP$1,0),0)</f>
        <v>200000</v>
      </c>
      <c r="AQ7">
        <f>IFERROR(VLOOKUP($AA7,Data!$C$3:$AH$300,AQ$1,0),0)</f>
        <v>200000</v>
      </c>
      <c r="AR7">
        <f>IFERROR(VLOOKUP($AA7,Data!$C$3:$AH$300,AR$1,0),0)</f>
        <v>200000</v>
      </c>
      <c r="AS7">
        <f>IFERROR(VLOOKUP($AA7,Data!$C$3:$AH$300,AS$1,0),0)</f>
        <v>200000</v>
      </c>
      <c r="AT7">
        <f>IFERROR(VLOOKUP($AA7,Data!$C$3:$AH$300,AT$1,0),0)</f>
        <v>300000</v>
      </c>
      <c r="AU7">
        <f>IFERROR(VLOOKUP($AA7,Data!$C$3:$AH$300,AU$1,0),0)</f>
        <v>300000</v>
      </c>
      <c r="AV7">
        <f>IFERROR(VLOOKUP($AA7,Data!$C$3:$AH$300,AV$1,0),0)</f>
        <v>300000</v>
      </c>
      <c r="AW7">
        <f>IFERROR(VLOOKUP($AA7,Data!$C$3:$AH$300,AW$1,0),0)</f>
        <v>300000</v>
      </c>
      <c r="AX7">
        <f>IFERROR(VLOOKUP($AA7,Data!$C$3:$AH$300,AX$1,0),0)</f>
        <v>300000</v>
      </c>
      <c r="AZ7">
        <f>IFERROR(VLOOKUP($AA7,Data!$C$3:$AH$300,AZ$1,0),0)</f>
        <v>1200</v>
      </c>
      <c r="BA7">
        <f>IFERROR(VLOOKUP($AA7,Data!$C$3:$AH$300,BA$1,0),0)</f>
        <v>1200</v>
      </c>
      <c r="BB7">
        <f>IFERROR(VLOOKUP($AA7,Data!$C$3:$AH$300,BB$1,0),0)</f>
        <v>1200</v>
      </c>
      <c r="BC7">
        <f>IFERROR(VLOOKUP($AA7,Data!$C$3:$AH$300,BC$1,0),0)</f>
        <v>1200</v>
      </c>
      <c r="BD7">
        <f>IFERROR(VLOOKUP($AA7,Data!$C$3:$AH$300,BD$1,0),0)</f>
        <v>1200</v>
      </c>
      <c r="BE7">
        <f>IFERROR(VLOOKUP($AA7,Data!$C$3:$AH$300,BE$1,0),0)</f>
        <v>1200</v>
      </c>
      <c r="BF7">
        <f>IFERROR(VLOOKUP($AA7,Data!$C$3:$AH$300,BF$1,0),0)</f>
        <v>1200</v>
      </c>
      <c r="BG7">
        <f>IFERROR(VLOOKUP($AA7,Data!$C$3:$AH$300,BG$1,0),0)</f>
        <v>1200</v>
      </c>
      <c r="BH7">
        <f>IFERROR(VLOOKUP($AA7,Data!$C$3:$AH$300,BH$1,0),0)</f>
        <v>1200</v>
      </c>
      <c r="BI7">
        <f>IFERROR(VLOOKUP($AA7,Data!$C$3:$AH$300,BI$1,0),0)</f>
        <v>1200</v>
      </c>
    </row>
    <row r="8" spans="1:61" x14ac:dyDescent="0.25">
      <c r="A8" t="str">
        <f>Strategic!A8</f>
        <v>S06</v>
      </c>
      <c r="B8" t="str">
        <f>Strategic!B8</f>
        <v>Heavy Vehicle Capacity</v>
      </c>
      <c r="C8" s="57" t="s">
        <v>8</v>
      </c>
      <c r="D8" s="57" t="s">
        <v>9</v>
      </c>
      <c r="E8" s="57" t="s">
        <v>9</v>
      </c>
      <c r="F8" s="57" t="s">
        <v>10</v>
      </c>
      <c r="G8" s="57" t="s">
        <v>10</v>
      </c>
      <c r="H8" s="57"/>
      <c r="I8" s="57"/>
      <c r="J8" s="57"/>
      <c r="K8" s="57"/>
      <c r="L8" s="57"/>
      <c r="M8" s="57"/>
      <c r="N8" s="57"/>
      <c r="O8" s="57"/>
      <c r="P8" s="57"/>
      <c r="Q8" s="57"/>
      <c r="R8" s="57"/>
      <c r="S8" s="57"/>
      <c r="T8" s="57"/>
      <c r="U8" s="57"/>
      <c r="V8" s="57"/>
      <c r="W8" s="57"/>
      <c r="X8" s="57"/>
      <c r="Y8" s="57"/>
      <c r="Z8" s="57"/>
      <c r="AA8" t="str">
        <f t="shared" si="0"/>
        <v>S06A</v>
      </c>
      <c r="AB8" t="str">
        <f>IFERROR(VLOOKUP($AA8,Data!$C$3:$AH$300,AB$1,0),0)</f>
        <v>Much improved capacity for Heavy Vehicles by increasing road quality</v>
      </c>
      <c r="AD8">
        <f>IFERROR(VLOOKUP($AA8,Data!$C$3:$AH$300,AD$1,0),0)</f>
        <v>120000</v>
      </c>
      <c r="AE8">
        <f>IFERROR(VLOOKUP($AA8,Data!$C$3:$AH$300,AE$1,0),0)</f>
        <v>123000</v>
      </c>
      <c r="AF8">
        <f>IFERROR(VLOOKUP($AA8,Data!$C$3:$AH$300,AF$1,0),0)</f>
        <v>126000</v>
      </c>
      <c r="AG8">
        <f>IFERROR(VLOOKUP($AA8,Data!$C$3:$AH$300,AG$1,0),0)</f>
        <v>129000</v>
      </c>
      <c r="AH8">
        <f>IFERROR(VLOOKUP($AA8,Data!$C$3:$AH$300,AH$1,0),0)</f>
        <v>132000</v>
      </c>
      <c r="AI8">
        <f>IFERROR(VLOOKUP($AA8,Data!$C$3:$AH$300,AI$1,0),0)</f>
        <v>135000</v>
      </c>
      <c r="AJ8">
        <f>IFERROR(VLOOKUP($AA8,Data!$C$3:$AH$300,AJ$1,0),0)</f>
        <v>138000</v>
      </c>
      <c r="AK8">
        <f>IFERROR(VLOOKUP($AA8,Data!$C$3:$AH$300,AK$1,0),0)</f>
        <v>141000</v>
      </c>
      <c r="AL8">
        <f>IFERROR(VLOOKUP($AA8,Data!$C$3:$AH$300,AL$1,0),0)</f>
        <v>144000</v>
      </c>
      <c r="AM8">
        <f>IFERROR(VLOOKUP($AA8,Data!$C$3:$AH$300,AM$1,0),0)</f>
        <v>147000</v>
      </c>
      <c r="AO8">
        <f>IFERROR(VLOOKUP($AA8,Data!$C$3:$AH$300,AO$1,0),0)</f>
        <v>200000</v>
      </c>
      <c r="AP8">
        <f>IFERROR(VLOOKUP($AA8,Data!$C$3:$AH$300,AP$1,0),0)</f>
        <v>200000</v>
      </c>
      <c r="AQ8">
        <f>IFERROR(VLOOKUP($AA8,Data!$C$3:$AH$300,AQ$1,0),0)</f>
        <v>200000</v>
      </c>
      <c r="AR8">
        <f>IFERROR(VLOOKUP($AA8,Data!$C$3:$AH$300,AR$1,0),0)</f>
        <v>200000</v>
      </c>
      <c r="AS8">
        <f>IFERROR(VLOOKUP($AA8,Data!$C$3:$AH$300,AS$1,0),0)</f>
        <v>200000</v>
      </c>
      <c r="AT8">
        <f>IFERROR(VLOOKUP($AA8,Data!$C$3:$AH$300,AT$1,0),0)</f>
        <v>300000</v>
      </c>
      <c r="AU8">
        <f>IFERROR(VLOOKUP($AA8,Data!$C$3:$AH$300,AU$1,0),0)</f>
        <v>300000</v>
      </c>
      <c r="AV8">
        <f>IFERROR(VLOOKUP($AA8,Data!$C$3:$AH$300,AV$1,0),0)</f>
        <v>300000</v>
      </c>
      <c r="AW8">
        <f>IFERROR(VLOOKUP($AA8,Data!$C$3:$AH$300,AW$1,0),0)</f>
        <v>300000</v>
      </c>
      <c r="AX8">
        <f>IFERROR(VLOOKUP($AA8,Data!$C$3:$AH$300,AX$1,0),0)</f>
        <v>300000</v>
      </c>
      <c r="AZ8">
        <f>IFERROR(VLOOKUP($AA8,Data!$C$3:$AH$300,AZ$1,0),0)</f>
        <v>1200</v>
      </c>
      <c r="BA8">
        <f>IFERROR(VLOOKUP($AA8,Data!$C$3:$AH$300,BA$1,0),0)</f>
        <v>1200</v>
      </c>
      <c r="BB8">
        <f>IFERROR(VLOOKUP($AA8,Data!$C$3:$AH$300,BB$1,0),0)</f>
        <v>1200</v>
      </c>
      <c r="BC8">
        <f>IFERROR(VLOOKUP($AA8,Data!$C$3:$AH$300,BC$1,0),0)</f>
        <v>1200</v>
      </c>
      <c r="BD8">
        <f>IFERROR(VLOOKUP($AA8,Data!$C$3:$AH$300,BD$1,0),0)</f>
        <v>1200</v>
      </c>
      <c r="BE8">
        <f>IFERROR(VLOOKUP($AA8,Data!$C$3:$AH$300,BE$1,0),0)</f>
        <v>1200</v>
      </c>
      <c r="BF8">
        <f>IFERROR(VLOOKUP($AA8,Data!$C$3:$AH$300,BF$1,0),0)</f>
        <v>1200</v>
      </c>
      <c r="BG8">
        <f>IFERROR(VLOOKUP($AA8,Data!$C$3:$AH$300,BG$1,0),0)</f>
        <v>1200</v>
      </c>
      <c r="BH8">
        <f>IFERROR(VLOOKUP($AA8,Data!$C$3:$AH$300,BH$1,0),0)</f>
        <v>1200</v>
      </c>
      <c r="BI8">
        <f>IFERROR(VLOOKUP($AA8,Data!$C$3:$AH$300,BI$1,0),0)</f>
        <v>1200</v>
      </c>
    </row>
    <row r="9" spans="1:61" x14ac:dyDescent="0.25">
      <c r="A9" t="str">
        <f>Strategic!A9</f>
        <v>S07</v>
      </c>
      <c r="B9" t="str">
        <f>Strategic!B9</f>
        <v>Resilient Network</v>
      </c>
      <c r="C9" s="57" t="s">
        <v>8</v>
      </c>
      <c r="D9" s="57" t="s">
        <v>9</v>
      </c>
      <c r="E9" s="57" t="s">
        <v>9</v>
      </c>
      <c r="F9" s="57" t="s">
        <v>10</v>
      </c>
      <c r="G9" s="57" t="s">
        <v>10</v>
      </c>
      <c r="H9" s="57"/>
      <c r="I9" s="57"/>
      <c r="J9" s="57"/>
      <c r="K9" s="57"/>
      <c r="L9" s="57"/>
      <c r="M9" s="57"/>
      <c r="N9" s="57"/>
      <c r="O9" s="57"/>
      <c r="P9" s="57"/>
      <c r="Q9" s="57"/>
      <c r="R9" s="57"/>
      <c r="S9" s="57"/>
      <c r="T9" s="57"/>
      <c r="U9" s="57"/>
      <c r="V9" s="57"/>
      <c r="W9" s="57"/>
      <c r="X9" s="57"/>
      <c r="Y9" s="57"/>
      <c r="Z9" s="57"/>
      <c r="AA9" t="str">
        <f t="shared" si="0"/>
        <v>S07A</v>
      </c>
      <c r="AB9" t="str">
        <f>IFERROR(VLOOKUP($AA9,Data!$C$3:$AH$300,AB$1,0),0)</f>
        <v>Lifeline routes and their catchment roads will remain open in a 1:100 year flood event</v>
      </c>
      <c r="AD9">
        <f>IFERROR(VLOOKUP($AA9,Data!$C$3:$AH$300,AD$1,0),0)</f>
        <v>120000</v>
      </c>
      <c r="AE9">
        <f>IFERROR(VLOOKUP($AA9,Data!$C$3:$AH$300,AE$1,0),0)</f>
        <v>123000</v>
      </c>
      <c r="AF9">
        <f>IFERROR(VLOOKUP($AA9,Data!$C$3:$AH$300,AF$1,0),0)</f>
        <v>126000</v>
      </c>
      <c r="AG9">
        <f>IFERROR(VLOOKUP($AA9,Data!$C$3:$AH$300,AG$1,0),0)</f>
        <v>129000</v>
      </c>
      <c r="AH9">
        <f>IFERROR(VLOOKUP($AA9,Data!$C$3:$AH$300,AH$1,0),0)</f>
        <v>132000</v>
      </c>
      <c r="AI9">
        <f>IFERROR(VLOOKUP($AA9,Data!$C$3:$AH$300,AI$1,0),0)</f>
        <v>135000</v>
      </c>
      <c r="AJ9">
        <f>IFERROR(VLOOKUP($AA9,Data!$C$3:$AH$300,AJ$1,0),0)</f>
        <v>138000</v>
      </c>
      <c r="AK9">
        <f>IFERROR(VLOOKUP($AA9,Data!$C$3:$AH$300,AK$1,0),0)</f>
        <v>141000</v>
      </c>
      <c r="AL9">
        <f>IFERROR(VLOOKUP($AA9,Data!$C$3:$AH$300,AL$1,0),0)</f>
        <v>144000</v>
      </c>
      <c r="AM9">
        <f>IFERROR(VLOOKUP($AA9,Data!$C$3:$AH$300,AM$1,0),0)</f>
        <v>147000</v>
      </c>
      <c r="AO9">
        <f>IFERROR(VLOOKUP($AA9,Data!$C$3:$AH$300,AO$1,0),0)</f>
        <v>200000</v>
      </c>
      <c r="AP9">
        <f>IFERROR(VLOOKUP($AA9,Data!$C$3:$AH$300,AP$1,0),0)</f>
        <v>200000</v>
      </c>
      <c r="AQ9">
        <f>IFERROR(VLOOKUP($AA9,Data!$C$3:$AH$300,AQ$1,0),0)</f>
        <v>200000</v>
      </c>
      <c r="AR9">
        <f>IFERROR(VLOOKUP($AA9,Data!$C$3:$AH$300,AR$1,0),0)</f>
        <v>200000</v>
      </c>
      <c r="AS9">
        <f>IFERROR(VLOOKUP($AA9,Data!$C$3:$AH$300,AS$1,0),0)</f>
        <v>200000</v>
      </c>
      <c r="AT9">
        <f>IFERROR(VLOOKUP($AA9,Data!$C$3:$AH$300,AT$1,0),0)</f>
        <v>300000</v>
      </c>
      <c r="AU9">
        <f>IFERROR(VLOOKUP($AA9,Data!$C$3:$AH$300,AU$1,0),0)</f>
        <v>300000</v>
      </c>
      <c r="AV9">
        <f>IFERROR(VLOOKUP($AA9,Data!$C$3:$AH$300,AV$1,0),0)</f>
        <v>300000</v>
      </c>
      <c r="AW9">
        <f>IFERROR(VLOOKUP($AA9,Data!$C$3:$AH$300,AW$1,0),0)</f>
        <v>300000</v>
      </c>
      <c r="AX9">
        <f>IFERROR(VLOOKUP($AA9,Data!$C$3:$AH$300,AX$1,0),0)</f>
        <v>300000</v>
      </c>
      <c r="AZ9">
        <f>IFERROR(VLOOKUP($AA9,Data!$C$3:$AH$300,AZ$1,0),0)</f>
        <v>1200</v>
      </c>
      <c r="BA9">
        <f>IFERROR(VLOOKUP($AA9,Data!$C$3:$AH$300,BA$1,0),0)</f>
        <v>1200</v>
      </c>
      <c r="BB9">
        <f>IFERROR(VLOOKUP($AA9,Data!$C$3:$AH$300,BB$1,0),0)</f>
        <v>1200</v>
      </c>
      <c r="BC9">
        <f>IFERROR(VLOOKUP($AA9,Data!$C$3:$AH$300,BC$1,0),0)</f>
        <v>1200</v>
      </c>
      <c r="BD9">
        <f>IFERROR(VLOOKUP($AA9,Data!$C$3:$AH$300,BD$1,0),0)</f>
        <v>1200</v>
      </c>
      <c r="BE9">
        <f>IFERROR(VLOOKUP($AA9,Data!$C$3:$AH$300,BE$1,0),0)</f>
        <v>1200</v>
      </c>
      <c r="BF9">
        <f>IFERROR(VLOOKUP($AA9,Data!$C$3:$AH$300,BF$1,0),0)</f>
        <v>1200</v>
      </c>
      <c r="BG9">
        <f>IFERROR(VLOOKUP($AA9,Data!$C$3:$AH$300,BG$1,0),0)</f>
        <v>1200</v>
      </c>
      <c r="BH9">
        <f>IFERROR(VLOOKUP($AA9,Data!$C$3:$AH$300,BH$1,0),0)</f>
        <v>1200</v>
      </c>
      <c r="BI9">
        <f>IFERROR(VLOOKUP($AA9,Data!$C$3:$AH$300,BI$1,0),0)</f>
        <v>1200</v>
      </c>
    </row>
    <row r="10" spans="1:61" x14ac:dyDescent="0.25">
      <c r="A10" t="str">
        <f>Strategic!A10</f>
        <v>S08</v>
      </c>
      <c r="B10" t="str">
        <f>Strategic!B10</f>
        <v>Heavy Vehicle Access</v>
      </c>
      <c r="C10" s="57" t="s">
        <v>8</v>
      </c>
      <c r="D10" s="57" t="s">
        <v>9</v>
      </c>
      <c r="E10" s="57" t="s">
        <v>9</v>
      </c>
      <c r="F10" s="57" t="s">
        <v>10</v>
      </c>
      <c r="G10" s="57" t="s">
        <v>10</v>
      </c>
      <c r="H10" s="57"/>
      <c r="I10" s="57"/>
      <c r="J10" s="57"/>
      <c r="K10" s="57"/>
      <c r="L10" s="57"/>
      <c r="M10" s="57"/>
      <c r="N10" s="57"/>
      <c r="O10" s="57"/>
      <c r="P10" s="57"/>
      <c r="Q10" s="57"/>
      <c r="R10" s="57"/>
      <c r="S10" s="57"/>
      <c r="T10" s="57"/>
      <c r="U10" s="57"/>
      <c r="V10" s="57"/>
      <c r="W10" s="57"/>
      <c r="X10" s="57"/>
      <c r="Y10" s="57"/>
      <c r="Z10" s="57"/>
      <c r="AA10" t="str">
        <f t="shared" si="0"/>
        <v>S08A</v>
      </c>
      <c r="AB10" t="str">
        <f>IFERROR(VLOOKUP($AA10,Data!$C$3:$AH$300,AB$1,0),0)</f>
        <v>Much improved connectivity for HPMV vehicles by increasing bridge capacity</v>
      </c>
      <c r="AD10">
        <f>IFERROR(VLOOKUP($AA10,Data!$C$3:$AH$300,AD$1,0),0)</f>
        <v>120000</v>
      </c>
      <c r="AE10">
        <f>IFERROR(VLOOKUP($AA10,Data!$C$3:$AH$300,AE$1,0),0)</f>
        <v>123000</v>
      </c>
      <c r="AF10">
        <f>IFERROR(VLOOKUP($AA10,Data!$C$3:$AH$300,AF$1,0),0)</f>
        <v>126000</v>
      </c>
      <c r="AG10">
        <f>IFERROR(VLOOKUP($AA10,Data!$C$3:$AH$300,AG$1,0),0)</f>
        <v>129000</v>
      </c>
      <c r="AH10">
        <f>IFERROR(VLOOKUP($AA10,Data!$C$3:$AH$300,AH$1,0),0)</f>
        <v>132000</v>
      </c>
      <c r="AI10">
        <f>IFERROR(VLOOKUP($AA10,Data!$C$3:$AH$300,AI$1,0),0)</f>
        <v>135000</v>
      </c>
      <c r="AJ10">
        <f>IFERROR(VLOOKUP($AA10,Data!$C$3:$AH$300,AJ$1,0),0)</f>
        <v>138000</v>
      </c>
      <c r="AK10">
        <f>IFERROR(VLOOKUP($AA10,Data!$C$3:$AH$300,AK$1,0),0)</f>
        <v>141000</v>
      </c>
      <c r="AL10">
        <f>IFERROR(VLOOKUP($AA10,Data!$C$3:$AH$300,AL$1,0),0)</f>
        <v>144000</v>
      </c>
      <c r="AM10">
        <f>IFERROR(VLOOKUP($AA10,Data!$C$3:$AH$300,AM$1,0),0)</f>
        <v>147000</v>
      </c>
      <c r="AO10">
        <f>IFERROR(VLOOKUP($AA10,Data!$C$3:$AH$300,AO$1,0),0)</f>
        <v>200000</v>
      </c>
      <c r="AP10">
        <f>IFERROR(VLOOKUP($AA10,Data!$C$3:$AH$300,AP$1,0),0)</f>
        <v>200000</v>
      </c>
      <c r="AQ10">
        <f>IFERROR(VLOOKUP($AA10,Data!$C$3:$AH$300,AQ$1,0),0)</f>
        <v>200000</v>
      </c>
      <c r="AR10">
        <f>IFERROR(VLOOKUP($AA10,Data!$C$3:$AH$300,AR$1,0),0)</f>
        <v>200000</v>
      </c>
      <c r="AS10">
        <f>IFERROR(VLOOKUP($AA10,Data!$C$3:$AH$300,AS$1,0),0)</f>
        <v>200000</v>
      </c>
      <c r="AT10">
        <f>IFERROR(VLOOKUP($AA10,Data!$C$3:$AH$300,AT$1,0),0)</f>
        <v>300000</v>
      </c>
      <c r="AU10">
        <f>IFERROR(VLOOKUP($AA10,Data!$C$3:$AH$300,AU$1,0),0)</f>
        <v>300000</v>
      </c>
      <c r="AV10">
        <f>IFERROR(VLOOKUP($AA10,Data!$C$3:$AH$300,AV$1,0),0)</f>
        <v>300000</v>
      </c>
      <c r="AW10">
        <f>IFERROR(VLOOKUP($AA10,Data!$C$3:$AH$300,AW$1,0),0)</f>
        <v>300000</v>
      </c>
      <c r="AX10">
        <f>IFERROR(VLOOKUP($AA10,Data!$C$3:$AH$300,AX$1,0),0)</f>
        <v>300000</v>
      </c>
      <c r="AZ10">
        <f>IFERROR(VLOOKUP($AA10,Data!$C$3:$AH$300,AZ$1,0),0)</f>
        <v>1200</v>
      </c>
      <c r="BA10">
        <f>IFERROR(VLOOKUP($AA10,Data!$C$3:$AH$300,BA$1,0),0)</f>
        <v>1200</v>
      </c>
      <c r="BB10">
        <f>IFERROR(VLOOKUP($AA10,Data!$C$3:$AH$300,BB$1,0),0)</f>
        <v>1200</v>
      </c>
      <c r="BC10">
        <f>IFERROR(VLOOKUP($AA10,Data!$C$3:$AH$300,BC$1,0),0)</f>
        <v>1200</v>
      </c>
      <c r="BD10">
        <f>IFERROR(VLOOKUP($AA10,Data!$C$3:$AH$300,BD$1,0),0)</f>
        <v>1200</v>
      </c>
      <c r="BE10">
        <f>IFERROR(VLOOKUP($AA10,Data!$C$3:$AH$300,BE$1,0),0)</f>
        <v>1200</v>
      </c>
      <c r="BF10">
        <f>IFERROR(VLOOKUP($AA10,Data!$C$3:$AH$300,BF$1,0),0)</f>
        <v>1200</v>
      </c>
      <c r="BG10">
        <f>IFERROR(VLOOKUP($AA10,Data!$C$3:$AH$300,BG$1,0),0)</f>
        <v>1200</v>
      </c>
      <c r="BH10">
        <f>IFERROR(VLOOKUP($AA10,Data!$C$3:$AH$300,BH$1,0),0)</f>
        <v>1200</v>
      </c>
      <c r="BI10">
        <f>IFERROR(VLOOKUP($AA10,Data!$C$3:$AH$300,BI$1,0),0)</f>
        <v>1200</v>
      </c>
    </row>
    <row r="11" spans="1:61" x14ac:dyDescent="0.25">
      <c r="A11" t="str">
        <f>Strategic!A11</f>
        <v>S09</v>
      </c>
      <c r="B11" t="str">
        <f>Strategic!B11</f>
        <v>Route Availability</v>
      </c>
      <c r="C11" s="57" t="s">
        <v>8</v>
      </c>
      <c r="D11" s="57" t="s">
        <v>9</v>
      </c>
      <c r="E11" s="57" t="s">
        <v>9</v>
      </c>
      <c r="F11" s="57" t="s">
        <v>10</v>
      </c>
      <c r="G11" s="57" t="s">
        <v>10</v>
      </c>
      <c r="H11" s="57"/>
      <c r="I11" s="57"/>
      <c r="J11" s="57"/>
      <c r="K11" s="57"/>
      <c r="L11" s="57"/>
      <c r="M11" s="57"/>
      <c r="N11" s="57"/>
      <c r="O11" s="57"/>
      <c r="P11" s="57"/>
      <c r="Q11" s="57"/>
      <c r="R11" s="57"/>
      <c r="S11" s="57"/>
      <c r="T11" s="57"/>
      <c r="U11" s="57"/>
      <c r="V11" s="57"/>
      <c r="W11" s="57"/>
      <c r="X11" s="57"/>
      <c r="Y11" s="57"/>
      <c r="Z11" s="57"/>
      <c r="AA11" t="str">
        <f t="shared" si="0"/>
        <v>S09A</v>
      </c>
      <c r="AB11" t="str">
        <f>IFERROR(VLOOKUP($AA11,Data!$C$3:$AH$300,AB$1,0),0)</f>
        <v>Increased heavy vehicle capacity, reduced pavement maintenance expenditure, increased road user comfort</v>
      </c>
      <c r="AD11">
        <f>IFERROR(VLOOKUP($AA11,Data!$C$3:$AH$300,AD$1,0),0)</f>
        <v>120000</v>
      </c>
      <c r="AE11">
        <f>IFERROR(VLOOKUP($AA11,Data!$C$3:$AH$300,AE$1,0),0)</f>
        <v>123000</v>
      </c>
      <c r="AF11">
        <f>IFERROR(VLOOKUP($AA11,Data!$C$3:$AH$300,AF$1,0),0)</f>
        <v>126000</v>
      </c>
      <c r="AG11">
        <f>IFERROR(VLOOKUP($AA11,Data!$C$3:$AH$300,AG$1,0),0)</f>
        <v>129000</v>
      </c>
      <c r="AH11">
        <f>IFERROR(VLOOKUP($AA11,Data!$C$3:$AH$300,AH$1,0),0)</f>
        <v>132000</v>
      </c>
      <c r="AI11">
        <f>IFERROR(VLOOKUP($AA11,Data!$C$3:$AH$300,AI$1,0),0)</f>
        <v>135000</v>
      </c>
      <c r="AJ11">
        <f>IFERROR(VLOOKUP($AA11,Data!$C$3:$AH$300,AJ$1,0),0)</f>
        <v>138000</v>
      </c>
      <c r="AK11">
        <f>IFERROR(VLOOKUP($AA11,Data!$C$3:$AH$300,AK$1,0),0)</f>
        <v>141000</v>
      </c>
      <c r="AL11">
        <f>IFERROR(VLOOKUP($AA11,Data!$C$3:$AH$300,AL$1,0),0)</f>
        <v>144000</v>
      </c>
      <c r="AM11">
        <f>IFERROR(VLOOKUP($AA11,Data!$C$3:$AH$300,AM$1,0),0)</f>
        <v>147000</v>
      </c>
      <c r="AO11">
        <f>IFERROR(VLOOKUP($AA11,Data!$C$3:$AH$300,AO$1,0),0)</f>
        <v>200000</v>
      </c>
      <c r="AP11">
        <f>IFERROR(VLOOKUP($AA11,Data!$C$3:$AH$300,AP$1,0),0)</f>
        <v>200000</v>
      </c>
      <c r="AQ11">
        <f>IFERROR(VLOOKUP($AA11,Data!$C$3:$AH$300,AQ$1,0),0)</f>
        <v>200000</v>
      </c>
      <c r="AR11">
        <f>IFERROR(VLOOKUP($AA11,Data!$C$3:$AH$300,AR$1,0),0)</f>
        <v>200000</v>
      </c>
      <c r="AS11">
        <f>IFERROR(VLOOKUP($AA11,Data!$C$3:$AH$300,AS$1,0),0)</f>
        <v>200000</v>
      </c>
      <c r="AT11">
        <f>IFERROR(VLOOKUP($AA11,Data!$C$3:$AH$300,AT$1,0),0)</f>
        <v>300000</v>
      </c>
      <c r="AU11">
        <f>IFERROR(VLOOKUP($AA11,Data!$C$3:$AH$300,AU$1,0),0)</f>
        <v>300000</v>
      </c>
      <c r="AV11">
        <f>IFERROR(VLOOKUP($AA11,Data!$C$3:$AH$300,AV$1,0),0)</f>
        <v>300000</v>
      </c>
      <c r="AW11">
        <f>IFERROR(VLOOKUP($AA11,Data!$C$3:$AH$300,AW$1,0),0)</f>
        <v>300000</v>
      </c>
      <c r="AX11">
        <f>IFERROR(VLOOKUP($AA11,Data!$C$3:$AH$300,AX$1,0),0)</f>
        <v>300000</v>
      </c>
      <c r="AZ11">
        <f>IFERROR(VLOOKUP($AA11,Data!$C$3:$AH$300,AZ$1,0),0)</f>
        <v>1200</v>
      </c>
      <c r="BA11">
        <f>IFERROR(VLOOKUP($AA11,Data!$C$3:$AH$300,BA$1,0),0)</f>
        <v>1200</v>
      </c>
      <c r="BB11">
        <f>IFERROR(VLOOKUP($AA11,Data!$C$3:$AH$300,BB$1,0),0)</f>
        <v>1200</v>
      </c>
      <c r="BC11">
        <f>IFERROR(VLOOKUP($AA11,Data!$C$3:$AH$300,BC$1,0),0)</f>
        <v>1200</v>
      </c>
      <c r="BD11">
        <f>IFERROR(VLOOKUP($AA11,Data!$C$3:$AH$300,BD$1,0),0)</f>
        <v>1200</v>
      </c>
      <c r="BE11">
        <f>IFERROR(VLOOKUP($AA11,Data!$C$3:$AH$300,BE$1,0),0)</f>
        <v>1200</v>
      </c>
      <c r="BF11">
        <f>IFERROR(VLOOKUP($AA11,Data!$C$3:$AH$300,BF$1,0),0)</f>
        <v>1200</v>
      </c>
      <c r="BG11">
        <f>IFERROR(VLOOKUP($AA11,Data!$C$3:$AH$300,BG$1,0),0)</f>
        <v>1200</v>
      </c>
      <c r="BH11">
        <f>IFERROR(VLOOKUP($AA11,Data!$C$3:$AH$300,BH$1,0),0)</f>
        <v>1200</v>
      </c>
      <c r="BI11">
        <f>IFERROR(VLOOKUP($AA11,Data!$C$3:$AH$300,BI$1,0),0)</f>
        <v>1200</v>
      </c>
    </row>
    <row r="12" spans="1:61" x14ac:dyDescent="0.25">
      <c r="A12" t="str">
        <f>Strategic!A12</f>
        <v>S10</v>
      </c>
      <c r="B12" t="str">
        <f>Strategic!B12</f>
        <v>Travel Time Reliability</v>
      </c>
      <c r="C12" s="57" t="s">
        <v>8</v>
      </c>
      <c r="D12" s="57" t="s">
        <v>9</v>
      </c>
      <c r="E12" s="57" t="s">
        <v>9</v>
      </c>
      <c r="F12" s="57" t="s">
        <v>10</v>
      </c>
      <c r="G12" s="57" t="s">
        <v>10</v>
      </c>
      <c r="H12" s="57"/>
      <c r="I12" s="57"/>
      <c r="J12" s="57"/>
      <c r="K12" s="57"/>
      <c r="L12" s="57"/>
      <c r="M12" s="57"/>
      <c r="N12" s="57"/>
      <c r="O12" s="57"/>
      <c r="P12" s="57"/>
      <c r="Q12" s="57"/>
      <c r="R12" s="57"/>
      <c r="S12" s="57"/>
      <c r="T12" s="57"/>
      <c r="U12" s="57"/>
      <c r="V12" s="57"/>
      <c r="W12" s="57"/>
      <c r="X12" s="57"/>
      <c r="Y12" s="57"/>
      <c r="Z12" s="57"/>
      <c r="AA12" t="str">
        <f t="shared" si="0"/>
        <v>S10A</v>
      </c>
      <c r="AB12" t="str">
        <f>IFERROR(VLOOKUP($AA12,Data!$C$3:$AH$300,AB$1,0),0)</f>
        <v>Significant improvement in travel time reliability</v>
      </c>
      <c r="AD12">
        <f>IFERROR(VLOOKUP($AA12,Data!$C$3:$AH$300,AD$1,0),0)</f>
        <v>200000</v>
      </c>
      <c r="AE12">
        <f>IFERROR(VLOOKUP($AA12,Data!$C$3:$AH$300,AE$1,0),0)</f>
        <v>200000</v>
      </c>
      <c r="AF12">
        <f>IFERROR(VLOOKUP($AA12,Data!$C$3:$AH$300,AF$1,0),0)</f>
        <v>200000</v>
      </c>
      <c r="AG12">
        <f>IFERROR(VLOOKUP($AA12,Data!$C$3:$AH$300,AG$1,0),0)</f>
        <v>200000</v>
      </c>
      <c r="AH12">
        <f>IFERROR(VLOOKUP($AA12,Data!$C$3:$AH$300,AH$1,0),0)</f>
        <v>200000</v>
      </c>
      <c r="AI12">
        <f>IFERROR(VLOOKUP($AA12,Data!$C$3:$AH$300,AI$1,0),0)</f>
        <v>200000</v>
      </c>
      <c r="AJ12">
        <f>IFERROR(VLOOKUP($AA12,Data!$C$3:$AH$300,AJ$1,0),0)</f>
        <v>200000</v>
      </c>
      <c r="AK12">
        <f>IFERROR(VLOOKUP($AA12,Data!$C$3:$AH$300,AK$1,0),0)</f>
        <v>200000</v>
      </c>
      <c r="AL12">
        <f>IFERROR(VLOOKUP($AA12,Data!$C$3:$AH$300,AL$1,0),0)</f>
        <v>200000</v>
      </c>
      <c r="AM12">
        <f>IFERROR(VLOOKUP($AA12,Data!$C$3:$AH$300,AM$1,0),0)</f>
        <v>200000</v>
      </c>
      <c r="AO12">
        <f>IFERROR(VLOOKUP($AA12,Data!$C$3:$AH$300,AO$1,0),0)</f>
        <v>600000</v>
      </c>
      <c r="AP12">
        <f>IFERROR(VLOOKUP($AA12,Data!$C$3:$AH$300,AP$1,0),0)</f>
        <v>600000</v>
      </c>
      <c r="AQ12">
        <f>IFERROR(VLOOKUP($AA12,Data!$C$3:$AH$300,AQ$1,0),0)</f>
        <v>600000</v>
      </c>
      <c r="AR12">
        <f>IFERROR(VLOOKUP($AA12,Data!$C$3:$AH$300,AR$1,0),0)</f>
        <v>600000</v>
      </c>
      <c r="AS12">
        <f>IFERROR(VLOOKUP($AA12,Data!$C$3:$AH$300,AS$1,0),0)</f>
        <v>600000</v>
      </c>
      <c r="AT12">
        <f>IFERROR(VLOOKUP($AA12,Data!$C$3:$AH$300,AT$1,0),0)</f>
        <v>600000</v>
      </c>
      <c r="AU12">
        <f>IFERROR(VLOOKUP($AA12,Data!$C$3:$AH$300,AU$1,0),0)</f>
        <v>600000</v>
      </c>
      <c r="AV12">
        <f>IFERROR(VLOOKUP($AA12,Data!$C$3:$AH$300,AV$1,0),0)</f>
        <v>600000</v>
      </c>
      <c r="AW12">
        <f>IFERROR(VLOOKUP($AA12,Data!$C$3:$AH$300,AW$1,0),0)</f>
        <v>600000</v>
      </c>
      <c r="AX12">
        <f>IFERROR(VLOOKUP($AA12,Data!$C$3:$AH$300,AX$1,0),0)</f>
        <v>600000</v>
      </c>
      <c r="AZ12">
        <f>IFERROR(VLOOKUP($AA12,Data!$C$3:$AH$300,AZ$1,0),0)</f>
        <v>400</v>
      </c>
      <c r="BA12">
        <f>IFERROR(VLOOKUP($AA12,Data!$C$3:$AH$300,BA$1,0),0)</f>
        <v>400</v>
      </c>
      <c r="BB12">
        <f>IFERROR(VLOOKUP($AA12,Data!$C$3:$AH$300,BB$1,0),0)</f>
        <v>400</v>
      </c>
      <c r="BC12">
        <f>IFERROR(VLOOKUP($AA12,Data!$C$3:$AH$300,BC$1,0),0)</f>
        <v>400</v>
      </c>
      <c r="BD12">
        <f>IFERROR(VLOOKUP($AA12,Data!$C$3:$AH$300,BD$1,0),0)</f>
        <v>400</v>
      </c>
      <c r="BE12">
        <f>IFERROR(VLOOKUP($AA12,Data!$C$3:$AH$300,BE$1,0),0)</f>
        <v>400</v>
      </c>
      <c r="BF12">
        <f>IFERROR(VLOOKUP($AA12,Data!$C$3:$AH$300,BF$1,0),0)</f>
        <v>400</v>
      </c>
      <c r="BG12">
        <f>IFERROR(VLOOKUP($AA12,Data!$C$3:$AH$300,BG$1,0),0)</f>
        <v>400</v>
      </c>
      <c r="BH12">
        <f>IFERROR(VLOOKUP($AA12,Data!$C$3:$AH$300,BH$1,0),0)</f>
        <v>400</v>
      </c>
      <c r="BI12">
        <f>IFERROR(VLOOKUP($AA12,Data!$C$3:$AH$300,BI$1,0),0)</f>
        <v>400</v>
      </c>
    </row>
    <row r="13" spans="1:61" x14ac:dyDescent="0.25">
      <c r="A13" t="str">
        <f>Tactical!A3</f>
        <v>T01</v>
      </c>
      <c r="B13" t="str">
        <f>Tactical!B3</f>
        <v>Road Surface Condition</v>
      </c>
      <c r="C13" s="57" t="s">
        <v>8</v>
      </c>
      <c r="D13" s="57" t="s">
        <v>8</v>
      </c>
      <c r="E13" s="57" t="s">
        <v>9</v>
      </c>
      <c r="F13" s="57" t="s">
        <v>9</v>
      </c>
      <c r="G13" s="57" t="s">
        <v>10</v>
      </c>
      <c r="H13" s="57"/>
      <c r="I13" s="57"/>
      <c r="J13" s="57"/>
      <c r="K13" s="57"/>
      <c r="L13" s="57"/>
      <c r="M13" s="57"/>
      <c r="N13" s="57"/>
      <c r="O13" s="57"/>
      <c r="P13" s="57"/>
      <c r="Q13" s="57"/>
      <c r="R13" s="57"/>
      <c r="S13" s="57"/>
      <c r="T13" s="57"/>
      <c r="U13" s="57"/>
      <c r="V13" s="57"/>
      <c r="W13" s="57"/>
      <c r="X13" s="57"/>
      <c r="Y13" s="57"/>
      <c r="Z13" s="57"/>
      <c r="AA13" t="str">
        <f t="shared" si="0"/>
        <v>T01A</v>
      </c>
      <c r="AB13" t="str">
        <f>IFERROR(VLOOKUP($AA13,Data!$C$3:$AH$300,AB$1,0),0)</f>
        <v>Road Surface condition is improved, asset consumption is minimised, and effective asset stewardship is applied</v>
      </c>
      <c r="AD13">
        <f>IFERROR(VLOOKUP($AA13,Data!$C$3:$AH$300,AD$1,0),0)</f>
        <v>120000</v>
      </c>
      <c r="AE13">
        <f>IFERROR(VLOOKUP($AA13,Data!$C$3:$AH$300,AE$1,0),0)</f>
        <v>123000</v>
      </c>
      <c r="AF13">
        <f>IFERROR(VLOOKUP($AA13,Data!$C$3:$AH$300,AF$1,0),0)</f>
        <v>126000</v>
      </c>
      <c r="AG13">
        <f>IFERROR(VLOOKUP($AA13,Data!$C$3:$AH$300,AG$1,0),0)</f>
        <v>129000</v>
      </c>
      <c r="AH13">
        <f>IFERROR(VLOOKUP($AA13,Data!$C$3:$AH$300,AH$1,0),0)</f>
        <v>132000</v>
      </c>
      <c r="AI13">
        <f>IFERROR(VLOOKUP($AA13,Data!$C$3:$AH$300,AI$1,0),0)</f>
        <v>135000</v>
      </c>
      <c r="AJ13">
        <f>IFERROR(VLOOKUP($AA13,Data!$C$3:$AH$300,AJ$1,0),0)</f>
        <v>138000</v>
      </c>
      <c r="AK13">
        <f>IFERROR(VLOOKUP($AA13,Data!$C$3:$AH$300,AK$1,0),0)</f>
        <v>141000</v>
      </c>
      <c r="AL13">
        <f>IFERROR(VLOOKUP($AA13,Data!$C$3:$AH$300,AL$1,0),0)</f>
        <v>144000</v>
      </c>
      <c r="AM13">
        <f>IFERROR(VLOOKUP($AA13,Data!$C$3:$AH$300,AM$1,0),0)</f>
        <v>147000</v>
      </c>
      <c r="AO13">
        <f>IFERROR(VLOOKUP($AA13,Data!$C$3:$AH$300,AO$1,0),0)</f>
        <v>200000</v>
      </c>
      <c r="AP13">
        <f>IFERROR(VLOOKUP($AA13,Data!$C$3:$AH$300,AP$1,0),0)</f>
        <v>200000</v>
      </c>
      <c r="AQ13">
        <f>IFERROR(VLOOKUP($AA13,Data!$C$3:$AH$300,AQ$1,0),0)</f>
        <v>200000</v>
      </c>
      <c r="AR13">
        <f>IFERROR(VLOOKUP($AA13,Data!$C$3:$AH$300,AR$1,0),0)</f>
        <v>200000</v>
      </c>
      <c r="AS13">
        <f>IFERROR(VLOOKUP($AA13,Data!$C$3:$AH$300,AS$1,0),0)</f>
        <v>200000</v>
      </c>
      <c r="AT13">
        <f>IFERROR(VLOOKUP($AA13,Data!$C$3:$AH$300,AT$1,0),0)</f>
        <v>300000</v>
      </c>
      <c r="AU13">
        <f>IFERROR(VLOOKUP($AA13,Data!$C$3:$AH$300,AU$1,0),0)</f>
        <v>300000</v>
      </c>
      <c r="AV13">
        <f>IFERROR(VLOOKUP($AA13,Data!$C$3:$AH$300,AV$1,0),0)</f>
        <v>300000</v>
      </c>
      <c r="AW13">
        <f>IFERROR(VLOOKUP($AA13,Data!$C$3:$AH$300,AW$1,0),0)</f>
        <v>300000</v>
      </c>
      <c r="AX13">
        <f>IFERROR(VLOOKUP($AA13,Data!$C$3:$AH$300,AX$1,0),0)</f>
        <v>300000</v>
      </c>
      <c r="AZ13">
        <f>IFERROR(VLOOKUP($AA13,Data!$C$3:$AH$300,AZ$1,0),0)</f>
        <v>1200</v>
      </c>
      <c r="BA13">
        <f>IFERROR(VLOOKUP($AA13,Data!$C$3:$AH$300,BA$1,0),0)</f>
        <v>1200</v>
      </c>
      <c r="BB13">
        <f>IFERROR(VLOOKUP($AA13,Data!$C$3:$AH$300,BB$1,0),0)</f>
        <v>1200</v>
      </c>
      <c r="BC13">
        <f>IFERROR(VLOOKUP($AA13,Data!$C$3:$AH$300,BC$1,0),0)</f>
        <v>1200</v>
      </c>
      <c r="BD13">
        <f>IFERROR(VLOOKUP($AA13,Data!$C$3:$AH$300,BD$1,0),0)</f>
        <v>1200</v>
      </c>
      <c r="BE13">
        <f>IFERROR(VLOOKUP($AA13,Data!$C$3:$AH$300,BE$1,0),0)</f>
        <v>1200</v>
      </c>
      <c r="BF13">
        <f>IFERROR(VLOOKUP($AA13,Data!$C$3:$AH$300,BF$1,0),0)</f>
        <v>1200</v>
      </c>
      <c r="BG13">
        <f>IFERROR(VLOOKUP($AA13,Data!$C$3:$AH$300,BG$1,0),0)</f>
        <v>1200</v>
      </c>
      <c r="BH13">
        <f>IFERROR(VLOOKUP($AA13,Data!$C$3:$AH$300,BH$1,0),0)</f>
        <v>1200</v>
      </c>
      <c r="BI13">
        <f>IFERROR(VLOOKUP($AA13,Data!$C$3:$AH$300,BI$1,0),0)</f>
        <v>1200</v>
      </c>
    </row>
    <row r="14" spans="1:61" x14ac:dyDescent="0.25">
      <c r="A14" t="str">
        <f>Tactical!A4</f>
        <v>T02</v>
      </c>
      <c r="B14" t="str">
        <f>Tactical!B4</f>
        <v>Pavement Condition</v>
      </c>
      <c r="C14" s="57" t="s">
        <v>8</v>
      </c>
      <c r="D14" s="57" t="s">
        <v>8</v>
      </c>
      <c r="E14" s="57" t="s">
        <v>9</v>
      </c>
      <c r="F14" s="57" t="s">
        <v>9</v>
      </c>
      <c r="G14" s="57" t="s">
        <v>10</v>
      </c>
      <c r="H14" s="57"/>
      <c r="I14" s="57"/>
      <c r="J14" s="57"/>
      <c r="K14" s="57"/>
      <c r="L14" s="57"/>
      <c r="M14" s="57"/>
      <c r="N14" s="57"/>
      <c r="O14" s="57"/>
      <c r="P14" s="57"/>
      <c r="Q14" s="57"/>
      <c r="R14" s="57"/>
      <c r="S14" s="57"/>
      <c r="T14" s="57"/>
      <c r="U14" s="57"/>
      <c r="V14" s="57"/>
      <c r="W14" s="57"/>
      <c r="X14" s="57"/>
      <c r="Y14" s="57"/>
      <c r="Z14" s="57"/>
      <c r="AA14" t="str">
        <f t="shared" si="0"/>
        <v>T02A</v>
      </c>
      <c r="AB14" t="str">
        <f>IFERROR(VLOOKUP($AA14,Data!$C$3:$AH$300,AB$1,0),0)</f>
        <v>Pavement condition is improved, asset consumption is minimised, and effective asset stewardship is applied</v>
      </c>
      <c r="AD14">
        <f>IFERROR(VLOOKUP($AA14,Data!$C$3:$AH$300,AD$1,0),0)</f>
        <v>1200000</v>
      </c>
      <c r="AE14">
        <f>IFERROR(VLOOKUP($AA14,Data!$C$3:$AH$300,AE$1,0),0)</f>
        <v>1230000</v>
      </c>
      <c r="AF14">
        <f>IFERROR(VLOOKUP($AA14,Data!$C$3:$AH$300,AF$1,0),0)</f>
        <v>1260000</v>
      </c>
      <c r="AG14">
        <f>IFERROR(VLOOKUP($AA14,Data!$C$3:$AH$300,AG$1,0),0)</f>
        <v>1290000</v>
      </c>
      <c r="AH14">
        <f>IFERROR(VLOOKUP($AA14,Data!$C$3:$AH$300,AH$1,0),0)</f>
        <v>1320000</v>
      </c>
      <c r="AI14">
        <f>IFERROR(VLOOKUP($AA14,Data!$C$3:$AH$300,AI$1,0),0)</f>
        <v>1350000</v>
      </c>
      <c r="AJ14">
        <f>IFERROR(VLOOKUP($AA14,Data!$C$3:$AH$300,AJ$1,0),0)</f>
        <v>1380000</v>
      </c>
      <c r="AK14">
        <f>IFERROR(VLOOKUP($AA14,Data!$C$3:$AH$300,AK$1,0),0)</f>
        <v>1410000</v>
      </c>
      <c r="AL14">
        <f>IFERROR(VLOOKUP($AA14,Data!$C$3:$AH$300,AL$1,0),0)</f>
        <v>1440000</v>
      </c>
      <c r="AM14">
        <f>IFERROR(VLOOKUP($AA14,Data!$C$3:$AH$300,AM$1,0),0)</f>
        <v>1470000</v>
      </c>
      <c r="AO14">
        <f>IFERROR(VLOOKUP($AA14,Data!$C$3:$AH$300,AO$1,0),0)</f>
        <v>200000</v>
      </c>
      <c r="AP14">
        <f>IFERROR(VLOOKUP($AA14,Data!$C$3:$AH$300,AP$1,0),0)</f>
        <v>200000</v>
      </c>
      <c r="AQ14">
        <f>IFERROR(VLOOKUP($AA14,Data!$C$3:$AH$300,AQ$1,0),0)</f>
        <v>200000</v>
      </c>
      <c r="AR14">
        <f>IFERROR(VLOOKUP($AA14,Data!$C$3:$AH$300,AR$1,0),0)</f>
        <v>200000</v>
      </c>
      <c r="AS14">
        <f>IFERROR(VLOOKUP($AA14,Data!$C$3:$AH$300,AS$1,0),0)</f>
        <v>200000</v>
      </c>
      <c r="AT14">
        <f>IFERROR(VLOOKUP($AA14,Data!$C$3:$AH$300,AT$1,0),0)</f>
        <v>300000</v>
      </c>
      <c r="AU14">
        <f>IFERROR(VLOOKUP($AA14,Data!$C$3:$AH$300,AU$1,0),0)</f>
        <v>300000</v>
      </c>
      <c r="AV14">
        <f>IFERROR(VLOOKUP($AA14,Data!$C$3:$AH$300,AV$1,0),0)</f>
        <v>300000</v>
      </c>
      <c r="AW14">
        <f>IFERROR(VLOOKUP($AA14,Data!$C$3:$AH$300,AW$1,0),0)</f>
        <v>300000</v>
      </c>
      <c r="AX14">
        <f>IFERROR(VLOOKUP($AA14,Data!$C$3:$AH$300,AX$1,0),0)</f>
        <v>300000</v>
      </c>
      <c r="AZ14">
        <f>IFERROR(VLOOKUP($AA14,Data!$C$3:$AH$300,AZ$1,0),0)</f>
        <v>1200</v>
      </c>
      <c r="BA14">
        <f>IFERROR(VLOOKUP($AA14,Data!$C$3:$AH$300,BA$1,0),0)</f>
        <v>1200</v>
      </c>
      <c r="BB14">
        <f>IFERROR(VLOOKUP($AA14,Data!$C$3:$AH$300,BB$1,0),0)</f>
        <v>1200</v>
      </c>
      <c r="BC14">
        <f>IFERROR(VLOOKUP($AA14,Data!$C$3:$AH$300,BC$1,0),0)</f>
        <v>1200</v>
      </c>
      <c r="BD14">
        <f>IFERROR(VLOOKUP($AA14,Data!$C$3:$AH$300,BD$1,0),0)</f>
        <v>1200</v>
      </c>
      <c r="BE14">
        <f>IFERROR(VLOOKUP($AA14,Data!$C$3:$AH$300,BE$1,0),0)</f>
        <v>1200</v>
      </c>
      <c r="BF14">
        <f>IFERROR(VLOOKUP($AA14,Data!$C$3:$AH$300,BF$1,0),0)</f>
        <v>1200</v>
      </c>
      <c r="BG14">
        <f>IFERROR(VLOOKUP($AA14,Data!$C$3:$AH$300,BG$1,0),0)</f>
        <v>1200</v>
      </c>
      <c r="BH14">
        <f>IFERROR(VLOOKUP($AA14,Data!$C$3:$AH$300,BH$1,0),0)</f>
        <v>1200</v>
      </c>
      <c r="BI14">
        <f>IFERROR(VLOOKUP($AA14,Data!$C$3:$AH$300,BI$1,0),0)</f>
        <v>1200</v>
      </c>
    </row>
    <row r="15" spans="1:61" x14ac:dyDescent="0.25">
      <c r="A15" t="str">
        <f>Tactical!A5</f>
        <v>T03</v>
      </c>
      <c r="B15" t="str">
        <f>Tactical!B5</f>
        <v>Footpath Condition</v>
      </c>
      <c r="C15" s="57" t="s">
        <v>8</v>
      </c>
      <c r="D15" s="57" t="s">
        <v>8</v>
      </c>
      <c r="E15" s="57" t="s">
        <v>9</v>
      </c>
      <c r="F15" s="57" t="s">
        <v>9</v>
      </c>
      <c r="G15" s="57" t="s">
        <v>10</v>
      </c>
      <c r="H15" s="57"/>
      <c r="I15" s="57"/>
      <c r="J15" s="57"/>
      <c r="K15" s="57"/>
      <c r="L15" s="57"/>
      <c r="M15" s="57"/>
      <c r="N15" s="57"/>
      <c r="O15" s="57"/>
      <c r="P15" s="57"/>
      <c r="Q15" s="57"/>
      <c r="R15" s="57"/>
      <c r="S15" s="57"/>
      <c r="T15" s="57"/>
      <c r="U15" s="57"/>
      <c r="V15" s="57"/>
      <c r="W15" s="57"/>
      <c r="X15" s="57"/>
      <c r="Y15" s="57"/>
      <c r="Z15" s="57"/>
      <c r="AA15" t="str">
        <f t="shared" si="0"/>
        <v>T03A</v>
      </c>
      <c r="AB15" t="str">
        <f>IFERROR(VLOOKUP($AA15,Data!$C$3:$AH$300,AB$1,0),0)</f>
        <v>Footpath condition is improved, asset consumption is minimised, and effective asset stewardship is applied</v>
      </c>
      <c r="AD15">
        <f>IFERROR(VLOOKUP($AA15,Data!$C$3:$AH$300,AD$1,0),0)</f>
        <v>120000</v>
      </c>
      <c r="AE15">
        <f>IFERROR(VLOOKUP($AA15,Data!$C$3:$AH$300,AE$1,0),0)</f>
        <v>123000</v>
      </c>
      <c r="AF15">
        <f>IFERROR(VLOOKUP($AA15,Data!$C$3:$AH$300,AF$1,0),0)</f>
        <v>126000</v>
      </c>
      <c r="AG15">
        <f>IFERROR(VLOOKUP($AA15,Data!$C$3:$AH$300,AG$1,0),0)</f>
        <v>129000</v>
      </c>
      <c r="AH15">
        <f>IFERROR(VLOOKUP($AA15,Data!$C$3:$AH$300,AH$1,0),0)</f>
        <v>132000</v>
      </c>
      <c r="AI15">
        <f>IFERROR(VLOOKUP($AA15,Data!$C$3:$AH$300,AI$1,0),0)</f>
        <v>135000</v>
      </c>
      <c r="AJ15">
        <f>IFERROR(VLOOKUP($AA15,Data!$C$3:$AH$300,AJ$1,0),0)</f>
        <v>138000</v>
      </c>
      <c r="AK15">
        <f>IFERROR(VLOOKUP($AA15,Data!$C$3:$AH$300,AK$1,0),0)</f>
        <v>141000</v>
      </c>
      <c r="AL15">
        <f>IFERROR(VLOOKUP($AA15,Data!$C$3:$AH$300,AL$1,0),0)</f>
        <v>144000</v>
      </c>
      <c r="AM15">
        <f>IFERROR(VLOOKUP($AA15,Data!$C$3:$AH$300,AM$1,0),0)</f>
        <v>147000</v>
      </c>
      <c r="AO15">
        <f>IFERROR(VLOOKUP($AA15,Data!$C$3:$AH$300,AO$1,0),0)</f>
        <v>200000</v>
      </c>
      <c r="AP15">
        <f>IFERROR(VLOOKUP($AA15,Data!$C$3:$AH$300,AP$1,0),0)</f>
        <v>200000</v>
      </c>
      <c r="AQ15">
        <f>IFERROR(VLOOKUP($AA15,Data!$C$3:$AH$300,AQ$1,0),0)</f>
        <v>200000</v>
      </c>
      <c r="AR15">
        <f>IFERROR(VLOOKUP($AA15,Data!$C$3:$AH$300,AR$1,0),0)</f>
        <v>200000</v>
      </c>
      <c r="AS15">
        <f>IFERROR(VLOOKUP($AA15,Data!$C$3:$AH$300,AS$1,0),0)</f>
        <v>200000</v>
      </c>
      <c r="AT15">
        <f>IFERROR(VLOOKUP($AA15,Data!$C$3:$AH$300,AT$1,0),0)</f>
        <v>300000</v>
      </c>
      <c r="AU15">
        <f>IFERROR(VLOOKUP($AA15,Data!$C$3:$AH$300,AU$1,0),0)</f>
        <v>300000</v>
      </c>
      <c r="AV15">
        <f>IFERROR(VLOOKUP($AA15,Data!$C$3:$AH$300,AV$1,0),0)</f>
        <v>300000</v>
      </c>
      <c r="AW15">
        <f>IFERROR(VLOOKUP($AA15,Data!$C$3:$AH$300,AW$1,0),0)</f>
        <v>300000</v>
      </c>
      <c r="AX15">
        <f>IFERROR(VLOOKUP($AA15,Data!$C$3:$AH$300,AX$1,0),0)</f>
        <v>300000</v>
      </c>
      <c r="AZ15">
        <f>IFERROR(VLOOKUP($AA15,Data!$C$3:$AH$300,AZ$1,0),0)</f>
        <v>1200</v>
      </c>
      <c r="BA15">
        <f>IFERROR(VLOOKUP($AA15,Data!$C$3:$AH$300,BA$1,0),0)</f>
        <v>1200</v>
      </c>
      <c r="BB15">
        <f>IFERROR(VLOOKUP($AA15,Data!$C$3:$AH$300,BB$1,0),0)</f>
        <v>1200</v>
      </c>
      <c r="BC15">
        <f>IFERROR(VLOOKUP($AA15,Data!$C$3:$AH$300,BC$1,0),0)</f>
        <v>1200</v>
      </c>
      <c r="BD15">
        <f>IFERROR(VLOOKUP($AA15,Data!$C$3:$AH$300,BD$1,0),0)</f>
        <v>1200</v>
      </c>
      <c r="BE15">
        <f>IFERROR(VLOOKUP($AA15,Data!$C$3:$AH$300,BE$1,0),0)</f>
        <v>1200</v>
      </c>
      <c r="BF15">
        <f>IFERROR(VLOOKUP($AA15,Data!$C$3:$AH$300,BF$1,0),0)</f>
        <v>1200</v>
      </c>
      <c r="BG15">
        <f>IFERROR(VLOOKUP($AA15,Data!$C$3:$AH$300,BG$1,0),0)</f>
        <v>1200</v>
      </c>
      <c r="BH15">
        <f>IFERROR(VLOOKUP($AA15,Data!$C$3:$AH$300,BH$1,0),0)</f>
        <v>1200</v>
      </c>
      <c r="BI15">
        <f>IFERROR(VLOOKUP($AA15,Data!$C$3:$AH$300,BI$1,0),0)</f>
        <v>1200</v>
      </c>
    </row>
    <row r="16" spans="1:61" x14ac:dyDescent="0.25">
      <c r="A16" t="str">
        <f>Tactical!A6</f>
        <v>T04</v>
      </c>
      <c r="B16" t="str">
        <f>Tactical!B6</f>
        <v>Drainage Condition</v>
      </c>
      <c r="C16" s="57" t="s">
        <v>8</v>
      </c>
      <c r="D16" s="57" t="s">
        <v>8</v>
      </c>
      <c r="E16" s="57" t="s">
        <v>9</v>
      </c>
      <c r="F16" s="57" t="s">
        <v>9</v>
      </c>
      <c r="G16" s="57" t="s">
        <v>10</v>
      </c>
      <c r="H16" s="57"/>
      <c r="I16" s="57"/>
      <c r="J16" s="57"/>
      <c r="K16" s="57"/>
      <c r="L16" s="57"/>
      <c r="M16" s="57"/>
      <c r="N16" s="57"/>
      <c r="O16" s="57"/>
      <c r="P16" s="57"/>
      <c r="Q16" s="57"/>
      <c r="R16" s="57"/>
      <c r="S16" s="57"/>
      <c r="T16" s="57"/>
      <c r="U16" s="57"/>
      <c r="V16" s="57"/>
      <c r="W16" s="57"/>
      <c r="X16" s="57"/>
      <c r="Y16" s="57"/>
      <c r="Z16" s="57"/>
      <c r="AA16" t="str">
        <f t="shared" si="0"/>
        <v>T04A</v>
      </c>
      <c r="AB16" t="str">
        <f>IFERROR(VLOOKUP($AA16,Data!$C$3:$AH$300,AB$1,0),0)</f>
        <v>Drainage condition is improved, asset consumption is minimised, and effective asset stewardship is applied</v>
      </c>
      <c r="AD16">
        <f>IFERROR(VLOOKUP($AA16,Data!$C$3:$AH$300,AD$1,0),0)</f>
        <v>120000</v>
      </c>
      <c r="AE16">
        <f>IFERROR(VLOOKUP($AA16,Data!$C$3:$AH$300,AE$1,0),0)</f>
        <v>123000</v>
      </c>
      <c r="AF16">
        <f>IFERROR(VLOOKUP($AA16,Data!$C$3:$AH$300,AF$1,0),0)</f>
        <v>126000</v>
      </c>
      <c r="AG16">
        <f>IFERROR(VLOOKUP($AA16,Data!$C$3:$AH$300,AG$1,0),0)</f>
        <v>129000</v>
      </c>
      <c r="AH16">
        <f>IFERROR(VLOOKUP($AA16,Data!$C$3:$AH$300,AH$1,0),0)</f>
        <v>132000</v>
      </c>
      <c r="AI16">
        <f>IFERROR(VLOOKUP($AA16,Data!$C$3:$AH$300,AI$1,0),0)</f>
        <v>135000</v>
      </c>
      <c r="AJ16">
        <f>IFERROR(VLOOKUP($AA16,Data!$C$3:$AH$300,AJ$1,0),0)</f>
        <v>138000</v>
      </c>
      <c r="AK16">
        <f>IFERROR(VLOOKUP($AA16,Data!$C$3:$AH$300,AK$1,0),0)</f>
        <v>141000</v>
      </c>
      <c r="AL16">
        <f>IFERROR(VLOOKUP($AA16,Data!$C$3:$AH$300,AL$1,0),0)</f>
        <v>144000</v>
      </c>
      <c r="AM16">
        <f>IFERROR(VLOOKUP($AA16,Data!$C$3:$AH$300,AM$1,0),0)</f>
        <v>147000</v>
      </c>
      <c r="AO16">
        <f>IFERROR(VLOOKUP($AA16,Data!$C$3:$AH$300,AO$1,0),0)</f>
        <v>200000</v>
      </c>
      <c r="AP16">
        <f>IFERROR(VLOOKUP($AA16,Data!$C$3:$AH$300,AP$1,0),0)</f>
        <v>200000</v>
      </c>
      <c r="AQ16">
        <f>IFERROR(VLOOKUP($AA16,Data!$C$3:$AH$300,AQ$1,0),0)</f>
        <v>200000</v>
      </c>
      <c r="AR16">
        <f>IFERROR(VLOOKUP($AA16,Data!$C$3:$AH$300,AR$1,0),0)</f>
        <v>200000</v>
      </c>
      <c r="AS16">
        <f>IFERROR(VLOOKUP($AA16,Data!$C$3:$AH$300,AS$1,0),0)</f>
        <v>200000</v>
      </c>
      <c r="AT16">
        <f>IFERROR(VLOOKUP($AA16,Data!$C$3:$AH$300,AT$1,0),0)</f>
        <v>300000</v>
      </c>
      <c r="AU16">
        <f>IFERROR(VLOOKUP($AA16,Data!$C$3:$AH$300,AU$1,0),0)</f>
        <v>300000</v>
      </c>
      <c r="AV16">
        <f>IFERROR(VLOOKUP($AA16,Data!$C$3:$AH$300,AV$1,0),0)</f>
        <v>300000</v>
      </c>
      <c r="AW16">
        <f>IFERROR(VLOOKUP($AA16,Data!$C$3:$AH$300,AW$1,0),0)</f>
        <v>300000</v>
      </c>
      <c r="AX16">
        <f>IFERROR(VLOOKUP($AA16,Data!$C$3:$AH$300,AX$1,0),0)</f>
        <v>300000</v>
      </c>
      <c r="AZ16">
        <f>IFERROR(VLOOKUP($AA16,Data!$C$3:$AH$300,AZ$1,0),0)</f>
        <v>1200</v>
      </c>
      <c r="BA16">
        <f>IFERROR(VLOOKUP($AA16,Data!$C$3:$AH$300,BA$1,0),0)</f>
        <v>1200</v>
      </c>
      <c r="BB16">
        <f>IFERROR(VLOOKUP($AA16,Data!$C$3:$AH$300,BB$1,0),0)</f>
        <v>1200</v>
      </c>
      <c r="BC16">
        <f>IFERROR(VLOOKUP($AA16,Data!$C$3:$AH$300,BC$1,0),0)</f>
        <v>1200</v>
      </c>
      <c r="BD16">
        <f>IFERROR(VLOOKUP($AA16,Data!$C$3:$AH$300,BD$1,0),0)</f>
        <v>1200</v>
      </c>
      <c r="BE16">
        <f>IFERROR(VLOOKUP($AA16,Data!$C$3:$AH$300,BE$1,0),0)</f>
        <v>1200</v>
      </c>
      <c r="BF16">
        <f>IFERROR(VLOOKUP($AA16,Data!$C$3:$AH$300,BF$1,0),0)</f>
        <v>1200</v>
      </c>
      <c r="BG16">
        <f>IFERROR(VLOOKUP($AA16,Data!$C$3:$AH$300,BG$1,0),0)</f>
        <v>1200</v>
      </c>
      <c r="BH16">
        <f>IFERROR(VLOOKUP($AA16,Data!$C$3:$AH$300,BH$1,0),0)</f>
        <v>1200</v>
      </c>
      <c r="BI16">
        <f>IFERROR(VLOOKUP($AA16,Data!$C$3:$AH$300,BI$1,0),0)</f>
        <v>1200</v>
      </c>
    </row>
    <row r="17" spans="1:61" x14ac:dyDescent="0.25">
      <c r="A17" t="str">
        <f>Tactical!A7</f>
        <v>T05</v>
      </c>
      <c r="B17" t="str">
        <f>Tactical!B7</f>
        <v>Structures Condition</v>
      </c>
      <c r="C17" s="57" t="s">
        <v>8</v>
      </c>
      <c r="D17" s="57" t="s">
        <v>8</v>
      </c>
      <c r="E17" s="57" t="s">
        <v>9</v>
      </c>
      <c r="F17" s="57" t="s">
        <v>9</v>
      </c>
      <c r="G17" s="57" t="s">
        <v>10</v>
      </c>
      <c r="H17" s="57"/>
      <c r="I17" s="57"/>
      <c r="J17" s="57"/>
      <c r="K17" s="57"/>
      <c r="L17" s="57"/>
      <c r="M17" s="57"/>
      <c r="N17" s="57"/>
      <c r="O17" s="57"/>
      <c r="P17" s="57"/>
      <c r="Q17" s="57"/>
      <c r="R17" s="57"/>
      <c r="S17" s="57"/>
      <c r="T17" s="57"/>
      <c r="U17" s="57"/>
      <c r="V17" s="57"/>
      <c r="W17" s="57"/>
      <c r="X17" s="57"/>
      <c r="Y17" s="57"/>
      <c r="Z17" s="57"/>
      <c r="AA17" t="str">
        <f t="shared" si="0"/>
        <v>T05A</v>
      </c>
      <c r="AB17" t="str">
        <f>IFERROR(VLOOKUP($AA17,Data!$C$3:$AH$300,AB$1,0),0)</f>
        <v>Structures condition is improved, asset consumption is minimised, and effective asset stewardship is applied</v>
      </c>
      <c r="AD17">
        <f>IFERROR(VLOOKUP($AA17,Data!$C$3:$AH$300,AD$1,0),0)</f>
        <v>120000</v>
      </c>
      <c r="AE17">
        <f>IFERROR(VLOOKUP($AA17,Data!$C$3:$AH$300,AE$1,0),0)</f>
        <v>123000</v>
      </c>
      <c r="AF17">
        <f>IFERROR(VLOOKUP($AA17,Data!$C$3:$AH$300,AF$1,0),0)</f>
        <v>126000</v>
      </c>
      <c r="AG17">
        <f>IFERROR(VLOOKUP($AA17,Data!$C$3:$AH$300,AG$1,0),0)</f>
        <v>129000</v>
      </c>
      <c r="AH17">
        <f>IFERROR(VLOOKUP($AA17,Data!$C$3:$AH$300,AH$1,0),0)</f>
        <v>132000</v>
      </c>
      <c r="AI17">
        <f>IFERROR(VLOOKUP($AA17,Data!$C$3:$AH$300,AI$1,0),0)</f>
        <v>135000</v>
      </c>
      <c r="AJ17">
        <f>IFERROR(VLOOKUP($AA17,Data!$C$3:$AH$300,AJ$1,0),0)</f>
        <v>138000</v>
      </c>
      <c r="AK17">
        <f>IFERROR(VLOOKUP($AA17,Data!$C$3:$AH$300,AK$1,0),0)</f>
        <v>141000</v>
      </c>
      <c r="AL17">
        <f>IFERROR(VLOOKUP($AA17,Data!$C$3:$AH$300,AL$1,0),0)</f>
        <v>144000</v>
      </c>
      <c r="AM17">
        <f>IFERROR(VLOOKUP($AA17,Data!$C$3:$AH$300,AM$1,0),0)</f>
        <v>147000</v>
      </c>
      <c r="AO17">
        <f>IFERROR(VLOOKUP($AA17,Data!$C$3:$AH$300,AO$1,0),0)</f>
        <v>200000</v>
      </c>
      <c r="AP17">
        <f>IFERROR(VLOOKUP($AA17,Data!$C$3:$AH$300,AP$1,0),0)</f>
        <v>200000</v>
      </c>
      <c r="AQ17">
        <f>IFERROR(VLOOKUP($AA17,Data!$C$3:$AH$300,AQ$1,0),0)</f>
        <v>200000</v>
      </c>
      <c r="AR17">
        <f>IFERROR(VLOOKUP($AA17,Data!$C$3:$AH$300,AR$1,0),0)</f>
        <v>200000</v>
      </c>
      <c r="AS17">
        <f>IFERROR(VLOOKUP($AA17,Data!$C$3:$AH$300,AS$1,0),0)</f>
        <v>200000</v>
      </c>
      <c r="AT17">
        <f>IFERROR(VLOOKUP($AA17,Data!$C$3:$AH$300,AT$1,0),0)</f>
        <v>300000</v>
      </c>
      <c r="AU17">
        <f>IFERROR(VLOOKUP($AA17,Data!$C$3:$AH$300,AU$1,0),0)</f>
        <v>300000</v>
      </c>
      <c r="AV17">
        <f>IFERROR(VLOOKUP($AA17,Data!$C$3:$AH$300,AV$1,0),0)</f>
        <v>300000</v>
      </c>
      <c r="AW17">
        <f>IFERROR(VLOOKUP($AA17,Data!$C$3:$AH$300,AW$1,0),0)</f>
        <v>300000</v>
      </c>
      <c r="AX17">
        <f>IFERROR(VLOOKUP($AA17,Data!$C$3:$AH$300,AX$1,0),0)</f>
        <v>300000</v>
      </c>
      <c r="AZ17">
        <f>IFERROR(VLOOKUP($AA17,Data!$C$3:$AH$300,AZ$1,0),0)</f>
        <v>1200</v>
      </c>
      <c r="BA17">
        <f>IFERROR(VLOOKUP($AA17,Data!$C$3:$AH$300,BA$1,0),0)</f>
        <v>1200</v>
      </c>
      <c r="BB17">
        <f>IFERROR(VLOOKUP($AA17,Data!$C$3:$AH$300,BB$1,0),0)</f>
        <v>1200</v>
      </c>
      <c r="BC17">
        <f>IFERROR(VLOOKUP($AA17,Data!$C$3:$AH$300,BC$1,0),0)</f>
        <v>1200</v>
      </c>
      <c r="BD17">
        <f>IFERROR(VLOOKUP($AA17,Data!$C$3:$AH$300,BD$1,0),0)</f>
        <v>1200</v>
      </c>
      <c r="BE17">
        <f>IFERROR(VLOOKUP($AA17,Data!$C$3:$AH$300,BE$1,0),0)</f>
        <v>1200</v>
      </c>
      <c r="BF17">
        <f>IFERROR(VLOOKUP($AA17,Data!$C$3:$AH$300,BF$1,0),0)</f>
        <v>1200</v>
      </c>
      <c r="BG17">
        <f>IFERROR(VLOOKUP($AA17,Data!$C$3:$AH$300,BG$1,0),0)</f>
        <v>1200</v>
      </c>
      <c r="BH17">
        <f>IFERROR(VLOOKUP($AA17,Data!$C$3:$AH$300,BH$1,0),0)</f>
        <v>1200</v>
      </c>
      <c r="BI17">
        <f>IFERROR(VLOOKUP($AA17,Data!$C$3:$AH$300,BI$1,0),0)</f>
        <v>1200</v>
      </c>
    </row>
    <row r="18" spans="1:61" x14ac:dyDescent="0.25">
      <c r="A18" t="str">
        <f>Tactical!A8</f>
        <v>T06</v>
      </c>
      <c r="B18" t="str">
        <f>Tactical!B8</f>
        <v>Unsealed Roads Condition</v>
      </c>
      <c r="C18" s="57" t="s">
        <v>8</v>
      </c>
      <c r="D18" s="57" t="s">
        <v>8</v>
      </c>
      <c r="E18" s="57" t="s">
        <v>9</v>
      </c>
      <c r="F18" s="57" t="s">
        <v>9</v>
      </c>
      <c r="G18" s="57" t="s">
        <v>10</v>
      </c>
      <c r="H18" s="57"/>
      <c r="I18" s="57"/>
      <c r="J18" s="57"/>
      <c r="K18" s="57"/>
      <c r="L18" s="57"/>
      <c r="M18" s="57"/>
      <c r="N18" s="57"/>
      <c r="O18" s="57"/>
      <c r="P18" s="57"/>
      <c r="Q18" s="57"/>
      <c r="R18" s="57"/>
      <c r="S18" s="57"/>
      <c r="T18" s="57"/>
      <c r="U18" s="57"/>
      <c r="V18" s="57"/>
      <c r="W18" s="57"/>
      <c r="X18" s="57"/>
      <c r="Y18" s="57"/>
      <c r="Z18" s="57"/>
      <c r="AA18" t="str">
        <f t="shared" si="0"/>
        <v>T06A</v>
      </c>
      <c r="AB18" t="str">
        <f>IFERROR(VLOOKUP($AA18,Data!$C$3:$AH$300,AB$1,0),0)</f>
        <v>Unsealed Roads condition is improved, asset consumption is minimised, and effective asset stewardship is applied</v>
      </c>
      <c r="AD18">
        <f>IFERROR(VLOOKUP($AA18,Data!$C$3:$AH$300,AD$1,0),0)</f>
        <v>120000</v>
      </c>
      <c r="AE18">
        <f>IFERROR(VLOOKUP($AA18,Data!$C$3:$AH$300,AE$1,0),0)</f>
        <v>123000</v>
      </c>
      <c r="AF18">
        <f>IFERROR(VLOOKUP($AA18,Data!$C$3:$AH$300,AF$1,0),0)</f>
        <v>126000</v>
      </c>
      <c r="AG18">
        <f>IFERROR(VLOOKUP($AA18,Data!$C$3:$AH$300,AG$1,0),0)</f>
        <v>129000</v>
      </c>
      <c r="AH18">
        <f>IFERROR(VLOOKUP($AA18,Data!$C$3:$AH$300,AH$1,0),0)</f>
        <v>132000</v>
      </c>
      <c r="AI18">
        <f>IFERROR(VLOOKUP($AA18,Data!$C$3:$AH$300,AI$1,0),0)</f>
        <v>135000</v>
      </c>
      <c r="AJ18">
        <f>IFERROR(VLOOKUP($AA18,Data!$C$3:$AH$300,AJ$1,0),0)</f>
        <v>138000</v>
      </c>
      <c r="AK18">
        <f>IFERROR(VLOOKUP($AA18,Data!$C$3:$AH$300,AK$1,0),0)</f>
        <v>141000</v>
      </c>
      <c r="AL18">
        <f>IFERROR(VLOOKUP($AA18,Data!$C$3:$AH$300,AL$1,0),0)</f>
        <v>144000</v>
      </c>
      <c r="AM18">
        <f>IFERROR(VLOOKUP($AA18,Data!$C$3:$AH$300,AM$1,0),0)</f>
        <v>147000</v>
      </c>
      <c r="AO18">
        <f>IFERROR(VLOOKUP($AA18,Data!$C$3:$AH$300,AO$1,0),0)</f>
        <v>200000</v>
      </c>
      <c r="AP18">
        <f>IFERROR(VLOOKUP($AA18,Data!$C$3:$AH$300,AP$1,0),0)</f>
        <v>200000</v>
      </c>
      <c r="AQ18">
        <f>IFERROR(VLOOKUP($AA18,Data!$C$3:$AH$300,AQ$1,0),0)</f>
        <v>200000</v>
      </c>
      <c r="AR18">
        <f>IFERROR(VLOOKUP($AA18,Data!$C$3:$AH$300,AR$1,0),0)</f>
        <v>200000</v>
      </c>
      <c r="AS18">
        <f>IFERROR(VLOOKUP($AA18,Data!$C$3:$AH$300,AS$1,0),0)</f>
        <v>200000</v>
      </c>
      <c r="AT18">
        <f>IFERROR(VLOOKUP($AA18,Data!$C$3:$AH$300,AT$1,0),0)</f>
        <v>300000</v>
      </c>
      <c r="AU18">
        <f>IFERROR(VLOOKUP($AA18,Data!$C$3:$AH$300,AU$1,0),0)</f>
        <v>300000</v>
      </c>
      <c r="AV18">
        <f>IFERROR(VLOOKUP($AA18,Data!$C$3:$AH$300,AV$1,0),0)</f>
        <v>300000</v>
      </c>
      <c r="AW18">
        <f>IFERROR(VLOOKUP($AA18,Data!$C$3:$AH$300,AW$1,0),0)</f>
        <v>300000</v>
      </c>
      <c r="AX18">
        <f>IFERROR(VLOOKUP($AA18,Data!$C$3:$AH$300,AX$1,0),0)</f>
        <v>300000</v>
      </c>
      <c r="AZ18">
        <f>IFERROR(VLOOKUP($AA18,Data!$C$3:$AH$300,AZ$1,0),0)</f>
        <v>1200</v>
      </c>
      <c r="BA18">
        <f>IFERROR(VLOOKUP($AA18,Data!$C$3:$AH$300,BA$1,0),0)</f>
        <v>1200</v>
      </c>
      <c r="BB18">
        <f>IFERROR(VLOOKUP($AA18,Data!$C$3:$AH$300,BB$1,0),0)</f>
        <v>1200</v>
      </c>
      <c r="BC18">
        <f>IFERROR(VLOOKUP($AA18,Data!$C$3:$AH$300,BC$1,0),0)</f>
        <v>1200</v>
      </c>
      <c r="BD18">
        <f>IFERROR(VLOOKUP($AA18,Data!$C$3:$AH$300,BD$1,0),0)</f>
        <v>1200</v>
      </c>
      <c r="BE18">
        <f>IFERROR(VLOOKUP($AA18,Data!$C$3:$AH$300,BE$1,0),0)</f>
        <v>1200</v>
      </c>
      <c r="BF18">
        <f>IFERROR(VLOOKUP($AA18,Data!$C$3:$AH$300,BF$1,0),0)</f>
        <v>1200</v>
      </c>
      <c r="BG18">
        <f>IFERROR(VLOOKUP($AA18,Data!$C$3:$AH$300,BG$1,0),0)</f>
        <v>1200</v>
      </c>
      <c r="BH18">
        <f>IFERROR(VLOOKUP($AA18,Data!$C$3:$AH$300,BH$1,0),0)</f>
        <v>1200</v>
      </c>
      <c r="BI18">
        <f>IFERROR(VLOOKUP($AA18,Data!$C$3:$AH$300,BI$1,0),0)</f>
        <v>1200</v>
      </c>
    </row>
    <row r="19" spans="1:61" x14ac:dyDescent="0.25">
      <c r="A19" t="str">
        <f>Tactical!A9</f>
        <v>T07</v>
      </c>
      <c r="B19" t="str">
        <f>Tactical!B9</f>
        <v>Traffic Services Condition</v>
      </c>
      <c r="C19" s="57" t="s">
        <v>8</v>
      </c>
      <c r="D19" s="57" t="s">
        <v>8</v>
      </c>
      <c r="E19" s="57" t="s">
        <v>9</v>
      </c>
      <c r="F19" s="57" t="s">
        <v>9</v>
      </c>
      <c r="G19" s="57" t="s">
        <v>10</v>
      </c>
      <c r="H19" s="57"/>
      <c r="I19" s="57"/>
      <c r="J19" s="57"/>
      <c r="K19" s="57"/>
      <c r="L19" s="57"/>
      <c r="M19" s="57"/>
      <c r="N19" s="57"/>
      <c r="O19" s="57"/>
      <c r="P19" s="57"/>
      <c r="Q19" s="57"/>
      <c r="R19" s="57"/>
      <c r="S19" s="57"/>
      <c r="T19" s="57"/>
      <c r="U19" s="57"/>
      <c r="V19" s="57"/>
      <c r="W19" s="57"/>
      <c r="X19" s="57"/>
      <c r="Y19" s="57"/>
      <c r="Z19" s="57"/>
      <c r="AA19" t="str">
        <f t="shared" si="0"/>
        <v>T07A</v>
      </c>
      <c r="AB19" t="str">
        <f>IFERROR(VLOOKUP($AA19,Data!$C$3:$AH$300,AB$1,0),0)</f>
        <v>Traffic Services condition is improved, asset consumption is minimised, and effective asset stewardship is applied</v>
      </c>
      <c r="AD19">
        <f>IFERROR(VLOOKUP($AA19,Data!$C$3:$AH$300,AD$1,0),0)</f>
        <v>120000</v>
      </c>
      <c r="AE19">
        <f>IFERROR(VLOOKUP($AA19,Data!$C$3:$AH$300,AE$1,0),0)</f>
        <v>123000</v>
      </c>
      <c r="AF19">
        <f>IFERROR(VLOOKUP($AA19,Data!$C$3:$AH$300,AF$1,0),0)</f>
        <v>126000</v>
      </c>
      <c r="AG19">
        <f>IFERROR(VLOOKUP($AA19,Data!$C$3:$AH$300,AG$1,0),0)</f>
        <v>129000</v>
      </c>
      <c r="AH19">
        <f>IFERROR(VLOOKUP($AA19,Data!$C$3:$AH$300,AH$1,0),0)</f>
        <v>132000</v>
      </c>
      <c r="AI19">
        <f>IFERROR(VLOOKUP($AA19,Data!$C$3:$AH$300,AI$1,0),0)</f>
        <v>135000</v>
      </c>
      <c r="AJ19">
        <f>IFERROR(VLOOKUP($AA19,Data!$C$3:$AH$300,AJ$1,0),0)</f>
        <v>138000</v>
      </c>
      <c r="AK19">
        <f>IFERROR(VLOOKUP($AA19,Data!$C$3:$AH$300,AK$1,0),0)</f>
        <v>141000</v>
      </c>
      <c r="AL19">
        <f>IFERROR(VLOOKUP($AA19,Data!$C$3:$AH$300,AL$1,0),0)</f>
        <v>144000</v>
      </c>
      <c r="AM19">
        <f>IFERROR(VLOOKUP($AA19,Data!$C$3:$AH$300,AM$1,0),0)</f>
        <v>147000</v>
      </c>
      <c r="AO19">
        <f>IFERROR(VLOOKUP($AA19,Data!$C$3:$AH$300,AO$1,0),0)</f>
        <v>200000</v>
      </c>
      <c r="AP19">
        <f>IFERROR(VLOOKUP($AA19,Data!$C$3:$AH$300,AP$1,0),0)</f>
        <v>200000</v>
      </c>
      <c r="AQ19">
        <f>IFERROR(VLOOKUP($AA19,Data!$C$3:$AH$300,AQ$1,0),0)</f>
        <v>200000</v>
      </c>
      <c r="AR19">
        <f>IFERROR(VLOOKUP($AA19,Data!$C$3:$AH$300,AR$1,0),0)</f>
        <v>200000</v>
      </c>
      <c r="AS19">
        <f>IFERROR(VLOOKUP($AA19,Data!$C$3:$AH$300,AS$1,0),0)</f>
        <v>200000</v>
      </c>
      <c r="AT19">
        <f>IFERROR(VLOOKUP($AA19,Data!$C$3:$AH$300,AT$1,0),0)</f>
        <v>300000</v>
      </c>
      <c r="AU19">
        <f>IFERROR(VLOOKUP($AA19,Data!$C$3:$AH$300,AU$1,0),0)</f>
        <v>300000</v>
      </c>
      <c r="AV19">
        <f>IFERROR(VLOOKUP($AA19,Data!$C$3:$AH$300,AV$1,0),0)</f>
        <v>300000</v>
      </c>
      <c r="AW19">
        <f>IFERROR(VLOOKUP($AA19,Data!$C$3:$AH$300,AW$1,0),0)</f>
        <v>300000</v>
      </c>
      <c r="AX19">
        <f>IFERROR(VLOOKUP($AA19,Data!$C$3:$AH$300,AX$1,0),0)</f>
        <v>300000</v>
      </c>
      <c r="AZ19">
        <f>IFERROR(VLOOKUP($AA19,Data!$C$3:$AH$300,AZ$1,0),0)</f>
        <v>1200</v>
      </c>
      <c r="BA19">
        <f>IFERROR(VLOOKUP($AA19,Data!$C$3:$AH$300,BA$1,0),0)</f>
        <v>1200</v>
      </c>
      <c r="BB19">
        <f>IFERROR(VLOOKUP($AA19,Data!$C$3:$AH$300,BB$1,0),0)</f>
        <v>1200</v>
      </c>
      <c r="BC19">
        <f>IFERROR(VLOOKUP($AA19,Data!$C$3:$AH$300,BC$1,0),0)</f>
        <v>1200</v>
      </c>
      <c r="BD19">
        <f>IFERROR(VLOOKUP($AA19,Data!$C$3:$AH$300,BD$1,0),0)</f>
        <v>1200</v>
      </c>
      <c r="BE19">
        <f>IFERROR(VLOOKUP($AA19,Data!$C$3:$AH$300,BE$1,0),0)</f>
        <v>1200</v>
      </c>
      <c r="BF19">
        <f>IFERROR(VLOOKUP($AA19,Data!$C$3:$AH$300,BF$1,0),0)</f>
        <v>1200</v>
      </c>
      <c r="BG19">
        <f>IFERROR(VLOOKUP($AA19,Data!$C$3:$AH$300,BG$1,0),0)</f>
        <v>1200</v>
      </c>
      <c r="BH19">
        <f>IFERROR(VLOOKUP($AA19,Data!$C$3:$AH$300,BH$1,0),0)</f>
        <v>1200</v>
      </c>
      <c r="BI19">
        <f>IFERROR(VLOOKUP($AA19,Data!$C$3:$AH$300,BI$1,0),0)</f>
        <v>1200</v>
      </c>
    </row>
    <row r="20" spans="1:61" x14ac:dyDescent="0.25">
      <c r="A20" t="str">
        <f>Tactical!A10</f>
        <v>T08</v>
      </c>
      <c r="B20" t="str">
        <f>Tactical!B10</f>
        <v>Cycleway Condition</v>
      </c>
      <c r="C20" s="57" t="s">
        <v>8</v>
      </c>
      <c r="D20" s="57" t="s">
        <v>8</v>
      </c>
      <c r="E20" s="57" t="s">
        <v>9</v>
      </c>
      <c r="F20" s="57" t="s">
        <v>9</v>
      </c>
      <c r="G20" s="57" t="s">
        <v>10</v>
      </c>
      <c r="H20" s="57"/>
      <c r="I20" s="57"/>
      <c r="J20" s="57"/>
      <c r="K20" s="57"/>
      <c r="L20" s="57"/>
      <c r="M20" s="57"/>
      <c r="N20" s="57"/>
      <c r="O20" s="57"/>
      <c r="P20" s="57"/>
      <c r="Q20" s="57"/>
      <c r="R20" s="57"/>
      <c r="S20" s="57"/>
      <c r="T20" s="57"/>
      <c r="U20" s="57"/>
      <c r="V20" s="57"/>
      <c r="W20" s="57"/>
      <c r="X20" s="57"/>
      <c r="Y20" s="57"/>
      <c r="Z20" s="57"/>
      <c r="AA20" t="str">
        <f t="shared" si="0"/>
        <v>T08A</v>
      </c>
      <c r="AB20" t="str">
        <f>IFERROR(VLOOKUP($AA20,Data!$C$3:$AH$300,AB$1,0),0)</f>
        <v>Cycleway condition is improved, asset consumption is minimised, and effective asset stewardship is applied</v>
      </c>
      <c r="AD20">
        <f>IFERROR(VLOOKUP($AA20,Data!$C$3:$AH$300,AD$1,0),0)</f>
        <v>120000</v>
      </c>
      <c r="AE20">
        <f>IFERROR(VLOOKUP($AA20,Data!$C$3:$AH$300,AE$1,0),0)</f>
        <v>123000</v>
      </c>
      <c r="AF20">
        <f>IFERROR(VLOOKUP($AA20,Data!$C$3:$AH$300,AF$1,0),0)</f>
        <v>126000</v>
      </c>
      <c r="AG20">
        <f>IFERROR(VLOOKUP($AA20,Data!$C$3:$AH$300,AG$1,0),0)</f>
        <v>129000</v>
      </c>
      <c r="AH20">
        <f>IFERROR(VLOOKUP($AA20,Data!$C$3:$AH$300,AH$1,0),0)</f>
        <v>132000</v>
      </c>
      <c r="AI20">
        <f>IFERROR(VLOOKUP($AA20,Data!$C$3:$AH$300,AI$1,0),0)</f>
        <v>135000</v>
      </c>
      <c r="AJ20">
        <f>IFERROR(VLOOKUP($AA20,Data!$C$3:$AH$300,AJ$1,0),0)</f>
        <v>138000</v>
      </c>
      <c r="AK20">
        <f>IFERROR(VLOOKUP($AA20,Data!$C$3:$AH$300,AK$1,0),0)</f>
        <v>141000</v>
      </c>
      <c r="AL20">
        <f>IFERROR(VLOOKUP($AA20,Data!$C$3:$AH$300,AL$1,0),0)</f>
        <v>144000</v>
      </c>
      <c r="AM20">
        <f>IFERROR(VLOOKUP($AA20,Data!$C$3:$AH$300,AM$1,0),0)</f>
        <v>147000</v>
      </c>
      <c r="AO20">
        <f>IFERROR(VLOOKUP($AA20,Data!$C$3:$AH$300,AO$1,0),0)</f>
        <v>200000</v>
      </c>
      <c r="AP20">
        <f>IFERROR(VLOOKUP($AA20,Data!$C$3:$AH$300,AP$1,0),0)</f>
        <v>200000</v>
      </c>
      <c r="AQ20">
        <f>IFERROR(VLOOKUP($AA20,Data!$C$3:$AH$300,AQ$1,0),0)</f>
        <v>200000</v>
      </c>
      <c r="AR20">
        <f>IFERROR(VLOOKUP($AA20,Data!$C$3:$AH$300,AR$1,0),0)</f>
        <v>200000</v>
      </c>
      <c r="AS20">
        <f>IFERROR(VLOOKUP($AA20,Data!$C$3:$AH$300,AS$1,0),0)</f>
        <v>200000</v>
      </c>
      <c r="AT20">
        <f>IFERROR(VLOOKUP($AA20,Data!$C$3:$AH$300,AT$1,0),0)</f>
        <v>300000</v>
      </c>
      <c r="AU20">
        <f>IFERROR(VLOOKUP($AA20,Data!$C$3:$AH$300,AU$1,0),0)</f>
        <v>300000</v>
      </c>
      <c r="AV20">
        <f>IFERROR(VLOOKUP($AA20,Data!$C$3:$AH$300,AV$1,0),0)</f>
        <v>300000</v>
      </c>
      <c r="AW20">
        <f>IFERROR(VLOOKUP($AA20,Data!$C$3:$AH$300,AW$1,0),0)</f>
        <v>300000</v>
      </c>
      <c r="AX20">
        <f>IFERROR(VLOOKUP($AA20,Data!$C$3:$AH$300,AX$1,0),0)</f>
        <v>300000</v>
      </c>
      <c r="AZ20">
        <f>IFERROR(VLOOKUP($AA20,Data!$C$3:$AH$300,AZ$1,0),0)</f>
        <v>1200</v>
      </c>
      <c r="BA20">
        <f>IFERROR(VLOOKUP($AA20,Data!$C$3:$AH$300,BA$1,0),0)</f>
        <v>1200</v>
      </c>
      <c r="BB20">
        <f>IFERROR(VLOOKUP($AA20,Data!$C$3:$AH$300,BB$1,0),0)</f>
        <v>1200</v>
      </c>
      <c r="BC20">
        <f>IFERROR(VLOOKUP($AA20,Data!$C$3:$AH$300,BC$1,0),0)</f>
        <v>1200</v>
      </c>
      <c r="BD20">
        <f>IFERROR(VLOOKUP($AA20,Data!$C$3:$AH$300,BD$1,0),0)</f>
        <v>1200</v>
      </c>
      <c r="BE20">
        <f>IFERROR(VLOOKUP($AA20,Data!$C$3:$AH$300,BE$1,0),0)</f>
        <v>1200</v>
      </c>
      <c r="BF20">
        <f>IFERROR(VLOOKUP($AA20,Data!$C$3:$AH$300,BF$1,0),0)</f>
        <v>1200</v>
      </c>
      <c r="BG20">
        <f>IFERROR(VLOOKUP($AA20,Data!$C$3:$AH$300,BG$1,0),0)</f>
        <v>1200</v>
      </c>
      <c r="BH20">
        <f>IFERROR(VLOOKUP($AA20,Data!$C$3:$AH$300,BH$1,0),0)</f>
        <v>1200</v>
      </c>
      <c r="BI20">
        <f>IFERROR(VLOOKUP($AA20,Data!$C$3:$AH$300,BI$1,0),0)</f>
        <v>1200</v>
      </c>
    </row>
    <row r="21" spans="1:61" x14ac:dyDescent="0.25">
      <c r="A21" t="str">
        <f>Tactical!A11</f>
        <v>T09</v>
      </c>
      <c r="B21" t="str">
        <f>Tactical!B11</f>
        <v>Environmental Asset Condition</v>
      </c>
      <c r="C21" s="57" t="s">
        <v>8</v>
      </c>
      <c r="D21" s="57" t="s">
        <v>8</v>
      </c>
      <c r="E21" s="57" t="s">
        <v>9</v>
      </c>
      <c r="F21" s="57" t="s">
        <v>9</v>
      </c>
      <c r="G21" s="57" t="s">
        <v>10</v>
      </c>
      <c r="H21" s="57"/>
      <c r="I21" s="57"/>
      <c r="J21" s="57"/>
      <c r="K21" s="57"/>
      <c r="L21" s="57"/>
      <c r="M21" s="57"/>
      <c r="N21" s="57"/>
      <c r="O21" s="57"/>
      <c r="P21" s="57"/>
      <c r="Q21" s="57"/>
      <c r="R21" s="57"/>
      <c r="S21" s="57"/>
      <c r="T21" s="57"/>
      <c r="U21" s="57"/>
      <c r="V21" s="57"/>
      <c r="W21" s="57"/>
      <c r="X21" s="57"/>
      <c r="Y21" s="57"/>
      <c r="Z21" s="57"/>
      <c r="AA21" t="str">
        <f t="shared" si="0"/>
        <v>T09A</v>
      </c>
      <c r="AB21" t="str">
        <f>IFERROR(VLOOKUP($AA21,Data!$C$3:$AH$300,AB$1,0),0)</f>
        <v>Environmental Asset condition is improved, asset consumption is minimised, and effective asset stewardship is applied</v>
      </c>
      <c r="AD21">
        <f>IFERROR(VLOOKUP($AA21,Data!$C$3:$AH$300,AD$1,0),0)</f>
        <v>120000</v>
      </c>
      <c r="AE21">
        <f>IFERROR(VLOOKUP($AA21,Data!$C$3:$AH$300,AE$1,0),0)</f>
        <v>123000</v>
      </c>
      <c r="AF21">
        <f>IFERROR(VLOOKUP($AA21,Data!$C$3:$AH$300,AF$1,0),0)</f>
        <v>126000</v>
      </c>
      <c r="AG21">
        <f>IFERROR(VLOOKUP($AA21,Data!$C$3:$AH$300,AG$1,0),0)</f>
        <v>129000</v>
      </c>
      <c r="AH21">
        <f>IFERROR(VLOOKUP($AA21,Data!$C$3:$AH$300,AH$1,0),0)</f>
        <v>132000</v>
      </c>
      <c r="AI21">
        <f>IFERROR(VLOOKUP($AA21,Data!$C$3:$AH$300,AI$1,0),0)</f>
        <v>135000</v>
      </c>
      <c r="AJ21">
        <f>IFERROR(VLOOKUP($AA21,Data!$C$3:$AH$300,AJ$1,0),0)</f>
        <v>138000</v>
      </c>
      <c r="AK21">
        <f>IFERROR(VLOOKUP($AA21,Data!$C$3:$AH$300,AK$1,0),0)</f>
        <v>141000</v>
      </c>
      <c r="AL21">
        <f>IFERROR(VLOOKUP($AA21,Data!$C$3:$AH$300,AL$1,0),0)</f>
        <v>144000</v>
      </c>
      <c r="AM21">
        <f>IFERROR(VLOOKUP($AA21,Data!$C$3:$AH$300,AM$1,0),0)</f>
        <v>147000</v>
      </c>
      <c r="AO21">
        <f>IFERROR(VLOOKUP($AA21,Data!$C$3:$AH$300,AO$1,0),0)</f>
        <v>200000</v>
      </c>
      <c r="AP21">
        <f>IFERROR(VLOOKUP($AA21,Data!$C$3:$AH$300,AP$1,0),0)</f>
        <v>200000</v>
      </c>
      <c r="AQ21">
        <f>IFERROR(VLOOKUP($AA21,Data!$C$3:$AH$300,AQ$1,0),0)</f>
        <v>200000</v>
      </c>
      <c r="AR21">
        <f>IFERROR(VLOOKUP($AA21,Data!$C$3:$AH$300,AR$1,0),0)</f>
        <v>200000</v>
      </c>
      <c r="AS21">
        <f>IFERROR(VLOOKUP($AA21,Data!$C$3:$AH$300,AS$1,0),0)</f>
        <v>200000</v>
      </c>
      <c r="AT21">
        <f>IFERROR(VLOOKUP($AA21,Data!$C$3:$AH$300,AT$1,0),0)</f>
        <v>300000</v>
      </c>
      <c r="AU21">
        <f>IFERROR(VLOOKUP($AA21,Data!$C$3:$AH$300,AU$1,0),0)</f>
        <v>300000</v>
      </c>
      <c r="AV21">
        <f>IFERROR(VLOOKUP($AA21,Data!$C$3:$AH$300,AV$1,0),0)</f>
        <v>300000</v>
      </c>
      <c r="AW21">
        <f>IFERROR(VLOOKUP($AA21,Data!$C$3:$AH$300,AW$1,0),0)</f>
        <v>300000</v>
      </c>
      <c r="AX21">
        <f>IFERROR(VLOOKUP($AA21,Data!$C$3:$AH$300,AX$1,0),0)</f>
        <v>300000</v>
      </c>
      <c r="AZ21">
        <f>IFERROR(VLOOKUP($AA21,Data!$C$3:$AH$300,AZ$1,0),0)</f>
        <v>1200</v>
      </c>
      <c r="BA21">
        <f>IFERROR(VLOOKUP($AA21,Data!$C$3:$AH$300,BA$1,0),0)</f>
        <v>1200</v>
      </c>
      <c r="BB21">
        <f>IFERROR(VLOOKUP($AA21,Data!$C$3:$AH$300,BB$1,0),0)</f>
        <v>1200</v>
      </c>
      <c r="BC21">
        <f>IFERROR(VLOOKUP($AA21,Data!$C$3:$AH$300,BC$1,0),0)</f>
        <v>1200</v>
      </c>
      <c r="BD21">
        <f>IFERROR(VLOOKUP($AA21,Data!$C$3:$AH$300,BD$1,0),0)</f>
        <v>1200</v>
      </c>
      <c r="BE21">
        <f>IFERROR(VLOOKUP($AA21,Data!$C$3:$AH$300,BE$1,0),0)</f>
        <v>1200</v>
      </c>
      <c r="BF21">
        <f>IFERROR(VLOOKUP($AA21,Data!$C$3:$AH$300,BF$1,0),0)</f>
        <v>1200</v>
      </c>
      <c r="BG21">
        <f>IFERROR(VLOOKUP($AA21,Data!$C$3:$AH$300,BG$1,0),0)</f>
        <v>1200</v>
      </c>
      <c r="BH21">
        <f>IFERROR(VLOOKUP($AA21,Data!$C$3:$AH$300,BH$1,0),0)</f>
        <v>1200</v>
      </c>
      <c r="BI21">
        <f>IFERROR(VLOOKUP($AA21,Data!$C$3:$AH$300,BI$1,0),0)</f>
        <v>1200</v>
      </c>
    </row>
    <row r="22" spans="1:61" x14ac:dyDescent="0.25">
      <c r="A22" t="str">
        <f>Tactical!A12</f>
        <v>T10</v>
      </c>
      <c r="B22" t="str">
        <f>Tactical!B12</f>
        <v>Public Transport Asset Condition</v>
      </c>
      <c r="C22" s="57" t="s">
        <v>8</v>
      </c>
      <c r="D22" s="57" t="s">
        <v>8</v>
      </c>
      <c r="E22" s="57" t="s">
        <v>9</v>
      </c>
      <c r="F22" s="57" t="s">
        <v>9</v>
      </c>
      <c r="G22" s="57" t="s">
        <v>10</v>
      </c>
      <c r="H22" s="57"/>
      <c r="I22" s="57"/>
      <c r="J22" s="57"/>
      <c r="K22" s="57"/>
      <c r="L22" s="57"/>
      <c r="M22" s="57"/>
      <c r="N22" s="57"/>
      <c r="O22" s="57"/>
      <c r="P22" s="57"/>
      <c r="Q22" s="57"/>
      <c r="R22" s="57"/>
      <c r="S22" s="57"/>
      <c r="T22" s="57"/>
      <c r="U22" s="57"/>
      <c r="V22" s="57"/>
      <c r="W22" s="57"/>
      <c r="X22" s="57"/>
      <c r="Y22" s="57"/>
      <c r="Z22" s="57"/>
      <c r="AA22" t="str">
        <f t="shared" si="0"/>
        <v>T10A</v>
      </c>
      <c r="AB22" t="str">
        <f>IFERROR(VLOOKUP($AA22,Data!$C$3:$AH$300,AB$1,0),0)</f>
        <v>Public Transport Asset condition is improved, asset consumption is minimised, and effective asset stewardship is applied</v>
      </c>
      <c r="AD22">
        <f>IFERROR(VLOOKUP($AA22,Data!$C$3:$AH$300,AD$1,0),0)</f>
        <v>200000</v>
      </c>
      <c r="AE22">
        <f>IFERROR(VLOOKUP($AA22,Data!$C$3:$AH$300,AE$1,0),0)</f>
        <v>200000</v>
      </c>
      <c r="AF22">
        <f>IFERROR(VLOOKUP($AA22,Data!$C$3:$AH$300,AF$1,0),0)</f>
        <v>200000</v>
      </c>
      <c r="AG22">
        <f>IFERROR(VLOOKUP($AA22,Data!$C$3:$AH$300,AG$1,0),0)</f>
        <v>200000</v>
      </c>
      <c r="AH22">
        <f>IFERROR(VLOOKUP($AA22,Data!$C$3:$AH$300,AH$1,0),0)</f>
        <v>200000</v>
      </c>
      <c r="AI22">
        <f>IFERROR(VLOOKUP($AA22,Data!$C$3:$AH$300,AI$1,0),0)</f>
        <v>200000</v>
      </c>
      <c r="AJ22">
        <f>IFERROR(VLOOKUP($AA22,Data!$C$3:$AH$300,AJ$1,0),0)</f>
        <v>200000</v>
      </c>
      <c r="AK22">
        <f>IFERROR(VLOOKUP($AA22,Data!$C$3:$AH$300,AK$1,0),0)</f>
        <v>200000</v>
      </c>
      <c r="AL22">
        <f>IFERROR(VLOOKUP($AA22,Data!$C$3:$AH$300,AL$1,0),0)</f>
        <v>200000</v>
      </c>
      <c r="AM22">
        <f>IFERROR(VLOOKUP($AA22,Data!$C$3:$AH$300,AM$1,0),0)</f>
        <v>200000</v>
      </c>
      <c r="AO22">
        <f>IFERROR(VLOOKUP($AA22,Data!$C$3:$AH$300,AO$1,0),0)</f>
        <v>600000</v>
      </c>
      <c r="AP22">
        <f>IFERROR(VLOOKUP($AA22,Data!$C$3:$AH$300,AP$1,0),0)</f>
        <v>600000</v>
      </c>
      <c r="AQ22">
        <f>IFERROR(VLOOKUP($AA22,Data!$C$3:$AH$300,AQ$1,0),0)</f>
        <v>600000</v>
      </c>
      <c r="AR22">
        <f>IFERROR(VLOOKUP($AA22,Data!$C$3:$AH$300,AR$1,0),0)</f>
        <v>600000</v>
      </c>
      <c r="AS22">
        <f>IFERROR(VLOOKUP($AA22,Data!$C$3:$AH$300,AS$1,0),0)</f>
        <v>600000</v>
      </c>
      <c r="AT22">
        <f>IFERROR(VLOOKUP($AA22,Data!$C$3:$AH$300,AT$1,0),0)</f>
        <v>600000</v>
      </c>
      <c r="AU22">
        <f>IFERROR(VLOOKUP($AA22,Data!$C$3:$AH$300,AU$1,0),0)</f>
        <v>600000</v>
      </c>
      <c r="AV22">
        <f>IFERROR(VLOOKUP($AA22,Data!$C$3:$AH$300,AV$1,0),0)</f>
        <v>600000</v>
      </c>
      <c r="AW22">
        <f>IFERROR(VLOOKUP($AA22,Data!$C$3:$AH$300,AW$1,0),0)</f>
        <v>600000</v>
      </c>
      <c r="AX22">
        <f>IFERROR(VLOOKUP($AA22,Data!$C$3:$AH$300,AX$1,0),0)</f>
        <v>600000</v>
      </c>
      <c r="AZ22">
        <f>IFERROR(VLOOKUP($AA22,Data!$C$3:$AH$300,AZ$1,0),0)</f>
        <v>400</v>
      </c>
      <c r="BA22">
        <f>IFERROR(VLOOKUP($AA22,Data!$C$3:$AH$300,BA$1,0),0)</f>
        <v>400</v>
      </c>
      <c r="BB22">
        <f>IFERROR(VLOOKUP($AA22,Data!$C$3:$AH$300,BB$1,0),0)</f>
        <v>400</v>
      </c>
      <c r="BC22">
        <f>IFERROR(VLOOKUP($AA22,Data!$C$3:$AH$300,BC$1,0),0)</f>
        <v>400</v>
      </c>
      <c r="BD22">
        <f>IFERROR(VLOOKUP($AA22,Data!$C$3:$AH$300,BD$1,0),0)</f>
        <v>400</v>
      </c>
      <c r="BE22">
        <f>IFERROR(VLOOKUP($AA22,Data!$C$3:$AH$300,BE$1,0),0)</f>
        <v>400</v>
      </c>
      <c r="BF22">
        <f>IFERROR(VLOOKUP($AA22,Data!$C$3:$AH$300,BF$1,0),0)</f>
        <v>400</v>
      </c>
      <c r="BG22">
        <f>IFERROR(VLOOKUP($AA22,Data!$C$3:$AH$300,BG$1,0),0)</f>
        <v>400</v>
      </c>
      <c r="BH22">
        <f>IFERROR(VLOOKUP($AA22,Data!$C$3:$AH$300,BH$1,0),0)</f>
        <v>400</v>
      </c>
      <c r="BI22">
        <f>IFERROR(VLOOKUP($AA22,Data!$C$3:$AH$300,BI$1,0),0)</f>
        <v>400</v>
      </c>
    </row>
    <row r="23" spans="1:61" x14ac:dyDescent="0.25">
      <c r="A23" t="str">
        <f>Tactical!A13</f>
        <v>T11</v>
      </c>
      <c r="B23" t="str">
        <f>Tactical!B13</f>
        <v>Smooth Travel Exposure</v>
      </c>
      <c r="C23" s="57" t="s">
        <v>8</v>
      </c>
      <c r="D23" s="57" t="s">
        <v>8</v>
      </c>
      <c r="E23" s="57" t="s">
        <v>9</v>
      </c>
      <c r="F23" s="57" t="s">
        <v>9</v>
      </c>
      <c r="G23" s="57" t="s">
        <v>10</v>
      </c>
      <c r="H23" s="57"/>
      <c r="I23" s="57"/>
      <c r="J23" s="57"/>
      <c r="K23" s="57"/>
      <c r="L23" s="57"/>
      <c r="M23" s="57"/>
      <c r="N23" s="57"/>
      <c r="O23" s="57"/>
      <c r="P23" s="57"/>
      <c r="Q23" s="57"/>
      <c r="R23" s="57"/>
      <c r="S23" s="57"/>
      <c r="T23" s="57"/>
      <c r="U23" s="57"/>
      <c r="V23" s="57"/>
      <c r="W23" s="57"/>
      <c r="X23" s="57"/>
      <c r="Y23" s="57"/>
      <c r="Z23" s="57"/>
      <c r="AA23" t="str">
        <f t="shared" si="0"/>
        <v>T11A</v>
      </c>
      <c r="AB23">
        <f>IFERROR(VLOOKUP($AA23,Data!$C$3:$AH$300,AB$1,0),0)</f>
        <v>0</v>
      </c>
      <c r="AD23">
        <f>IFERROR(VLOOKUP($AA23,Data!$C$3:$AH$300,AD$1,0),0)</f>
        <v>0</v>
      </c>
      <c r="AE23">
        <f>IFERROR(VLOOKUP($AA23,Data!$C$3:$AH$300,AE$1,0),0)</f>
        <v>0</v>
      </c>
      <c r="AF23">
        <f>IFERROR(VLOOKUP($AA23,Data!$C$3:$AH$300,AF$1,0),0)</f>
        <v>0</v>
      </c>
      <c r="AG23">
        <f>IFERROR(VLOOKUP($AA23,Data!$C$3:$AH$300,AG$1,0),0)</f>
        <v>0</v>
      </c>
      <c r="AH23">
        <f>IFERROR(VLOOKUP($AA23,Data!$C$3:$AH$300,AH$1,0),0)</f>
        <v>0</v>
      </c>
      <c r="AI23">
        <f>IFERROR(VLOOKUP($AA23,Data!$C$3:$AH$300,AI$1,0),0)</f>
        <v>0</v>
      </c>
      <c r="AJ23">
        <f>IFERROR(VLOOKUP($AA23,Data!$C$3:$AH$300,AJ$1,0),0)</f>
        <v>0</v>
      </c>
      <c r="AK23">
        <f>IFERROR(VLOOKUP($AA23,Data!$C$3:$AH$300,AK$1,0),0)</f>
        <v>0</v>
      </c>
      <c r="AL23">
        <f>IFERROR(VLOOKUP($AA23,Data!$C$3:$AH$300,AL$1,0),0)</f>
        <v>0</v>
      </c>
      <c r="AM23">
        <f>IFERROR(VLOOKUP($AA23,Data!$C$3:$AH$300,AM$1,0),0)</f>
        <v>0</v>
      </c>
      <c r="AO23">
        <f>IFERROR(VLOOKUP($AA23,Data!$C$3:$AH$300,AO$1,0),0)</f>
        <v>0</v>
      </c>
      <c r="AP23">
        <f>IFERROR(VLOOKUP($AA23,Data!$C$3:$AH$300,AP$1,0),0)</f>
        <v>0</v>
      </c>
      <c r="AQ23">
        <f>IFERROR(VLOOKUP($AA23,Data!$C$3:$AH$300,AQ$1,0),0)</f>
        <v>0</v>
      </c>
      <c r="AR23">
        <f>IFERROR(VLOOKUP($AA23,Data!$C$3:$AH$300,AR$1,0),0)</f>
        <v>0</v>
      </c>
      <c r="AS23">
        <f>IFERROR(VLOOKUP($AA23,Data!$C$3:$AH$300,AS$1,0),0)</f>
        <v>0</v>
      </c>
      <c r="AT23">
        <f>IFERROR(VLOOKUP($AA23,Data!$C$3:$AH$300,AT$1,0),0)</f>
        <v>0</v>
      </c>
      <c r="AU23">
        <f>IFERROR(VLOOKUP($AA23,Data!$C$3:$AH$300,AU$1,0),0)</f>
        <v>0</v>
      </c>
      <c r="AV23">
        <f>IFERROR(VLOOKUP($AA23,Data!$C$3:$AH$300,AV$1,0),0)</f>
        <v>0</v>
      </c>
      <c r="AW23">
        <f>IFERROR(VLOOKUP($AA23,Data!$C$3:$AH$300,AW$1,0),0)</f>
        <v>0</v>
      </c>
      <c r="AX23">
        <f>IFERROR(VLOOKUP($AA23,Data!$C$3:$AH$300,AX$1,0),0)</f>
        <v>0</v>
      </c>
      <c r="AZ23">
        <f>IFERROR(VLOOKUP($AA23,Data!$C$3:$AH$300,AZ$1,0),0)</f>
        <v>0</v>
      </c>
      <c r="BA23">
        <f>IFERROR(VLOOKUP($AA23,Data!$C$3:$AH$300,BA$1,0),0)</f>
        <v>0</v>
      </c>
      <c r="BB23">
        <f>IFERROR(VLOOKUP($AA23,Data!$C$3:$AH$300,BB$1,0),0)</f>
        <v>0</v>
      </c>
      <c r="BC23">
        <f>IFERROR(VLOOKUP($AA23,Data!$C$3:$AH$300,BC$1,0),0)</f>
        <v>0</v>
      </c>
      <c r="BD23">
        <f>IFERROR(VLOOKUP($AA23,Data!$C$3:$AH$300,BD$1,0),0)</f>
        <v>0</v>
      </c>
      <c r="BE23">
        <f>IFERROR(VLOOKUP($AA23,Data!$C$3:$AH$300,BE$1,0),0)</f>
        <v>0</v>
      </c>
      <c r="BF23">
        <f>IFERROR(VLOOKUP($AA23,Data!$C$3:$AH$300,BF$1,0),0)</f>
        <v>0</v>
      </c>
      <c r="BG23">
        <f>IFERROR(VLOOKUP($AA23,Data!$C$3:$AH$300,BG$1,0),0)</f>
        <v>0</v>
      </c>
      <c r="BH23">
        <f>IFERROR(VLOOKUP($AA23,Data!$C$3:$AH$300,BH$1,0),0)</f>
        <v>0</v>
      </c>
      <c r="BI23">
        <f>IFERROR(VLOOKUP($AA23,Data!$C$3:$AH$300,BI$1,0),0)</f>
        <v>0</v>
      </c>
    </row>
    <row r="24" spans="1:61" x14ac:dyDescent="0.25">
      <c r="A24" t="str">
        <f>Operational!A3</f>
        <v>Op01</v>
      </c>
      <c r="B24" t="str">
        <f>Operational!B3</f>
        <v>Sealed Pavement Maintenance</v>
      </c>
      <c r="C24" s="57" t="s">
        <v>8</v>
      </c>
      <c r="D24" s="57" t="s">
        <v>8</v>
      </c>
      <c r="E24" s="57" t="s">
        <v>9</v>
      </c>
      <c r="F24" s="57" t="s">
        <v>9</v>
      </c>
      <c r="G24" s="57" t="s">
        <v>10</v>
      </c>
      <c r="H24" s="57"/>
      <c r="I24" s="57"/>
      <c r="J24" s="57"/>
      <c r="K24" s="57"/>
      <c r="L24" s="57"/>
      <c r="M24" s="57"/>
      <c r="N24" s="57"/>
      <c r="O24" s="57"/>
      <c r="P24" s="57"/>
      <c r="Q24" s="57"/>
      <c r="R24" s="57"/>
      <c r="S24" s="57"/>
      <c r="T24" s="57"/>
      <c r="U24" s="57"/>
      <c r="V24" s="57"/>
      <c r="W24" s="57"/>
      <c r="X24" s="57"/>
      <c r="Y24" s="57"/>
      <c r="Z24" s="57"/>
      <c r="AA24" t="str">
        <f t="shared" si="0"/>
        <v>Op01A</v>
      </c>
      <c r="AB24" t="str">
        <f>IFERROR(VLOOKUP($AA24,Data!$C$3:$AH$300,AB$1,0),0)</f>
        <v>Sealed pavement faults are responded to in a timely manner, proactive maintenance is enabled.</v>
      </c>
      <c r="AD24">
        <f>IFERROR(VLOOKUP($AA24,Data!$C$3:$AH$300,AD$1,0),0)</f>
        <v>120000</v>
      </c>
      <c r="AE24">
        <f>IFERROR(VLOOKUP($AA24,Data!$C$3:$AH$300,AE$1,0),0)</f>
        <v>123000</v>
      </c>
      <c r="AF24">
        <f>IFERROR(VLOOKUP($AA24,Data!$C$3:$AH$300,AF$1,0),0)</f>
        <v>126000</v>
      </c>
      <c r="AG24">
        <f>IFERROR(VLOOKUP($AA24,Data!$C$3:$AH$300,AG$1,0),0)</f>
        <v>129000</v>
      </c>
      <c r="AH24">
        <f>IFERROR(VLOOKUP($AA24,Data!$C$3:$AH$300,AH$1,0),0)</f>
        <v>132000</v>
      </c>
      <c r="AI24">
        <f>IFERROR(VLOOKUP($AA24,Data!$C$3:$AH$300,AI$1,0),0)</f>
        <v>135000</v>
      </c>
      <c r="AJ24">
        <f>IFERROR(VLOOKUP($AA24,Data!$C$3:$AH$300,AJ$1,0),0)</f>
        <v>138000</v>
      </c>
      <c r="AK24">
        <f>IFERROR(VLOOKUP($AA24,Data!$C$3:$AH$300,AK$1,0),0)</f>
        <v>141000</v>
      </c>
      <c r="AL24">
        <f>IFERROR(VLOOKUP($AA24,Data!$C$3:$AH$300,AL$1,0),0)</f>
        <v>144000</v>
      </c>
      <c r="AM24">
        <f>IFERROR(VLOOKUP($AA24,Data!$C$3:$AH$300,AM$1,0),0)</f>
        <v>147000</v>
      </c>
      <c r="AO24">
        <f>IFERROR(VLOOKUP($AA24,Data!$C$3:$AH$300,AO$1,0),0)</f>
        <v>200000</v>
      </c>
      <c r="AP24">
        <f>IFERROR(VLOOKUP($AA24,Data!$C$3:$AH$300,AP$1,0),0)</f>
        <v>200000</v>
      </c>
      <c r="AQ24">
        <f>IFERROR(VLOOKUP($AA24,Data!$C$3:$AH$300,AQ$1,0),0)</f>
        <v>200000</v>
      </c>
      <c r="AR24">
        <f>IFERROR(VLOOKUP($AA24,Data!$C$3:$AH$300,AR$1,0),0)</f>
        <v>200000</v>
      </c>
      <c r="AS24">
        <f>IFERROR(VLOOKUP($AA24,Data!$C$3:$AH$300,AS$1,0),0)</f>
        <v>200000</v>
      </c>
      <c r="AT24">
        <f>IFERROR(VLOOKUP($AA24,Data!$C$3:$AH$300,AT$1,0),0)</f>
        <v>300000</v>
      </c>
      <c r="AU24">
        <f>IFERROR(VLOOKUP($AA24,Data!$C$3:$AH$300,AU$1,0),0)</f>
        <v>300000</v>
      </c>
      <c r="AV24">
        <f>IFERROR(VLOOKUP($AA24,Data!$C$3:$AH$300,AV$1,0),0)</f>
        <v>300000</v>
      </c>
      <c r="AW24">
        <f>IFERROR(VLOOKUP($AA24,Data!$C$3:$AH$300,AW$1,0),0)</f>
        <v>300000</v>
      </c>
      <c r="AX24">
        <f>IFERROR(VLOOKUP($AA24,Data!$C$3:$AH$300,AX$1,0),0)</f>
        <v>300000</v>
      </c>
      <c r="AZ24">
        <f>IFERROR(VLOOKUP($AA24,Data!$C$3:$AH$300,AZ$1,0),0)</f>
        <v>1200</v>
      </c>
      <c r="BA24">
        <f>IFERROR(VLOOKUP($AA24,Data!$C$3:$AH$300,BA$1,0),0)</f>
        <v>1200</v>
      </c>
      <c r="BB24">
        <f>IFERROR(VLOOKUP($AA24,Data!$C$3:$AH$300,BB$1,0),0)</f>
        <v>1200</v>
      </c>
      <c r="BC24">
        <f>IFERROR(VLOOKUP($AA24,Data!$C$3:$AH$300,BC$1,0),0)</f>
        <v>1200</v>
      </c>
      <c r="BD24">
        <f>IFERROR(VLOOKUP($AA24,Data!$C$3:$AH$300,BD$1,0),0)</f>
        <v>1200</v>
      </c>
      <c r="BE24">
        <f>IFERROR(VLOOKUP($AA24,Data!$C$3:$AH$300,BE$1,0),0)</f>
        <v>1200</v>
      </c>
      <c r="BF24">
        <f>IFERROR(VLOOKUP($AA24,Data!$C$3:$AH$300,BF$1,0),0)</f>
        <v>1200</v>
      </c>
      <c r="BG24">
        <f>IFERROR(VLOOKUP($AA24,Data!$C$3:$AH$300,BG$1,0),0)</f>
        <v>1200</v>
      </c>
      <c r="BH24">
        <f>IFERROR(VLOOKUP($AA24,Data!$C$3:$AH$300,BH$1,0),0)</f>
        <v>1200</v>
      </c>
      <c r="BI24">
        <f>IFERROR(VLOOKUP($AA24,Data!$C$3:$AH$300,BI$1,0),0)</f>
        <v>1200</v>
      </c>
    </row>
    <row r="25" spans="1:61" x14ac:dyDescent="0.25">
      <c r="A25" t="str">
        <f>Operational!A4</f>
        <v>Op02</v>
      </c>
      <c r="B25" t="str">
        <f>Operational!B4</f>
        <v>Unsealed Pavement Maintenance</v>
      </c>
      <c r="C25" s="57" t="s">
        <v>8</v>
      </c>
      <c r="D25" s="57" t="s">
        <v>8</v>
      </c>
      <c r="E25" s="57" t="s">
        <v>9</v>
      </c>
      <c r="F25" s="57" t="s">
        <v>9</v>
      </c>
      <c r="G25" s="57" t="s">
        <v>10</v>
      </c>
      <c r="H25" s="57"/>
      <c r="I25" s="57"/>
      <c r="J25" s="57"/>
      <c r="K25" s="57"/>
      <c r="L25" s="57"/>
      <c r="M25" s="57"/>
      <c r="N25" s="57"/>
      <c r="O25" s="57"/>
      <c r="P25" s="57"/>
      <c r="Q25" s="57"/>
      <c r="R25" s="57"/>
      <c r="S25" s="57"/>
      <c r="T25" s="57"/>
      <c r="U25" s="57"/>
      <c r="V25" s="57"/>
      <c r="W25" s="57"/>
      <c r="X25" s="57"/>
      <c r="Y25" s="57"/>
      <c r="Z25" s="57"/>
      <c r="AA25" t="str">
        <f t="shared" si="0"/>
        <v>Op02A</v>
      </c>
      <c r="AB25" t="str">
        <f>IFERROR(VLOOKUP($AA25,Data!$C$3:$AH$300,AB$1,0),0)</f>
        <v>Unsealed pavement faults are responded to in a timely manner, proactive maintenance is enabled.</v>
      </c>
      <c r="AD25">
        <f>IFERROR(VLOOKUP($AA25,Data!$C$3:$AH$300,AD$1,0),0)</f>
        <v>1200000</v>
      </c>
      <c r="AE25">
        <f>IFERROR(VLOOKUP($AA25,Data!$C$3:$AH$300,AE$1,0),0)</f>
        <v>1230000</v>
      </c>
      <c r="AF25">
        <f>IFERROR(VLOOKUP($AA25,Data!$C$3:$AH$300,AF$1,0),0)</f>
        <v>1260000</v>
      </c>
      <c r="AG25">
        <f>IFERROR(VLOOKUP($AA25,Data!$C$3:$AH$300,AG$1,0),0)</f>
        <v>1290000</v>
      </c>
      <c r="AH25">
        <f>IFERROR(VLOOKUP($AA25,Data!$C$3:$AH$300,AH$1,0),0)</f>
        <v>1320000</v>
      </c>
      <c r="AI25">
        <f>IFERROR(VLOOKUP($AA25,Data!$C$3:$AH$300,AI$1,0),0)</f>
        <v>1350000</v>
      </c>
      <c r="AJ25">
        <f>IFERROR(VLOOKUP($AA25,Data!$C$3:$AH$300,AJ$1,0),0)</f>
        <v>1380000</v>
      </c>
      <c r="AK25">
        <f>IFERROR(VLOOKUP($AA25,Data!$C$3:$AH$300,AK$1,0),0)</f>
        <v>1410000</v>
      </c>
      <c r="AL25">
        <f>IFERROR(VLOOKUP($AA25,Data!$C$3:$AH$300,AL$1,0),0)</f>
        <v>1440000</v>
      </c>
      <c r="AM25">
        <f>IFERROR(VLOOKUP($AA25,Data!$C$3:$AH$300,AM$1,0),0)</f>
        <v>1470000</v>
      </c>
      <c r="AO25">
        <f>IFERROR(VLOOKUP($AA25,Data!$C$3:$AH$300,AO$1,0),0)</f>
        <v>200000</v>
      </c>
      <c r="AP25">
        <f>IFERROR(VLOOKUP($AA25,Data!$C$3:$AH$300,AP$1,0),0)</f>
        <v>200000</v>
      </c>
      <c r="AQ25">
        <f>IFERROR(VLOOKUP($AA25,Data!$C$3:$AH$300,AQ$1,0),0)</f>
        <v>200000</v>
      </c>
      <c r="AR25">
        <f>IFERROR(VLOOKUP($AA25,Data!$C$3:$AH$300,AR$1,0),0)</f>
        <v>200000</v>
      </c>
      <c r="AS25">
        <f>IFERROR(VLOOKUP($AA25,Data!$C$3:$AH$300,AS$1,0),0)</f>
        <v>200000</v>
      </c>
      <c r="AT25">
        <f>IFERROR(VLOOKUP($AA25,Data!$C$3:$AH$300,AT$1,0),0)</f>
        <v>300000</v>
      </c>
      <c r="AU25">
        <f>IFERROR(VLOOKUP($AA25,Data!$C$3:$AH$300,AU$1,0),0)</f>
        <v>300000</v>
      </c>
      <c r="AV25">
        <f>IFERROR(VLOOKUP($AA25,Data!$C$3:$AH$300,AV$1,0),0)</f>
        <v>300000</v>
      </c>
      <c r="AW25">
        <f>IFERROR(VLOOKUP($AA25,Data!$C$3:$AH$300,AW$1,0),0)</f>
        <v>300000</v>
      </c>
      <c r="AX25">
        <f>IFERROR(VLOOKUP($AA25,Data!$C$3:$AH$300,AX$1,0),0)</f>
        <v>300000</v>
      </c>
      <c r="AZ25">
        <f>IFERROR(VLOOKUP($AA25,Data!$C$3:$AH$300,AZ$1,0),0)</f>
        <v>1200</v>
      </c>
      <c r="BA25">
        <f>IFERROR(VLOOKUP($AA25,Data!$C$3:$AH$300,BA$1,0),0)</f>
        <v>1200</v>
      </c>
      <c r="BB25">
        <f>IFERROR(VLOOKUP($AA25,Data!$C$3:$AH$300,BB$1,0),0)</f>
        <v>1200</v>
      </c>
      <c r="BC25">
        <f>IFERROR(VLOOKUP($AA25,Data!$C$3:$AH$300,BC$1,0),0)</f>
        <v>1200</v>
      </c>
      <c r="BD25">
        <f>IFERROR(VLOOKUP($AA25,Data!$C$3:$AH$300,BD$1,0),0)</f>
        <v>1200</v>
      </c>
      <c r="BE25">
        <f>IFERROR(VLOOKUP($AA25,Data!$C$3:$AH$300,BE$1,0),0)</f>
        <v>1200</v>
      </c>
      <c r="BF25">
        <f>IFERROR(VLOOKUP($AA25,Data!$C$3:$AH$300,BF$1,0),0)</f>
        <v>1200</v>
      </c>
      <c r="BG25">
        <f>IFERROR(VLOOKUP($AA25,Data!$C$3:$AH$300,BG$1,0),0)</f>
        <v>1200</v>
      </c>
      <c r="BH25">
        <f>IFERROR(VLOOKUP($AA25,Data!$C$3:$AH$300,BH$1,0),0)</f>
        <v>1200</v>
      </c>
      <c r="BI25">
        <f>IFERROR(VLOOKUP($AA25,Data!$C$3:$AH$300,BI$1,0),0)</f>
        <v>1200</v>
      </c>
    </row>
    <row r="26" spans="1:61" x14ac:dyDescent="0.25">
      <c r="A26" t="str">
        <f>Operational!A5</f>
        <v>Op03</v>
      </c>
      <c r="B26" t="str">
        <f>Operational!B5</f>
        <v>Footpath Maintenance</v>
      </c>
      <c r="C26" s="57" t="s">
        <v>8</v>
      </c>
      <c r="D26" s="57" t="s">
        <v>8</v>
      </c>
      <c r="E26" s="57" t="s">
        <v>9</v>
      </c>
      <c r="F26" s="57" t="s">
        <v>9</v>
      </c>
      <c r="G26" s="57" t="s">
        <v>10</v>
      </c>
      <c r="H26" s="57"/>
      <c r="I26" s="57"/>
      <c r="J26" s="57"/>
      <c r="K26" s="57"/>
      <c r="L26" s="57"/>
      <c r="M26" s="57"/>
      <c r="N26" s="57"/>
      <c r="O26" s="57"/>
      <c r="P26" s="57"/>
      <c r="Q26" s="57"/>
      <c r="R26" s="57"/>
      <c r="S26" s="57"/>
      <c r="T26" s="57"/>
      <c r="U26" s="57"/>
      <c r="V26" s="57"/>
      <c r="W26" s="57"/>
      <c r="X26" s="57"/>
      <c r="Y26" s="57"/>
      <c r="Z26" s="57"/>
      <c r="AA26" t="str">
        <f t="shared" si="0"/>
        <v>Op03A</v>
      </c>
      <c r="AB26" t="str">
        <f>IFERROR(VLOOKUP($AA26,Data!$C$3:$AH$300,AB$1,0),0)</f>
        <v>Footpath faults are responded to in a timely manner, proactive maintenance is enabled.</v>
      </c>
      <c r="AD26">
        <f>IFERROR(VLOOKUP($AA26,Data!$C$3:$AH$300,AD$1,0),0)</f>
        <v>120000</v>
      </c>
      <c r="AE26">
        <f>IFERROR(VLOOKUP($AA26,Data!$C$3:$AH$300,AE$1,0),0)</f>
        <v>123000</v>
      </c>
      <c r="AF26">
        <f>IFERROR(VLOOKUP($AA26,Data!$C$3:$AH$300,AF$1,0),0)</f>
        <v>126000</v>
      </c>
      <c r="AG26">
        <f>IFERROR(VLOOKUP($AA26,Data!$C$3:$AH$300,AG$1,0),0)</f>
        <v>129000</v>
      </c>
      <c r="AH26">
        <f>IFERROR(VLOOKUP($AA26,Data!$C$3:$AH$300,AH$1,0),0)</f>
        <v>132000</v>
      </c>
      <c r="AI26">
        <f>IFERROR(VLOOKUP($AA26,Data!$C$3:$AH$300,AI$1,0),0)</f>
        <v>135000</v>
      </c>
      <c r="AJ26">
        <f>IFERROR(VLOOKUP($AA26,Data!$C$3:$AH$300,AJ$1,0),0)</f>
        <v>138000</v>
      </c>
      <c r="AK26">
        <f>IFERROR(VLOOKUP($AA26,Data!$C$3:$AH$300,AK$1,0),0)</f>
        <v>141000</v>
      </c>
      <c r="AL26">
        <f>IFERROR(VLOOKUP($AA26,Data!$C$3:$AH$300,AL$1,0),0)</f>
        <v>144000</v>
      </c>
      <c r="AM26">
        <f>IFERROR(VLOOKUP($AA26,Data!$C$3:$AH$300,AM$1,0),0)</f>
        <v>147000</v>
      </c>
      <c r="AO26">
        <f>IFERROR(VLOOKUP($AA26,Data!$C$3:$AH$300,AO$1,0),0)</f>
        <v>200000</v>
      </c>
      <c r="AP26">
        <f>IFERROR(VLOOKUP($AA26,Data!$C$3:$AH$300,AP$1,0),0)</f>
        <v>200000</v>
      </c>
      <c r="AQ26">
        <f>IFERROR(VLOOKUP($AA26,Data!$C$3:$AH$300,AQ$1,0),0)</f>
        <v>200000</v>
      </c>
      <c r="AR26">
        <f>IFERROR(VLOOKUP($AA26,Data!$C$3:$AH$300,AR$1,0),0)</f>
        <v>200000</v>
      </c>
      <c r="AS26">
        <f>IFERROR(VLOOKUP($AA26,Data!$C$3:$AH$300,AS$1,0),0)</f>
        <v>200000</v>
      </c>
      <c r="AT26">
        <f>IFERROR(VLOOKUP($AA26,Data!$C$3:$AH$300,AT$1,0),0)</f>
        <v>300000</v>
      </c>
      <c r="AU26">
        <f>IFERROR(VLOOKUP($AA26,Data!$C$3:$AH$300,AU$1,0),0)</f>
        <v>300000</v>
      </c>
      <c r="AV26">
        <f>IFERROR(VLOOKUP($AA26,Data!$C$3:$AH$300,AV$1,0),0)</f>
        <v>300000</v>
      </c>
      <c r="AW26">
        <f>IFERROR(VLOOKUP($AA26,Data!$C$3:$AH$300,AW$1,0),0)</f>
        <v>300000</v>
      </c>
      <c r="AX26">
        <f>IFERROR(VLOOKUP($AA26,Data!$C$3:$AH$300,AX$1,0),0)</f>
        <v>300000</v>
      </c>
      <c r="AZ26">
        <f>IFERROR(VLOOKUP($AA26,Data!$C$3:$AH$300,AZ$1,0),0)</f>
        <v>1200</v>
      </c>
      <c r="BA26">
        <f>IFERROR(VLOOKUP($AA26,Data!$C$3:$AH$300,BA$1,0),0)</f>
        <v>1200</v>
      </c>
      <c r="BB26">
        <f>IFERROR(VLOOKUP($AA26,Data!$C$3:$AH$300,BB$1,0),0)</f>
        <v>1200</v>
      </c>
      <c r="BC26">
        <f>IFERROR(VLOOKUP($AA26,Data!$C$3:$AH$300,BC$1,0),0)</f>
        <v>1200</v>
      </c>
      <c r="BD26">
        <f>IFERROR(VLOOKUP($AA26,Data!$C$3:$AH$300,BD$1,0),0)</f>
        <v>1200</v>
      </c>
      <c r="BE26">
        <f>IFERROR(VLOOKUP($AA26,Data!$C$3:$AH$300,BE$1,0),0)</f>
        <v>1200</v>
      </c>
      <c r="BF26">
        <f>IFERROR(VLOOKUP($AA26,Data!$C$3:$AH$300,BF$1,0),0)</f>
        <v>1200</v>
      </c>
      <c r="BG26">
        <f>IFERROR(VLOOKUP($AA26,Data!$C$3:$AH$300,BG$1,0),0)</f>
        <v>1200</v>
      </c>
      <c r="BH26">
        <f>IFERROR(VLOOKUP($AA26,Data!$C$3:$AH$300,BH$1,0),0)</f>
        <v>1200</v>
      </c>
      <c r="BI26">
        <f>IFERROR(VLOOKUP($AA26,Data!$C$3:$AH$300,BI$1,0),0)</f>
        <v>1200</v>
      </c>
    </row>
    <row r="27" spans="1:61" x14ac:dyDescent="0.25">
      <c r="A27" t="str">
        <f>Operational!A6</f>
        <v>Op04</v>
      </c>
      <c r="B27" t="str">
        <f>Operational!B6</f>
        <v>Routine Drainage Maintenance</v>
      </c>
      <c r="C27" s="57" t="s">
        <v>8</v>
      </c>
      <c r="D27" s="57" t="s">
        <v>8</v>
      </c>
      <c r="E27" s="57" t="s">
        <v>9</v>
      </c>
      <c r="F27" s="57" t="s">
        <v>9</v>
      </c>
      <c r="G27" s="57" t="s">
        <v>10</v>
      </c>
      <c r="H27" s="57"/>
      <c r="I27" s="57"/>
      <c r="J27" s="57"/>
      <c r="K27" s="57"/>
      <c r="L27" s="57"/>
      <c r="M27" s="57"/>
      <c r="N27" s="57"/>
      <c r="O27" s="57"/>
      <c r="P27" s="57"/>
      <c r="Q27" s="57"/>
      <c r="R27" s="57"/>
      <c r="S27" s="57"/>
      <c r="T27" s="57"/>
      <c r="U27" s="57"/>
      <c r="V27" s="57"/>
      <c r="W27" s="57"/>
      <c r="X27" s="57"/>
      <c r="Y27" s="57"/>
      <c r="Z27" s="57"/>
      <c r="AA27" t="str">
        <f t="shared" si="0"/>
        <v>Op04A</v>
      </c>
      <c r="AB27" t="str">
        <f>IFERROR(VLOOKUP($AA27,Data!$C$3:$AH$300,AB$1,0),0)</f>
        <v>Drainage faults are responded to in a timely manner, proactive maintenance is enabled.</v>
      </c>
      <c r="AD27">
        <f>IFERROR(VLOOKUP($AA27,Data!$C$3:$AH$300,AD$1,0),0)</f>
        <v>120000</v>
      </c>
      <c r="AE27">
        <f>IFERROR(VLOOKUP($AA27,Data!$C$3:$AH$300,AE$1,0),0)</f>
        <v>123000</v>
      </c>
      <c r="AF27">
        <f>IFERROR(VLOOKUP($AA27,Data!$C$3:$AH$300,AF$1,0),0)</f>
        <v>126000</v>
      </c>
      <c r="AG27">
        <f>IFERROR(VLOOKUP($AA27,Data!$C$3:$AH$300,AG$1,0),0)</f>
        <v>129000</v>
      </c>
      <c r="AH27">
        <f>IFERROR(VLOOKUP($AA27,Data!$C$3:$AH$300,AH$1,0),0)</f>
        <v>132000</v>
      </c>
      <c r="AI27">
        <f>IFERROR(VLOOKUP($AA27,Data!$C$3:$AH$300,AI$1,0),0)</f>
        <v>135000</v>
      </c>
      <c r="AJ27">
        <f>IFERROR(VLOOKUP($AA27,Data!$C$3:$AH$300,AJ$1,0),0)</f>
        <v>138000</v>
      </c>
      <c r="AK27">
        <f>IFERROR(VLOOKUP($AA27,Data!$C$3:$AH$300,AK$1,0),0)</f>
        <v>141000</v>
      </c>
      <c r="AL27">
        <f>IFERROR(VLOOKUP($AA27,Data!$C$3:$AH$300,AL$1,0),0)</f>
        <v>144000</v>
      </c>
      <c r="AM27">
        <f>IFERROR(VLOOKUP($AA27,Data!$C$3:$AH$300,AM$1,0),0)</f>
        <v>147000</v>
      </c>
      <c r="AO27">
        <f>IFERROR(VLOOKUP($AA27,Data!$C$3:$AH$300,AO$1,0),0)</f>
        <v>200000</v>
      </c>
      <c r="AP27">
        <f>IFERROR(VLOOKUP($AA27,Data!$C$3:$AH$300,AP$1,0),0)</f>
        <v>200000</v>
      </c>
      <c r="AQ27">
        <f>IFERROR(VLOOKUP($AA27,Data!$C$3:$AH$300,AQ$1,0),0)</f>
        <v>200000</v>
      </c>
      <c r="AR27">
        <f>IFERROR(VLOOKUP($AA27,Data!$C$3:$AH$300,AR$1,0),0)</f>
        <v>200000</v>
      </c>
      <c r="AS27">
        <f>IFERROR(VLOOKUP($AA27,Data!$C$3:$AH$300,AS$1,0),0)</f>
        <v>200000</v>
      </c>
      <c r="AT27">
        <f>IFERROR(VLOOKUP($AA27,Data!$C$3:$AH$300,AT$1,0),0)</f>
        <v>300000</v>
      </c>
      <c r="AU27">
        <f>IFERROR(VLOOKUP($AA27,Data!$C$3:$AH$300,AU$1,0),0)</f>
        <v>300000</v>
      </c>
      <c r="AV27">
        <f>IFERROR(VLOOKUP($AA27,Data!$C$3:$AH$300,AV$1,0),0)</f>
        <v>300000</v>
      </c>
      <c r="AW27">
        <f>IFERROR(VLOOKUP($AA27,Data!$C$3:$AH$300,AW$1,0),0)</f>
        <v>300000</v>
      </c>
      <c r="AX27">
        <f>IFERROR(VLOOKUP($AA27,Data!$C$3:$AH$300,AX$1,0),0)</f>
        <v>300000</v>
      </c>
      <c r="AZ27">
        <f>IFERROR(VLOOKUP($AA27,Data!$C$3:$AH$300,AZ$1,0),0)</f>
        <v>1200</v>
      </c>
      <c r="BA27">
        <f>IFERROR(VLOOKUP($AA27,Data!$C$3:$AH$300,BA$1,0),0)</f>
        <v>1200</v>
      </c>
      <c r="BB27">
        <f>IFERROR(VLOOKUP($AA27,Data!$C$3:$AH$300,BB$1,0),0)</f>
        <v>1200</v>
      </c>
      <c r="BC27">
        <f>IFERROR(VLOOKUP($AA27,Data!$C$3:$AH$300,BC$1,0),0)</f>
        <v>1200</v>
      </c>
      <c r="BD27">
        <f>IFERROR(VLOOKUP($AA27,Data!$C$3:$AH$300,BD$1,0),0)</f>
        <v>1200</v>
      </c>
      <c r="BE27">
        <f>IFERROR(VLOOKUP($AA27,Data!$C$3:$AH$300,BE$1,0),0)</f>
        <v>1200</v>
      </c>
      <c r="BF27">
        <f>IFERROR(VLOOKUP($AA27,Data!$C$3:$AH$300,BF$1,0),0)</f>
        <v>1200</v>
      </c>
      <c r="BG27">
        <f>IFERROR(VLOOKUP($AA27,Data!$C$3:$AH$300,BG$1,0),0)</f>
        <v>1200</v>
      </c>
      <c r="BH27">
        <f>IFERROR(VLOOKUP($AA27,Data!$C$3:$AH$300,BH$1,0),0)</f>
        <v>1200</v>
      </c>
      <c r="BI27">
        <f>IFERROR(VLOOKUP($AA27,Data!$C$3:$AH$300,BI$1,0),0)</f>
        <v>1200</v>
      </c>
    </row>
    <row r="28" spans="1:61" x14ac:dyDescent="0.25">
      <c r="A28" t="str">
        <f>Operational!A7</f>
        <v>Op05</v>
      </c>
      <c r="B28" t="str">
        <f>Operational!B7</f>
        <v>Structures Maintenance</v>
      </c>
      <c r="C28" s="57" t="s">
        <v>8</v>
      </c>
      <c r="D28" s="57" t="s">
        <v>8</v>
      </c>
      <c r="E28" s="57" t="s">
        <v>9</v>
      </c>
      <c r="F28" s="57" t="s">
        <v>9</v>
      </c>
      <c r="G28" s="57" t="s">
        <v>10</v>
      </c>
      <c r="H28" s="57"/>
      <c r="I28" s="57"/>
      <c r="J28" s="57"/>
      <c r="K28" s="57"/>
      <c r="L28" s="57"/>
      <c r="M28" s="57"/>
      <c r="N28" s="57"/>
      <c r="O28" s="57"/>
      <c r="P28" s="57"/>
      <c r="Q28" s="57"/>
      <c r="R28" s="57"/>
      <c r="S28" s="57"/>
      <c r="T28" s="57"/>
      <c r="U28" s="57"/>
      <c r="V28" s="57"/>
      <c r="W28" s="57"/>
      <c r="X28" s="57"/>
      <c r="Y28" s="57"/>
      <c r="Z28" s="57"/>
      <c r="AA28" t="str">
        <f t="shared" si="0"/>
        <v>Op05A</v>
      </c>
      <c r="AB28" t="str">
        <f>IFERROR(VLOOKUP($AA28,Data!$C$3:$AH$300,AB$1,0),0)</f>
        <v>Structures faults are responded to in a timely manner, proactive maintenance is enabled.</v>
      </c>
      <c r="AD28">
        <f>IFERROR(VLOOKUP($AA28,Data!$C$3:$AH$300,AD$1,0),0)</f>
        <v>120000</v>
      </c>
      <c r="AE28">
        <f>IFERROR(VLOOKUP($AA28,Data!$C$3:$AH$300,AE$1,0),0)</f>
        <v>123000</v>
      </c>
      <c r="AF28">
        <f>IFERROR(VLOOKUP($AA28,Data!$C$3:$AH$300,AF$1,0),0)</f>
        <v>126000</v>
      </c>
      <c r="AG28">
        <f>IFERROR(VLOOKUP($AA28,Data!$C$3:$AH$300,AG$1,0),0)</f>
        <v>129000</v>
      </c>
      <c r="AH28">
        <f>IFERROR(VLOOKUP($AA28,Data!$C$3:$AH$300,AH$1,0),0)</f>
        <v>132000</v>
      </c>
      <c r="AI28">
        <f>IFERROR(VLOOKUP($AA28,Data!$C$3:$AH$300,AI$1,0),0)</f>
        <v>135000</v>
      </c>
      <c r="AJ28">
        <f>IFERROR(VLOOKUP($AA28,Data!$C$3:$AH$300,AJ$1,0),0)</f>
        <v>138000</v>
      </c>
      <c r="AK28">
        <f>IFERROR(VLOOKUP($AA28,Data!$C$3:$AH$300,AK$1,0),0)</f>
        <v>141000</v>
      </c>
      <c r="AL28">
        <f>IFERROR(VLOOKUP($AA28,Data!$C$3:$AH$300,AL$1,0),0)</f>
        <v>144000</v>
      </c>
      <c r="AM28">
        <f>IFERROR(VLOOKUP($AA28,Data!$C$3:$AH$300,AM$1,0),0)</f>
        <v>147000</v>
      </c>
      <c r="AO28">
        <f>IFERROR(VLOOKUP($AA28,Data!$C$3:$AH$300,AO$1,0),0)</f>
        <v>200000</v>
      </c>
      <c r="AP28">
        <f>IFERROR(VLOOKUP($AA28,Data!$C$3:$AH$300,AP$1,0),0)</f>
        <v>200000</v>
      </c>
      <c r="AQ28">
        <f>IFERROR(VLOOKUP($AA28,Data!$C$3:$AH$300,AQ$1,0),0)</f>
        <v>200000</v>
      </c>
      <c r="AR28">
        <f>IFERROR(VLOOKUP($AA28,Data!$C$3:$AH$300,AR$1,0),0)</f>
        <v>200000</v>
      </c>
      <c r="AS28">
        <f>IFERROR(VLOOKUP($AA28,Data!$C$3:$AH$300,AS$1,0),0)</f>
        <v>200000</v>
      </c>
      <c r="AT28">
        <f>IFERROR(VLOOKUP($AA28,Data!$C$3:$AH$300,AT$1,0),0)</f>
        <v>300000</v>
      </c>
      <c r="AU28">
        <f>IFERROR(VLOOKUP($AA28,Data!$C$3:$AH$300,AU$1,0),0)</f>
        <v>300000</v>
      </c>
      <c r="AV28">
        <f>IFERROR(VLOOKUP($AA28,Data!$C$3:$AH$300,AV$1,0),0)</f>
        <v>300000</v>
      </c>
      <c r="AW28">
        <f>IFERROR(VLOOKUP($AA28,Data!$C$3:$AH$300,AW$1,0),0)</f>
        <v>300000</v>
      </c>
      <c r="AX28">
        <f>IFERROR(VLOOKUP($AA28,Data!$C$3:$AH$300,AX$1,0),0)</f>
        <v>300000</v>
      </c>
      <c r="AZ28">
        <f>IFERROR(VLOOKUP($AA28,Data!$C$3:$AH$300,AZ$1,0),0)</f>
        <v>1200</v>
      </c>
      <c r="BA28">
        <f>IFERROR(VLOOKUP($AA28,Data!$C$3:$AH$300,BA$1,0),0)</f>
        <v>1200</v>
      </c>
      <c r="BB28">
        <f>IFERROR(VLOOKUP($AA28,Data!$C$3:$AH$300,BB$1,0),0)</f>
        <v>1200</v>
      </c>
      <c r="BC28">
        <f>IFERROR(VLOOKUP($AA28,Data!$C$3:$AH$300,BC$1,0),0)</f>
        <v>1200</v>
      </c>
      <c r="BD28">
        <f>IFERROR(VLOOKUP($AA28,Data!$C$3:$AH$300,BD$1,0),0)</f>
        <v>1200</v>
      </c>
      <c r="BE28">
        <f>IFERROR(VLOOKUP($AA28,Data!$C$3:$AH$300,BE$1,0),0)</f>
        <v>1200</v>
      </c>
      <c r="BF28">
        <f>IFERROR(VLOOKUP($AA28,Data!$C$3:$AH$300,BF$1,0),0)</f>
        <v>1200</v>
      </c>
      <c r="BG28">
        <f>IFERROR(VLOOKUP($AA28,Data!$C$3:$AH$300,BG$1,0),0)</f>
        <v>1200</v>
      </c>
      <c r="BH28">
        <f>IFERROR(VLOOKUP($AA28,Data!$C$3:$AH$300,BH$1,0),0)</f>
        <v>1200</v>
      </c>
      <c r="BI28">
        <f>IFERROR(VLOOKUP($AA28,Data!$C$3:$AH$300,BI$1,0),0)</f>
        <v>1200</v>
      </c>
    </row>
    <row r="29" spans="1:61" x14ac:dyDescent="0.25">
      <c r="A29" t="str">
        <f>Operational!A8</f>
        <v>Op06</v>
      </c>
      <c r="B29" t="str">
        <f>Operational!B8</f>
        <v>Emergency Response</v>
      </c>
      <c r="C29" s="57" t="s">
        <v>8</v>
      </c>
      <c r="D29" s="57" t="s">
        <v>8</v>
      </c>
      <c r="E29" s="57" t="s">
        <v>9</v>
      </c>
      <c r="F29" s="57" t="s">
        <v>9</v>
      </c>
      <c r="G29" s="57" t="s">
        <v>10</v>
      </c>
      <c r="H29" s="57"/>
      <c r="I29" s="57"/>
      <c r="J29" s="57"/>
      <c r="K29" s="57"/>
      <c r="L29" s="57"/>
      <c r="M29" s="57"/>
      <c r="N29" s="57"/>
      <c r="O29" s="57"/>
      <c r="P29" s="57"/>
      <c r="Q29" s="57"/>
      <c r="R29" s="57"/>
      <c r="S29" s="57"/>
      <c r="T29" s="57"/>
      <c r="U29" s="57"/>
      <c r="V29" s="57"/>
      <c r="W29" s="57"/>
      <c r="X29" s="57"/>
      <c r="Y29" s="57"/>
      <c r="Z29" s="57"/>
      <c r="AA29" t="str">
        <f t="shared" si="0"/>
        <v>Op06A</v>
      </c>
      <c r="AB29">
        <f>IFERROR(VLOOKUP($AA29,Data!$C$3:$AH$300,AB$1,0),0)</f>
        <v>0</v>
      </c>
      <c r="AD29">
        <f>IFERROR(VLOOKUP($AA29,Data!$C$3:$AH$300,AD$1,0),0)</f>
        <v>120000</v>
      </c>
      <c r="AE29">
        <f>IFERROR(VLOOKUP($AA29,Data!$C$3:$AH$300,AE$1,0),0)</f>
        <v>123000</v>
      </c>
      <c r="AF29">
        <f>IFERROR(VLOOKUP($AA29,Data!$C$3:$AH$300,AF$1,0),0)</f>
        <v>126000</v>
      </c>
      <c r="AG29">
        <f>IFERROR(VLOOKUP($AA29,Data!$C$3:$AH$300,AG$1,0),0)</f>
        <v>129000</v>
      </c>
      <c r="AH29">
        <f>IFERROR(VLOOKUP($AA29,Data!$C$3:$AH$300,AH$1,0),0)</f>
        <v>132000</v>
      </c>
      <c r="AI29">
        <f>IFERROR(VLOOKUP($AA29,Data!$C$3:$AH$300,AI$1,0),0)</f>
        <v>135000</v>
      </c>
      <c r="AJ29">
        <f>IFERROR(VLOOKUP($AA29,Data!$C$3:$AH$300,AJ$1,0),0)</f>
        <v>138000</v>
      </c>
      <c r="AK29">
        <f>IFERROR(VLOOKUP($AA29,Data!$C$3:$AH$300,AK$1,0),0)</f>
        <v>141000</v>
      </c>
      <c r="AL29">
        <f>IFERROR(VLOOKUP($AA29,Data!$C$3:$AH$300,AL$1,0),0)</f>
        <v>144000</v>
      </c>
      <c r="AM29">
        <f>IFERROR(VLOOKUP($AA29,Data!$C$3:$AH$300,AM$1,0),0)</f>
        <v>147000</v>
      </c>
      <c r="AO29">
        <f>IFERROR(VLOOKUP($AA29,Data!$C$3:$AH$300,AO$1,0),0)</f>
        <v>200000</v>
      </c>
      <c r="AP29">
        <f>IFERROR(VLOOKUP($AA29,Data!$C$3:$AH$300,AP$1,0),0)</f>
        <v>200000</v>
      </c>
      <c r="AQ29">
        <f>IFERROR(VLOOKUP($AA29,Data!$C$3:$AH$300,AQ$1,0),0)</f>
        <v>200000</v>
      </c>
      <c r="AR29">
        <f>IFERROR(VLOOKUP($AA29,Data!$C$3:$AH$300,AR$1,0),0)</f>
        <v>200000</v>
      </c>
      <c r="AS29">
        <f>IFERROR(VLOOKUP($AA29,Data!$C$3:$AH$300,AS$1,0),0)</f>
        <v>200000</v>
      </c>
      <c r="AT29">
        <f>IFERROR(VLOOKUP($AA29,Data!$C$3:$AH$300,AT$1,0),0)</f>
        <v>300000</v>
      </c>
      <c r="AU29">
        <f>IFERROR(VLOOKUP($AA29,Data!$C$3:$AH$300,AU$1,0),0)</f>
        <v>300000</v>
      </c>
      <c r="AV29">
        <f>IFERROR(VLOOKUP($AA29,Data!$C$3:$AH$300,AV$1,0),0)</f>
        <v>300000</v>
      </c>
      <c r="AW29">
        <f>IFERROR(VLOOKUP($AA29,Data!$C$3:$AH$300,AW$1,0),0)</f>
        <v>300000</v>
      </c>
      <c r="AX29">
        <f>IFERROR(VLOOKUP($AA29,Data!$C$3:$AH$300,AX$1,0),0)</f>
        <v>300000</v>
      </c>
      <c r="AZ29">
        <f>IFERROR(VLOOKUP($AA29,Data!$C$3:$AH$300,AZ$1,0),0)</f>
        <v>1200</v>
      </c>
      <c r="BA29">
        <f>IFERROR(VLOOKUP($AA29,Data!$C$3:$AH$300,BA$1,0),0)</f>
        <v>1200</v>
      </c>
      <c r="BB29">
        <f>IFERROR(VLOOKUP($AA29,Data!$C$3:$AH$300,BB$1,0),0)</f>
        <v>1200</v>
      </c>
      <c r="BC29">
        <f>IFERROR(VLOOKUP($AA29,Data!$C$3:$AH$300,BC$1,0),0)</f>
        <v>1200</v>
      </c>
      <c r="BD29">
        <f>IFERROR(VLOOKUP($AA29,Data!$C$3:$AH$300,BD$1,0),0)</f>
        <v>1200</v>
      </c>
      <c r="BE29">
        <f>IFERROR(VLOOKUP($AA29,Data!$C$3:$AH$300,BE$1,0),0)</f>
        <v>1200</v>
      </c>
      <c r="BF29">
        <f>IFERROR(VLOOKUP($AA29,Data!$C$3:$AH$300,BF$1,0),0)</f>
        <v>1200</v>
      </c>
      <c r="BG29">
        <f>IFERROR(VLOOKUP($AA29,Data!$C$3:$AH$300,BG$1,0),0)</f>
        <v>1200</v>
      </c>
      <c r="BH29">
        <f>IFERROR(VLOOKUP($AA29,Data!$C$3:$AH$300,BH$1,0),0)</f>
        <v>1200</v>
      </c>
      <c r="BI29">
        <f>IFERROR(VLOOKUP($AA29,Data!$C$3:$AH$300,BI$1,0),0)</f>
        <v>1200</v>
      </c>
    </row>
    <row r="30" spans="1:61" x14ac:dyDescent="0.25">
      <c r="A30" t="str">
        <f>Operational!A9</f>
        <v>Op07</v>
      </c>
      <c r="B30" t="str">
        <f>Operational!B9</f>
        <v>Network Services Maintenance</v>
      </c>
      <c r="C30" s="57" t="s">
        <v>8</v>
      </c>
      <c r="D30" s="57" t="s">
        <v>8</v>
      </c>
      <c r="E30" s="57" t="s">
        <v>9</v>
      </c>
      <c r="F30" s="57" t="s">
        <v>9</v>
      </c>
      <c r="G30" s="57" t="s">
        <v>10</v>
      </c>
      <c r="H30" s="57"/>
      <c r="I30" s="57"/>
      <c r="J30" s="57"/>
      <c r="K30" s="57"/>
      <c r="L30" s="57"/>
      <c r="M30" s="57"/>
      <c r="N30" s="57"/>
      <c r="O30" s="57"/>
      <c r="P30" s="57"/>
      <c r="Q30" s="57"/>
      <c r="R30" s="57"/>
      <c r="S30" s="57"/>
      <c r="T30" s="57"/>
      <c r="U30" s="57"/>
      <c r="V30" s="57"/>
      <c r="W30" s="57"/>
      <c r="X30" s="57"/>
      <c r="Y30" s="57"/>
      <c r="Z30" s="57"/>
      <c r="AA30" t="str">
        <f t="shared" si="0"/>
        <v>Op07A</v>
      </c>
      <c r="AB30" t="str">
        <f>IFERROR(VLOOKUP($AA30,Data!$C$3:$AH$300,AB$1,0),0)</f>
        <v>Network Services faults are responded to in a timely manner, proactive maintenance is enabled.</v>
      </c>
      <c r="AD30">
        <f>IFERROR(VLOOKUP($AA30,Data!$C$3:$AH$300,AD$1,0),0)</f>
        <v>120000</v>
      </c>
      <c r="AE30">
        <f>IFERROR(VLOOKUP($AA30,Data!$C$3:$AH$300,AE$1,0),0)</f>
        <v>123000</v>
      </c>
      <c r="AF30">
        <f>IFERROR(VLOOKUP($AA30,Data!$C$3:$AH$300,AF$1,0),0)</f>
        <v>126000</v>
      </c>
      <c r="AG30">
        <f>IFERROR(VLOOKUP($AA30,Data!$C$3:$AH$300,AG$1,0),0)</f>
        <v>129000</v>
      </c>
      <c r="AH30">
        <f>IFERROR(VLOOKUP($AA30,Data!$C$3:$AH$300,AH$1,0),0)</f>
        <v>132000</v>
      </c>
      <c r="AI30">
        <f>IFERROR(VLOOKUP($AA30,Data!$C$3:$AH$300,AI$1,0),0)</f>
        <v>135000</v>
      </c>
      <c r="AJ30">
        <f>IFERROR(VLOOKUP($AA30,Data!$C$3:$AH$300,AJ$1,0),0)</f>
        <v>138000</v>
      </c>
      <c r="AK30">
        <f>IFERROR(VLOOKUP($AA30,Data!$C$3:$AH$300,AK$1,0),0)</f>
        <v>141000</v>
      </c>
      <c r="AL30">
        <f>IFERROR(VLOOKUP($AA30,Data!$C$3:$AH$300,AL$1,0),0)</f>
        <v>144000</v>
      </c>
      <c r="AM30">
        <f>IFERROR(VLOOKUP($AA30,Data!$C$3:$AH$300,AM$1,0),0)</f>
        <v>147000</v>
      </c>
      <c r="AO30">
        <f>IFERROR(VLOOKUP($AA30,Data!$C$3:$AH$300,AO$1,0),0)</f>
        <v>200000</v>
      </c>
      <c r="AP30">
        <f>IFERROR(VLOOKUP($AA30,Data!$C$3:$AH$300,AP$1,0),0)</f>
        <v>200000</v>
      </c>
      <c r="AQ30">
        <f>IFERROR(VLOOKUP($AA30,Data!$C$3:$AH$300,AQ$1,0),0)</f>
        <v>200000</v>
      </c>
      <c r="AR30">
        <f>IFERROR(VLOOKUP($AA30,Data!$C$3:$AH$300,AR$1,0),0)</f>
        <v>200000</v>
      </c>
      <c r="AS30">
        <f>IFERROR(VLOOKUP($AA30,Data!$C$3:$AH$300,AS$1,0),0)</f>
        <v>200000</v>
      </c>
      <c r="AT30">
        <f>IFERROR(VLOOKUP($AA30,Data!$C$3:$AH$300,AT$1,0),0)</f>
        <v>300000</v>
      </c>
      <c r="AU30">
        <f>IFERROR(VLOOKUP($AA30,Data!$C$3:$AH$300,AU$1,0),0)</f>
        <v>300000</v>
      </c>
      <c r="AV30">
        <f>IFERROR(VLOOKUP($AA30,Data!$C$3:$AH$300,AV$1,0),0)</f>
        <v>300000</v>
      </c>
      <c r="AW30">
        <f>IFERROR(VLOOKUP($AA30,Data!$C$3:$AH$300,AW$1,0),0)</f>
        <v>300000</v>
      </c>
      <c r="AX30">
        <f>IFERROR(VLOOKUP($AA30,Data!$C$3:$AH$300,AX$1,0),0)</f>
        <v>300000</v>
      </c>
      <c r="AZ30">
        <f>IFERROR(VLOOKUP($AA30,Data!$C$3:$AH$300,AZ$1,0),0)</f>
        <v>1200</v>
      </c>
      <c r="BA30">
        <f>IFERROR(VLOOKUP($AA30,Data!$C$3:$AH$300,BA$1,0),0)</f>
        <v>1200</v>
      </c>
      <c r="BB30">
        <f>IFERROR(VLOOKUP($AA30,Data!$C$3:$AH$300,BB$1,0),0)</f>
        <v>1200</v>
      </c>
      <c r="BC30">
        <f>IFERROR(VLOOKUP($AA30,Data!$C$3:$AH$300,BC$1,0),0)</f>
        <v>1200</v>
      </c>
      <c r="BD30">
        <f>IFERROR(VLOOKUP($AA30,Data!$C$3:$AH$300,BD$1,0),0)</f>
        <v>1200</v>
      </c>
      <c r="BE30">
        <f>IFERROR(VLOOKUP($AA30,Data!$C$3:$AH$300,BE$1,0),0)</f>
        <v>1200</v>
      </c>
      <c r="BF30">
        <f>IFERROR(VLOOKUP($AA30,Data!$C$3:$AH$300,BF$1,0),0)</f>
        <v>1200</v>
      </c>
      <c r="BG30">
        <f>IFERROR(VLOOKUP($AA30,Data!$C$3:$AH$300,BG$1,0),0)</f>
        <v>1200</v>
      </c>
      <c r="BH30">
        <f>IFERROR(VLOOKUP($AA30,Data!$C$3:$AH$300,BH$1,0),0)</f>
        <v>1200</v>
      </c>
      <c r="BI30">
        <f>IFERROR(VLOOKUP($AA30,Data!$C$3:$AH$300,BI$1,0),0)</f>
        <v>1200</v>
      </c>
    </row>
    <row r="31" spans="1:61" x14ac:dyDescent="0.25">
      <c r="A31" t="str">
        <f>Operational!A10</f>
        <v>Op08</v>
      </c>
      <c r="B31" t="str">
        <f>Operational!B10</f>
        <v>Cycle Path Maintenance</v>
      </c>
      <c r="C31" s="57" t="s">
        <v>8</v>
      </c>
      <c r="D31" s="57" t="s">
        <v>8</v>
      </c>
      <c r="E31" s="57" t="s">
        <v>9</v>
      </c>
      <c r="F31" s="57" t="s">
        <v>9</v>
      </c>
      <c r="G31" s="57" t="s">
        <v>10</v>
      </c>
      <c r="H31" s="57"/>
      <c r="I31" s="57"/>
      <c r="J31" s="57"/>
      <c r="K31" s="57"/>
      <c r="L31" s="57"/>
      <c r="M31" s="57"/>
      <c r="N31" s="57"/>
      <c r="O31" s="57"/>
      <c r="P31" s="57"/>
      <c r="Q31" s="57"/>
      <c r="R31" s="57"/>
      <c r="S31" s="57"/>
      <c r="T31" s="57"/>
      <c r="U31" s="57"/>
      <c r="V31" s="57"/>
      <c r="W31" s="57"/>
      <c r="X31" s="57"/>
      <c r="Y31" s="57"/>
      <c r="Z31" s="57"/>
      <c r="AA31" t="str">
        <f t="shared" si="0"/>
        <v>Op08A</v>
      </c>
      <c r="AB31" t="str">
        <f>IFERROR(VLOOKUP($AA31,Data!$C$3:$AH$300,AB$1,0),0)</f>
        <v>Network Services faults are responded to in a timely manner, proactive maintenance is enabled.</v>
      </c>
      <c r="AD31">
        <f>IFERROR(VLOOKUP($AA31,Data!$C$3:$AH$300,AD$1,0),0)</f>
        <v>120000</v>
      </c>
      <c r="AE31">
        <f>IFERROR(VLOOKUP($AA31,Data!$C$3:$AH$300,AE$1,0),0)</f>
        <v>123000</v>
      </c>
      <c r="AF31">
        <f>IFERROR(VLOOKUP($AA31,Data!$C$3:$AH$300,AF$1,0),0)</f>
        <v>126000</v>
      </c>
      <c r="AG31">
        <f>IFERROR(VLOOKUP($AA31,Data!$C$3:$AH$300,AG$1,0),0)</f>
        <v>129000</v>
      </c>
      <c r="AH31">
        <f>IFERROR(VLOOKUP($AA31,Data!$C$3:$AH$300,AH$1,0),0)</f>
        <v>132000</v>
      </c>
      <c r="AI31">
        <f>IFERROR(VLOOKUP($AA31,Data!$C$3:$AH$300,AI$1,0),0)</f>
        <v>135000</v>
      </c>
      <c r="AJ31">
        <f>IFERROR(VLOOKUP($AA31,Data!$C$3:$AH$300,AJ$1,0),0)</f>
        <v>138000</v>
      </c>
      <c r="AK31">
        <f>IFERROR(VLOOKUP($AA31,Data!$C$3:$AH$300,AK$1,0),0)</f>
        <v>141000</v>
      </c>
      <c r="AL31">
        <f>IFERROR(VLOOKUP($AA31,Data!$C$3:$AH$300,AL$1,0),0)</f>
        <v>144000</v>
      </c>
      <c r="AM31">
        <f>IFERROR(VLOOKUP($AA31,Data!$C$3:$AH$300,AM$1,0),0)</f>
        <v>147000</v>
      </c>
      <c r="AO31">
        <f>IFERROR(VLOOKUP($AA31,Data!$C$3:$AH$300,AO$1,0),0)</f>
        <v>200000</v>
      </c>
      <c r="AP31">
        <f>IFERROR(VLOOKUP($AA31,Data!$C$3:$AH$300,AP$1,0),0)</f>
        <v>200000</v>
      </c>
      <c r="AQ31">
        <f>IFERROR(VLOOKUP($AA31,Data!$C$3:$AH$300,AQ$1,0),0)</f>
        <v>200000</v>
      </c>
      <c r="AR31">
        <f>IFERROR(VLOOKUP($AA31,Data!$C$3:$AH$300,AR$1,0),0)</f>
        <v>200000</v>
      </c>
      <c r="AS31">
        <f>IFERROR(VLOOKUP($AA31,Data!$C$3:$AH$300,AS$1,0),0)</f>
        <v>200000</v>
      </c>
      <c r="AT31">
        <f>IFERROR(VLOOKUP($AA31,Data!$C$3:$AH$300,AT$1,0),0)</f>
        <v>300000</v>
      </c>
      <c r="AU31">
        <f>IFERROR(VLOOKUP($AA31,Data!$C$3:$AH$300,AU$1,0),0)</f>
        <v>300000</v>
      </c>
      <c r="AV31">
        <f>IFERROR(VLOOKUP($AA31,Data!$C$3:$AH$300,AV$1,0),0)</f>
        <v>300000</v>
      </c>
      <c r="AW31">
        <f>IFERROR(VLOOKUP($AA31,Data!$C$3:$AH$300,AW$1,0),0)</f>
        <v>300000</v>
      </c>
      <c r="AX31">
        <f>IFERROR(VLOOKUP($AA31,Data!$C$3:$AH$300,AX$1,0),0)</f>
        <v>300000</v>
      </c>
      <c r="AZ31">
        <f>IFERROR(VLOOKUP($AA31,Data!$C$3:$AH$300,AZ$1,0),0)</f>
        <v>1200</v>
      </c>
      <c r="BA31">
        <f>IFERROR(VLOOKUP($AA31,Data!$C$3:$AH$300,BA$1,0),0)</f>
        <v>1200</v>
      </c>
      <c r="BB31">
        <f>IFERROR(VLOOKUP($AA31,Data!$C$3:$AH$300,BB$1,0),0)</f>
        <v>1200</v>
      </c>
      <c r="BC31">
        <f>IFERROR(VLOOKUP($AA31,Data!$C$3:$AH$300,BC$1,0),0)</f>
        <v>1200</v>
      </c>
      <c r="BD31">
        <f>IFERROR(VLOOKUP($AA31,Data!$C$3:$AH$300,BD$1,0),0)</f>
        <v>1200</v>
      </c>
      <c r="BE31">
        <f>IFERROR(VLOOKUP($AA31,Data!$C$3:$AH$300,BE$1,0),0)</f>
        <v>1200</v>
      </c>
      <c r="BF31">
        <f>IFERROR(VLOOKUP($AA31,Data!$C$3:$AH$300,BF$1,0),0)</f>
        <v>1200</v>
      </c>
      <c r="BG31">
        <f>IFERROR(VLOOKUP($AA31,Data!$C$3:$AH$300,BG$1,0),0)</f>
        <v>1200</v>
      </c>
      <c r="BH31">
        <f>IFERROR(VLOOKUP($AA31,Data!$C$3:$AH$300,BH$1,0),0)</f>
        <v>1200</v>
      </c>
      <c r="BI31">
        <f>IFERROR(VLOOKUP($AA31,Data!$C$3:$AH$300,BI$1,0),0)</f>
        <v>1200</v>
      </c>
    </row>
    <row r="32" spans="1:61" x14ac:dyDescent="0.25">
      <c r="A32" t="str">
        <f>Operational!A11</f>
        <v>Op09</v>
      </c>
      <c r="B32" t="str">
        <f>Operational!B11</f>
        <v>Environmental Maintenance</v>
      </c>
      <c r="C32" s="57" t="s">
        <v>8</v>
      </c>
      <c r="D32" s="57" t="s">
        <v>8</v>
      </c>
      <c r="E32" s="57" t="s">
        <v>9</v>
      </c>
      <c r="F32" s="57" t="s">
        <v>9</v>
      </c>
      <c r="G32" s="57" t="s">
        <v>10</v>
      </c>
      <c r="H32" s="57"/>
      <c r="I32" s="57"/>
      <c r="J32" s="57"/>
      <c r="K32" s="57"/>
      <c r="L32" s="57"/>
      <c r="M32" s="57"/>
      <c r="N32" s="57"/>
      <c r="O32" s="57"/>
      <c r="P32" s="57"/>
      <c r="Q32" s="57"/>
      <c r="R32" s="57"/>
      <c r="S32" s="57"/>
      <c r="T32" s="57"/>
      <c r="U32" s="57"/>
      <c r="V32" s="57"/>
      <c r="W32" s="57"/>
      <c r="X32" s="57"/>
      <c r="Y32" s="57"/>
      <c r="Z32" s="57"/>
      <c r="AA32" t="str">
        <f t="shared" si="0"/>
        <v>Op09A</v>
      </c>
      <c r="AB32" t="str">
        <f>IFERROR(VLOOKUP($AA32,Data!$C$3:$AH$300,AB$1,0),0)</f>
        <v>Environmental faults are responded to in a timely manner, proactive maintenance is enabled.</v>
      </c>
      <c r="AD32">
        <f>IFERROR(VLOOKUP($AA32,Data!$C$3:$AH$300,AD$1,0),0)</f>
        <v>120000</v>
      </c>
      <c r="AE32">
        <f>IFERROR(VLOOKUP($AA32,Data!$C$3:$AH$300,AE$1,0),0)</f>
        <v>123000</v>
      </c>
      <c r="AF32">
        <f>IFERROR(VLOOKUP($AA32,Data!$C$3:$AH$300,AF$1,0),0)</f>
        <v>126000</v>
      </c>
      <c r="AG32">
        <f>IFERROR(VLOOKUP($AA32,Data!$C$3:$AH$300,AG$1,0),0)</f>
        <v>129000</v>
      </c>
      <c r="AH32">
        <f>IFERROR(VLOOKUP($AA32,Data!$C$3:$AH$300,AH$1,0),0)</f>
        <v>132000</v>
      </c>
      <c r="AI32">
        <f>IFERROR(VLOOKUP($AA32,Data!$C$3:$AH$300,AI$1,0),0)</f>
        <v>135000</v>
      </c>
      <c r="AJ32">
        <f>IFERROR(VLOOKUP($AA32,Data!$C$3:$AH$300,AJ$1,0),0)</f>
        <v>138000</v>
      </c>
      <c r="AK32">
        <f>IFERROR(VLOOKUP($AA32,Data!$C$3:$AH$300,AK$1,0),0)</f>
        <v>141000</v>
      </c>
      <c r="AL32">
        <f>IFERROR(VLOOKUP($AA32,Data!$C$3:$AH$300,AL$1,0),0)</f>
        <v>144000</v>
      </c>
      <c r="AM32">
        <f>IFERROR(VLOOKUP($AA32,Data!$C$3:$AH$300,AM$1,0),0)</f>
        <v>147000</v>
      </c>
      <c r="AO32">
        <f>IFERROR(VLOOKUP($AA32,Data!$C$3:$AH$300,AO$1,0),0)</f>
        <v>200000</v>
      </c>
      <c r="AP32">
        <f>IFERROR(VLOOKUP($AA32,Data!$C$3:$AH$300,AP$1,0),0)</f>
        <v>200000</v>
      </c>
      <c r="AQ32">
        <f>IFERROR(VLOOKUP($AA32,Data!$C$3:$AH$300,AQ$1,0),0)</f>
        <v>200000</v>
      </c>
      <c r="AR32">
        <f>IFERROR(VLOOKUP($AA32,Data!$C$3:$AH$300,AR$1,0),0)</f>
        <v>200000</v>
      </c>
      <c r="AS32">
        <f>IFERROR(VLOOKUP($AA32,Data!$C$3:$AH$300,AS$1,0),0)</f>
        <v>200000</v>
      </c>
      <c r="AT32">
        <f>IFERROR(VLOOKUP($AA32,Data!$C$3:$AH$300,AT$1,0),0)</f>
        <v>300000</v>
      </c>
      <c r="AU32">
        <f>IFERROR(VLOOKUP($AA32,Data!$C$3:$AH$300,AU$1,0),0)</f>
        <v>300000</v>
      </c>
      <c r="AV32">
        <f>IFERROR(VLOOKUP($AA32,Data!$C$3:$AH$300,AV$1,0),0)</f>
        <v>300000</v>
      </c>
      <c r="AW32">
        <f>IFERROR(VLOOKUP($AA32,Data!$C$3:$AH$300,AW$1,0),0)</f>
        <v>300000</v>
      </c>
      <c r="AX32">
        <f>IFERROR(VLOOKUP($AA32,Data!$C$3:$AH$300,AX$1,0),0)</f>
        <v>300000</v>
      </c>
      <c r="AZ32">
        <f>IFERROR(VLOOKUP($AA32,Data!$C$3:$AH$300,AZ$1,0),0)</f>
        <v>1200</v>
      </c>
      <c r="BA32">
        <f>IFERROR(VLOOKUP($AA32,Data!$C$3:$AH$300,BA$1,0),0)</f>
        <v>1200</v>
      </c>
      <c r="BB32">
        <f>IFERROR(VLOOKUP($AA32,Data!$C$3:$AH$300,BB$1,0),0)</f>
        <v>1200</v>
      </c>
      <c r="BC32">
        <f>IFERROR(VLOOKUP($AA32,Data!$C$3:$AH$300,BC$1,0),0)</f>
        <v>1200</v>
      </c>
      <c r="BD32">
        <f>IFERROR(VLOOKUP($AA32,Data!$C$3:$AH$300,BD$1,0),0)</f>
        <v>1200</v>
      </c>
      <c r="BE32">
        <f>IFERROR(VLOOKUP($AA32,Data!$C$3:$AH$300,BE$1,0),0)</f>
        <v>1200</v>
      </c>
      <c r="BF32">
        <f>IFERROR(VLOOKUP($AA32,Data!$C$3:$AH$300,BF$1,0),0)</f>
        <v>1200</v>
      </c>
      <c r="BG32">
        <f>IFERROR(VLOOKUP($AA32,Data!$C$3:$AH$300,BG$1,0),0)</f>
        <v>1200</v>
      </c>
      <c r="BH32">
        <f>IFERROR(VLOOKUP($AA32,Data!$C$3:$AH$300,BH$1,0),0)</f>
        <v>1200</v>
      </c>
      <c r="BI32">
        <f>IFERROR(VLOOKUP($AA32,Data!$C$3:$AH$300,BI$1,0),0)</f>
        <v>1200</v>
      </c>
    </row>
    <row r="33" spans="1:61" x14ac:dyDescent="0.25">
      <c r="A33" t="str">
        <f>Operational!A12</f>
        <v>Op10</v>
      </c>
      <c r="B33" t="str">
        <f>Operational!B12</f>
        <v>Public Transport Maintenance</v>
      </c>
      <c r="C33" s="57" t="s">
        <v>8</v>
      </c>
      <c r="D33" s="57" t="s">
        <v>8</v>
      </c>
      <c r="E33" s="57" t="s">
        <v>9</v>
      </c>
      <c r="F33" s="57" t="s">
        <v>9</v>
      </c>
      <c r="G33" s="57" t="s">
        <v>10</v>
      </c>
      <c r="H33" s="57"/>
      <c r="I33" s="57"/>
      <c r="J33" s="57"/>
      <c r="K33" s="57"/>
      <c r="L33" s="57"/>
      <c r="M33" s="57"/>
      <c r="N33" s="57"/>
      <c r="O33" s="57"/>
      <c r="P33" s="57"/>
      <c r="Q33" s="57"/>
      <c r="R33" s="57"/>
      <c r="S33" s="57"/>
      <c r="T33" s="57"/>
      <c r="U33" s="57"/>
      <c r="V33" s="57"/>
      <c r="W33" s="57"/>
      <c r="X33" s="57"/>
      <c r="Y33" s="57"/>
      <c r="Z33" s="57"/>
      <c r="AA33" t="str">
        <f t="shared" si="0"/>
        <v>Op10A</v>
      </c>
      <c r="AB33" t="str">
        <f>IFERROR(VLOOKUP($AA33,Data!$C$3:$AH$300,AB$1,0),0)</f>
        <v>Public Transport faults are responded to in a timely manner, proactive maintenance is enabled.</v>
      </c>
      <c r="AD33">
        <f>IFERROR(VLOOKUP($AA33,Data!$C$3:$AH$300,AD$1,0),0)</f>
        <v>200000</v>
      </c>
      <c r="AE33">
        <f>IFERROR(VLOOKUP($AA33,Data!$C$3:$AH$300,AE$1,0),0)</f>
        <v>200000</v>
      </c>
      <c r="AF33">
        <f>IFERROR(VLOOKUP($AA33,Data!$C$3:$AH$300,AF$1,0),0)</f>
        <v>200000</v>
      </c>
      <c r="AG33">
        <f>IFERROR(VLOOKUP($AA33,Data!$C$3:$AH$300,AG$1,0),0)</f>
        <v>200000</v>
      </c>
      <c r="AH33">
        <f>IFERROR(VLOOKUP($AA33,Data!$C$3:$AH$300,AH$1,0),0)</f>
        <v>200000</v>
      </c>
      <c r="AI33">
        <f>IFERROR(VLOOKUP($AA33,Data!$C$3:$AH$300,AI$1,0),0)</f>
        <v>200000</v>
      </c>
      <c r="AJ33">
        <f>IFERROR(VLOOKUP($AA33,Data!$C$3:$AH$300,AJ$1,0),0)</f>
        <v>200000</v>
      </c>
      <c r="AK33">
        <f>IFERROR(VLOOKUP($AA33,Data!$C$3:$AH$300,AK$1,0),0)</f>
        <v>200000</v>
      </c>
      <c r="AL33">
        <f>IFERROR(VLOOKUP($AA33,Data!$C$3:$AH$300,AL$1,0),0)</f>
        <v>200000</v>
      </c>
      <c r="AM33">
        <f>IFERROR(VLOOKUP($AA33,Data!$C$3:$AH$300,AM$1,0),0)</f>
        <v>200000</v>
      </c>
      <c r="AO33">
        <f>IFERROR(VLOOKUP($AA33,Data!$C$3:$AH$300,AO$1,0),0)</f>
        <v>600000</v>
      </c>
      <c r="AP33">
        <f>IFERROR(VLOOKUP($AA33,Data!$C$3:$AH$300,AP$1,0),0)</f>
        <v>600000</v>
      </c>
      <c r="AQ33">
        <f>IFERROR(VLOOKUP($AA33,Data!$C$3:$AH$300,AQ$1,0),0)</f>
        <v>600000</v>
      </c>
      <c r="AR33">
        <f>IFERROR(VLOOKUP($AA33,Data!$C$3:$AH$300,AR$1,0),0)</f>
        <v>600000</v>
      </c>
      <c r="AS33">
        <f>IFERROR(VLOOKUP($AA33,Data!$C$3:$AH$300,AS$1,0),0)</f>
        <v>600000</v>
      </c>
      <c r="AT33">
        <f>IFERROR(VLOOKUP($AA33,Data!$C$3:$AH$300,AT$1,0),0)</f>
        <v>600000</v>
      </c>
      <c r="AU33">
        <f>IFERROR(VLOOKUP($AA33,Data!$C$3:$AH$300,AU$1,0),0)</f>
        <v>600000</v>
      </c>
      <c r="AV33">
        <f>IFERROR(VLOOKUP($AA33,Data!$C$3:$AH$300,AV$1,0),0)</f>
        <v>600000</v>
      </c>
      <c r="AW33">
        <f>IFERROR(VLOOKUP($AA33,Data!$C$3:$AH$300,AW$1,0),0)</f>
        <v>600000</v>
      </c>
      <c r="AX33">
        <f>IFERROR(VLOOKUP($AA33,Data!$C$3:$AH$300,AX$1,0),0)</f>
        <v>600000</v>
      </c>
      <c r="AZ33">
        <f>IFERROR(VLOOKUP($AA33,Data!$C$3:$AH$300,AZ$1,0),0)</f>
        <v>400</v>
      </c>
      <c r="BA33">
        <f>IFERROR(VLOOKUP($AA33,Data!$C$3:$AH$300,BA$1,0),0)</f>
        <v>400</v>
      </c>
      <c r="BB33">
        <f>IFERROR(VLOOKUP($AA33,Data!$C$3:$AH$300,BB$1,0),0)</f>
        <v>400</v>
      </c>
      <c r="BC33">
        <f>IFERROR(VLOOKUP($AA33,Data!$C$3:$AH$300,BC$1,0),0)</f>
        <v>400</v>
      </c>
      <c r="BD33">
        <f>IFERROR(VLOOKUP($AA33,Data!$C$3:$AH$300,BD$1,0),0)</f>
        <v>400</v>
      </c>
      <c r="BE33">
        <f>IFERROR(VLOOKUP($AA33,Data!$C$3:$AH$300,BE$1,0),0)</f>
        <v>400</v>
      </c>
      <c r="BF33">
        <f>IFERROR(VLOOKUP($AA33,Data!$C$3:$AH$300,BF$1,0),0)</f>
        <v>400</v>
      </c>
      <c r="BG33">
        <f>IFERROR(VLOOKUP($AA33,Data!$C$3:$AH$300,BG$1,0),0)</f>
        <v>400</v>
      </c>
      <c r="BH33">
        <f>IFERROR(VLOOKUP($AA33,Data!$C$3:$AH$300,BH$1,0),0)</f>
        <v>400</v>
      </c>
      <c r="BI33">
        <f>IFERROR(VLOOKUP($AA33,Data!$C$3:$AH$300,BI$1,0),0)</f>
        <v>400</v>
      </c>
    </row>
    <row r="34" spans="1:61" x14ac:dyDescent="0.25">
      <c r="AA34" t="str">
        <f t="shared" si="0"/>
        <v/>
      </c>
    </row>
    <row r="38" spans="1:61" ht="15.75" thickBot="1" x14ac:dyDescent="0.3"/>
    <row r="39" spans="1:61" ht="18.75" thickBot="1" x14ac:dyDescent="0.3">
      <c r="AA39" s="27" t="str">
        <f>D2</f>
        <v>TWO</v>
      </c>
      <c r="AB39">
        <v>2</v>
      </c>
      <c r="AD39">
        <v>3</v>
      </c>
      <c r="AE39">
        <v>4</v>
      </c>
      <c r="AF39">
        <v>5</v>
      </c>
      <c r="AG39">
        <v>6</v>
      </c>
      <c r="AH39">
        <v>7</v>
      </c>
      <c r="AI39">
        <v>8</v>
      </c>
      <c r="AJ39">
        <v>9</v>
      </c>
      <c r="AK39">
        <v>10</v>
      </c>
      <c r="AL39">
        <v>11</v>
      </c>
      <c r="AM39">
        <v>12</v>
      </c>
      <c r="AO39">
        <v>13</v>
      </c>
      <c r="AP39">
        <v>14</v>
      </c>
      <c r="AQ39">
        <v>15</v>
      </c>
      <c r="AR39">
        <v>16</v>
      </c>
      <c r="AS39">
        <v>17</v>
      </c>
      <c r="AT39">
        <v>18</v>
      </c>
      <c r="AU39">
        <v>19</v>
      </c>
      <c r="AV39">
        <v>20</v>
      </c>
      <c r="AW39">
        <v>21</v>
      </c>
      <c r="AX39">
        <v>22</v>
      </c>
      <c r="AZ39">
        <v>23</v>
      </c>
      <c r="BA39">
        <v>24</v>
      </c>
      <c r="BB39">
        <v>25</v>
      </c>
      <c r="BC39">
        <v>26</v>
      </c>
      <c r="BD39">
        <v>27</v>
      </c>
      <c r="BE39">
        <v>28</v>
      </c>
      <c r="BF39">
        <v>29</v>
      </c>
      <c r="BG39">
        <v>30</v>
      </c>
      <c r="BH39">
        <v>31</v>
      </c>
      <c r="BI39">
        <v>32</v>
      </c>
    </row>
    <row r="40" spans="1:61" ht="18" x14ac:dyDescent="0.25">
      <c r="AB40" s="28" t="s">
        <v>231</v>
      </c>
      <c r="AC40" t="s">
        <v>232</v>
      </c>
      <c r="AD40" s="27">
        <v>2024</v>
      </c>
      <c r="AE40" s="27">
        <v>2025</v>
      </c>
      <c r="AF40" s="27">
        <v>2026</v>
      </c>
      <c r="AG40" s="27">
        <v>2027</v>
      </c>
      <c r="AH40" s="27">
        <v>2028</v>
      </c>
      <c r="AI40" s="27">
        <v>2029</v>
      </c>
      <c r="AJ40" s="27">
        <v>2030</v>
      </c>
      <c r="AK40" s="27">
        <v>2031</v>
      </c>
      <c r="AL40" s="27">
        <v>2032</v>
      </c>
      <c r="AM40" s="27">
        <v>2033</v>
      </c>
      <c r="AN40" t="s">
        <v>22</v>
      </c>
      <c r="AO40" s="27">
        <v>2024</v>
      </c>
      <c r="AP40" s="27">
        <v>2025</v>
      </c>
      <c r="AQ40" s="27">
        <v>2026</v>
      </c>
      <c r="AR40" s="27">
        <v>2027</v>
      </c>
      <c r="AS40" s="27">
        <v>2028</v>
      </c>
      <c r="AT40" s="27">
        <v>2029</v>
      </c>
      <c r="AU40" s="27">
        <v>2030</v>
      </c>
      <c r="AV40" s="27">
        <v>2031</v>
      </c>
      <c r="AW40" s="27">
        <v>2032</v>
      </c>
      <c r="AX40" s="27">
        <v>2033</v>
      </c>
      <c r="AY40" t="s">
        <v>235</v>
      </c>
      <c r="AZ40" s="27">
        <v>2024</v>
      </c>
      <c r="BA40" s="27">
        <v>2025</v>
      </c>
      <c r="BB40" s="27">
        <v>2026</v>
      </c>
      <c r="BC40" s="27">
        <v>2027</v>
      </c>
      <c r="BD40" s="27">
        <v>2028</v>
      </c>
      <c r="BE40" s="27">
        <v>2029</v>
      </c>
      <c r="BF40" s="27">
        <v>2030</v>
      </c>
      <c r="BG40" s="27">
        <v>2031</v>
      </c>
      <c r="BH40" s="27">
        <v>2032</v>
      </c>
      <c r="BI40" s="27">
        <v>2033</v>
      </c>
    </row>
    <row r="41" spans="1:61" x14ac:dyDescent="0.25">
      <c r="AA41" t="str">
        <f t="shared" ref="AA41:AA71" si="1">A3&amp;D3</f>
        <v>S01B</v>
      </c>
      <c r="AB41" t="str">
        <f>IFERROR(VLOOKUP($AA41,Data!$C$3:$AH$300,AB$1,0),0)</f>
        <v>Meet the DIA Mandatory target of 1 DSI saved per year</v>
      </c>
      <c r="AD41">
        <f>IFERROR(VLOOKUP($AA41,Data!$C$3:$AH$300,AD$1,0),0)</f>
        <v>88000</v>
      </c>
      <c r="AE41">
        <f>IFERROR(VLOOKUP($AA41,Data!$C$3:$AH$300,AE$1,0),0)</f>
        <v>90200.000000000015</v>
      </c>
      <c r="AF41">
        <f>IFERROR(VLOOKUP($AA41,Data!$C$3:$AH$300,AF$1,0),0)</f>
        <v>92400.000000000015</v>
      </c>
      <c r="AG41">
        <f>IFERROR(VLOOKUP($AA41,Data!$C$3:$AH$300,AG$1,0),0)</f>
        <v>94600.000000000015</v>
      </c>
      <c r="AH41">
        <f>IFERROR(VLOOKUP($AA41,Data!$C$3:$AH$300,AH$1,0),0)</f>
        <v>96800.000000000015</v>
      </c>
      <c r="AI41">
        <f>IFERROR(VLOOKUP($AA41,Data!$C$3:$AH$300,AI$1,0),0)</f>
        <v>99000.000000000015</v>
      </c>
      <c r="AJ41">
        <f>IFERROR(VLOOKUP($AA41,Data!$C$3:$AH$300,AJ$1,0),0)</f>
        <v>101200.00000000001</v>
      </c>
      <c r="AK41">
        <f>IFERROR(VLOOKUP($AA41,Data!$C$3:$AH$300,AK$1,0),0)</f>
        <v>103400.00000000001</v>
      </c>
      <c r="AL41">
        <f>IFERROR(VLOOKUP($AA41,Data!$C$3:$AH$300,AL$1,0),0)</f>
        <v>105600.00000000001</v>
      </c>
      <c r="AM41">
        <f>IFERROR(VLOOKUP($AA41,Data!$C$3:$AH$300,AM$1,0),0)</f>
        <v>107800.00000000001</v>
      </c>
      <c r="AO41">
        <f>IFERROR(VLOOKUP($AA41,Data!$C$3:$AH$300,AO$1,0),0)</f>
        <v>400000</v>
      </c>
      <c r="AP41">
        <f>IFERROR(VLOOKUP($AA41,Data!$C$3:$AH$300,AP$1,0),0)</f>
        <v>400000</v>
      </c>
      <c r="AQ41">
        <f>IFERROR(VLOOKUP($AA41,Data!$C$3:$AH$300,AQ$1,0),0)</f>
        <v>600000</v>
      </c>
      <c r="AR41">
        <f>IFERROR(VLOOKUP($AA41,Data!$C$3:$AH$300,AR$1,0),0)</f>
        <v>600000</v>
      </c>
      <c r="AS41">
        <f>IFERROR(VLOOKUP($AA41,Data!$C$3:$AH$300,AS$1,0),0)</f>
        <v>600000</v>
      </c>
      <c r="AT41">
        <f>IFERROR(VLOOKUP($AA41,Data!$C$3:$AH$300,AT$1,0),0)</f>
        <v>600000</v>
      </c>
      <c r="AU41">
        <f>IFERROR(VLOOKUP($AA41,Data!$C$3:$AH$300,AU$1,0),0)</f>
        <v>800000</v>
      </c>
      <c r="AV41">
        <f>IFERROR(VLOOKUP($AA41,Data!$C$3:$AH$300,AV$1,0),0)</f>
        <v>800000</v>
      </c>
      <c r="AW41">
        <f>IFERROR(VLOOKUP($AA41,Data!$C$3:$AH$300,AW$1,0),0)</f>
        <v>800000</v>
      </c>
      <c r="AX41">
        <f>IFERROR(VLOOKUP($AA41,Data!$C$3:$AH$300,AX$1,0),0)</f>
        <v>800000</v>
      </c>
      <c r="AZ41">
        <f>IFERROR(VLOOKUP($AA41,Data!$C$3:$AH$300,AZ$1,0),0)</f>
        <v>880.00000000000011</v>
      </c>
      <c r="BA41">
        <f>IFERROR(VLOOKUP($AA41,Data!$C$3:$AH$300,BA$1,0),0)</f>
        <v>880.00000000000011</v>
      </c>
      <c r="BB41">
        <f>IFERROR(VLOOKUP($AA41,Data!$C$3:$AH$300,BB$1,0),0)</f>
        <v>880.00000000000011</v>
      </c>
      <c r="BC41">
        <f>IFERROR(VLOOKUP($AA41,Data!$C$3:$AH$300,BC$1,0),0)</f>
        <v>880.00000000000011</v>
      </c>
      <c r="BD41">
        <f>IFERROR(VLOOKUP($AA41,Data!$C$3:$AH$300,BD$1,0),0)</f>
        <v>880.00000000000011</v>
      </c>
      <c r="BE41">
        <f>IFERROR(VLOOKUP($AA41,Data!$C$3:$AH$300,BE$1,0),0)</f>
        <v>880.00000000000011</v>
      </c>
      <c r="BF41">
        <f>IFERROR(VLOOKUP($AA41,Data!$C$3:$AH$300,BF$1,0),0)</f>
        <v>880.00000000000011</v>
      </c>
      <c r="BG41">
        <f>IFERROR(VLOOKUP($AA41,Data!$C$3:$AH$300,BG$1,0),0)</f>
        <v>880.00000000000011</v>
      </c>
      <c r="BH41">
        <f>IFERROR(VLOOKUP($AA41,Data!$C$3:$AH$300,BH$1,0),0)</f>
        <v>880.00000000000011</v>
      </c>
      <c r="BI41">
        <f>IFERROR(VLOOKUP($AA41,Data!$C$3:$AH$300,BI$1,0),0)</f>
        <v>880.00000000000011</v>
      </c>
    </row>
    <row r="42" spans="1:61" x14ac:dyDescent="0.25">
      <c r="AA42" t="str">
        <f t="shared" si="1"/>
        <v>S02B</v>
      </c>
      <c r="AB42" t="str">
        <f>IFERROR(VLOOKUP($AA42,Data!$C$3:$AH$300,AB$1,0),0)</f>
        <v>An improvement in the proportion of active travel trips</v>
      </c>
      <c r="AD42">
        <f>IFERROR(VLOOKUP($AA42,Data!$C$3:$AH$300,AD$1,0),0)</f>
        <v>880000.00000000012</v>
      </c>
      <c r="AE42">
        <f>IFERROR(VLOOKUP($AA42,Data!$C$3:$AH$300,AE$1,0),0)</f>
        <v>902000.00000000012</v>
      </c>
      <c r="AF42">
        <f>IFERROR(VLOOKUP($AA42,Data!$C$3:$AH$300,AF$1,0),0)</f>
        <v>924000.00000000012</v>
      </c>
      <c r="AG42">
        <f>IFERROR(VLOOKUP($AA42,Data!$C$3:$AH$300,AG$1,0),0)</f>
        <v>946000.00000000012</v>
      </c>
      <c r="AH42">
        <f>IFERROR(VLOOKUP($AA42,Data!$C$3:$AH$300,AH$1,0),0)</f>
        <v>968000.00000000012</v>
      </c>
      <c r="AI42">
        <f>IFERROR(VLOOKUP($AA42,Data!$C$3:$AH$300,AI$1,0),0)</f>
        <v>990000.00000000012</v>
      </c>
      <c r="AJ42">
        <f>IFERROR(VLOOKUP($AA42,Data!$C$3:$AH$300,AJ$1,0),0)</f>
        <v>1012000.0000000001</v>
      </c>
      <c r="AK42">
        <f>IFERROR(VLOOKUP($AA42,Data!$C$3:$AH$300,AK$1,0),0)</f>
        <v>1034000.0000000001</v>
      </c>
      <c r="AL42">
        <f>IFERROR(VLOOKUP($AA42,Data!$C$3:$AH$300,AL$1,0),0)</f>
        <v>1056000</v>
      </c>
      <c r="AM42">
        <f>IFERROR(VLOOKUP($AA42,Data!$C$3:$AH$300,AM$1,0),0)</f>
        <v>1078000</v>
      </c>
      <c r="AO42">
        <f>IFERROR(VLOOKUP($AA42,Data!$C$3:$AH$300,AO$1,0),0)</f>
        <v>400000</v>
      </c>
      <c r="AP42">
        <f>IFERROR(VLOOKUP($AA42,Data!$C$3:$AH$300,AP$1,0),0)</f>
        <v>400000</v>
      </c>
      <c r="AQ42">
        <f>IFERROR(VLOOKUP($AA42,Data!$C$3:$AH$300,AQ$1,0),0)</f>
        <v>600000</v>
      </c>
      <c r="AR42">
        <f>IFERROR(VLOOKUP($AA42,Data!$C$3:$AH$300,AR$1,0),0)</f>
        <v>600000</v>
      </c>
      <c r="AS42">
        <f>IFERROR(VLOOKUP($AA42,Data!$C$3:$AH$300,AS$1,0),0)</f>
        <v>600000</v>
      </c>
      <c r="AT42">
        <f>IFERROR(VLOOKUP($AA42,Data!$C$3:$AH$300,AT$1,0),0)</f>
        <v>600000</v>
      </c>
      <c r="AU42">
        <f>IFERROR(VLOOKUP($AA42,Data!$C$3:$AH$300,AU$1,0),0)</f>
        <v>800000</v>
      </c>
      <c r="AV42">
        <f>IFERROR(VLOOKUP($AA42,Data!$C$3:$AH$300,AV$1,0),0)</f>
        <v>800000</v>
      </c>
      <c r="AW42">
        <f>IFERROR(VLOOKUP($AA42,Data!$C$3:$AH$300,AW$1,0),0)</f>
        <v>800000</v>
      </c>
      <c r="AX42">
        <f>IFERROR(VLOOKUP($AA42,Data!$C$3:$AH$300,AX$1,0),0)</f>
        <v>800000</v>
      </c>
      <c r="AZ42">
        <f>IFERROR(VLOOKUP($AA42,Data!$C$3:$AH$300,AZ$1,0),0)</f>
        <v>880.00000000000011</v>
      </c>
      <c r="BA42">
        <f>IFERROR(VLOOKUP($AA42,Data!$C$3:$AH$300,BA$1,0),0)</f>
        <v>880.00000000000011</v>
      </c>
      <c r="BB42">
        <f>IFERROR(VLOOKUP($AA42,Data!$C$3:$AH$300,BB$1,0),0)</f>
        <v>880.00000000000011</v>
      </c>
      <c r="BC42">
        <f>IFERROR(VLOOKUP($AA42,Data!$C$3:$AH$300,BC$1,0),0)</f>
        <v>880.00000000000011</v>
      </c>
      <c r="BD42">
        <f>IFERROR(VLOOKUP($AA42,Data!$C$3:$AH$300,BD$1,0),0)</f>
        <v>880.00000000000011</v>
      </c>
      <c r="BE42">
        <f>IFERROR(VLOOKUP($AA42,Data!$C$3:$AH$300,BE$1,0),0)</f>
        <v>880.00000000000011</v>
      </c>
      <c r="BF42">
        <f>IFERROR(VLOOKUP($AA42,Data!$C$3:$AH$300,BF$1,0),0)</f>
        <v>880.00000000000011</v>
      </c>
      <c r="BG42">
        <f>IFERROR(VLOOKUP($AA42,Data!$C$3:$AH$300,BG$1,0),0)</f>
        <v>880.00000000000011</v>
      </c>
      <c r="BH42">
        <f>IFERROR(VLOOKUP($AA42,Data!$C$3:$AH$300,BH$1,0),0)</f>
        <v>880.00000000000011</v>
      </c>
      <c r="BI42">
        <f>IFERROR(VLOOKUP($AA42,Data!$C$3:$AH$300,BI$1,0),0)</f>
        <v>880.00000000000011</v>
      </c>
    </row>
    <row r="43" spans="1:61" x14ac:dyDescent="0.25">
      <c r="AA43" t="str">
        <f t="shared" si="1"/>
        <v>S03B</v>
      </c>
      <c r="AB43" t="str">
        <f>IFERROR(VLOOKUP($AA43,Data!$C$3:$AH$300,AB$1,0),0)</f>
        <v>An improvement in network connectivity</v>
      </c>
      <c r="AD43">
        <f>IFERROR(VLOOKUP($AA43,Data!$C$3:$AH$300,AD$1,0),0)</f>
        <v>88000</v>
      </c>
      <c r="AE43">
        <f>IFERROR(VLOOKUP($AA43,Data!$C$3:$AH$300,AE$1,0),0)</f>
        <v>90200.000000000015</v>
      </c>
      <c r="AF43">
        <f>IFERROR(VLOOKUP($AA43,Data!$C$3:$AH$300,AF$1,0),0)</f>
        <v>92400.000000000015</v>
      </c>
      <c r="AG43">
        <f>IFERROR(VLOOKUP($AA43,Data!$C$3:$AH$300,AG$1,0),0)</f>
        <v>94600.000000000015</v>
      </c>
      <c r="AH43">
        <f>IFERROR(VLOOKUP($AA43,Data!$C$3:$AH$300,AH$1,0),0)</f>
        <v>96800.000000000015</v>
      </c>
      <c r="AI43">
        <f>IFERROR(VLOOKUP($AA43,Data!$C$3:$AH$300,AI$1,0),0)</f>
        <v>99000.000000000015</v>
      </c>
      <c r="AJ43">
        <f>IFERROR(VLOOKUP($AA43,Data!$C$3:$AH$300,AJ$1,0),0)</f>
        <v>101200.00000000001</v>
      </c>
      <c r="AK43">
        <f>IFERROR(VLOOKUP($AA43,Data!$C$3:$AH$300,AK$1,0),0)</f>
        <v>103400.00000000001</v>
      </c>
      <c r="AL43">
        <f>IFERROR(VLOOKUP($AA43,Data!$C$3:$AH$300,AL$1,0),0)</f>
        <v>105600.00000000001</v>
      </c>
      <c r="AM43">
        <f>IFERROR(VLOOKUP($AA43,Data!$C$3:$AH$300,AM$1,0),0)</f>
        <v>107800.00000000001</v>
      </c>
      <c r="AO43">
        <f>IFERROR(VLOOKUP($AA43,Data!$C$3:$AH$300,AO$1,0),0)</f>
        <v>400000</v>
      </c>
      <c r="AP43">
        <f>IFERROR(VLOOKUP($AA43,Data!$C$3:$AH$300,AP$1,0),0)</f>
        <v>400000</v>
      </c>
      <c r="AQ43">
        <f>IFERROR(VLOOKUP($AA43,Data!$C$3:$AH$300,AQ$1,0),0)</f>
        <v>600000</v>
      </c>
      <c r="AR43">
        <f>IFERROR(VLOOKUP($AA43,Data!$C$3:$AH$300,AR$1,0),0)</f>
        <v>600000</v>
      </c>
      <c r="AS43">
        <f>IFERROR(VLOOKUP($AA43,Data!$C$3:$AH$300,AS$1,0),0)</f>
        <v>600000</v>
      </c>
      <c r="AT43">
        <f>IFERROR(VLOOKUP($AA43,Data!$C$3:$AH$300,AT$1,0),0)</f>
        <v>600000</v>
      </c>
      <c r="AU43">
        <f>IFERROR(VLOOKUP($AA43,Data!$C$3:$AH$300,AU$1,0),0)</f>
        <v>800000</v>
      </c>
      <c r="AV43">
        <f>IFERROR(VLOOKUP($AA43,Data!$C$3:$AH$300,AV$1,0),0)</f>
        <v>800000</v>
      </c>
      <c r="AW43">
        <f>IFERROR(VLOOKUP($AA43,Data!$C$3:$AH$300,AW$1,0),0)</f>
        <v>800000</v>
      </c>
      <c r="AX43">
        <f>IFERROR(VLOOKUP($AA43,Data!$C$3:$AH$300,AX$1,0),0)</f>
        <v>800000</v>
      </c>
      <c r="AZ43">
        <f>IFERROR(VLOOKUP($AA43,Data!$C$3:$AH$300,AZ$1,0),0)</f>
        <v>880.00000000000011</v>
      </c>
      <c r="BA43">
        <f>IFERROR(VLOOKUP($AA43,Data!$C$3:$AH$300,BA$1,0),0)</f>
        <v>880.00000000000011</v>
      </c>
      <c r="BB43">
        <f>IFERROR(VLOOKUP($AA43,Data!$C$3:$AH$300,BB$1,0),0)</f>
        <v>880.00000000000011</v>
      </c>
      <c r="BC43">
        <f>IFERROR(VLOOKUP($AA43,Data!$C$3:$AH$300,BC$1,0),0)</f>
        <v>880.00000000000011</v>
      </c>
      <c r="BD43">
        <f>IFERROR(VLOOKUP($AA43,Data!$C$3:$AH$300,BD$1,0),0)</f>
        <v>880.00000000000011</v>
      </c>
      <c r="BE43">
        <f>IFERROR(VLOOKUP($AA43,Data!$C$3:$AH$300,BE$1,0),0)</f>
        <v>880.00000000000011</v>
      </c>
      <c r="BF43">
        <f>IFERROR(VLOOKUP($AA43,Data!$C$3:$AH$300,BF$1,0),0)</f>
        <v>880.00000000000011</v>
      </c>
      <c r="BG43">
        <f>IFERROR(VLOOKUP($AA43,Data!$C$3:$AH$300,BG$1,0),0)</f>
        <v>880.00000000000011</v>
      </c>
      <c r="BH43">
        <f>IFERROR(VLOOKUP($AA43,Data!$C$3:$AH$300,BH$1,0),0)</f>
        <v>880.00000000000011</v>
      </c>
      <c r="BI43">
        <f>IFERROR(VLOOKUP($AA43,Data!$C$3:$AH$300,BI$1,0),0)</f>
        <v>880.00000000000011</v>
      </c>
    </row>
    <row r="44" spans="1:61" x14ac:dyDescent="0.25">
      <c r="AA44" t="str">
        <f t="shared" si="1"/>
        <v>S04B</v>
      </c>
      <c r="AB44" t="str">
        <f>IFERROR(VLOOKUP($AA44,Data!$C$3:$AH$300,AB$1,0),0)</f>
        <v>Roads are sealed where population density or land use demands it on least life cycle cost basis</v>
      </c>
      <c r="AD44">
        <f>IFERROR(VLOOKUP($AA44,Data!$C$3:$AH$300,AD$1,0),0)</f>
        <v>88000</v>
      </c>
      <c r="AE44">
        <f>IFERROR(VLOOKUP($AA44,Data!$C$3:$AH$300,AE$1,0),0)</f>
        <v>90200.000000000015</v>
      </c>
      <c r="AF44">
        <f>IFERROR(VLOOKUP($AA44,Data!$C$3:$AH$300,AF$1,0),0)</f>
        <v>92400.000000000015</v>
      </c>
      <c r="AG44">
        <f>IFERROR(VLOOKUP($AA44,Data!$C$3:$AH$300,AG$1,0),0)</f>
        <v>94600.000000000015</v>
      </c>
      <c r="AH44">
        <f>IFERROR(VLOOKUP($AA44,Data!$C$3:$AH$300,AH$1,0),0)</f>
        <v>96800.000000000015</v>
      </c>
      <c r="AI44">
        <f>IFERROR(VLOOKUP($AA44,Data!$C$3:$AH$300,AI$1,0),0)</f>
        <v>99000.000000000015</v>
      </c>
      <c r="AJ44">
        <f>IFERROR(VLOOKUP($AA44,Data!$C$3:$AH$300,AJ$1,0),0)</f>
        <v>101200.00000000001</v>
      </c>
      <c r="AK44">
        <f>IFERROR(VLOOKUP($AA44,Data!$C$3:$AH$300,AK$1,0),0)</f>
        <v>103400.00000000001</v>
      </c>
      <c r="AL44">
        <f>IFERROR(VLOOKUP($AA44,Data!$C$3:$AH$300,AL$1,0),0)</f>
        <v>105600.00000000001</v>
      </c>
      <c r="AM44">
        <f>IFERROR(VLOOKUP($AA44,Data!$C$3:$AH$300,AM$1,0),0)</f>
        <v>107800.00000000001</v>
      </c>
      <c r="AO44">
        <f>IFERROR(VLOOKUP($AA44,Data!$C$3:$AH$300,AO$1,0),0)</f>
        <v>400000</v>
      </c>
      <c r="AP44">
        <f>IFERROR(VLOOKUP($AA44,Data!$C$3:$AH$300,AP$1,0),0)</f>
        <v>400000</v>
      </c>
      <c r="AQ44">
        <f>IFERROR(VLOOKUP($AA44,Data!$C$3:$AH$300,AQ$1,0),0)</f>
        <v>600000</v>
      </c>
      <c r="AR44">
        <f>IFERROR(VLOOKUP($AA44,Data!$C$3:$AH$300,AR$1,0),0)</f>
        <v>600000</v>
      </c>
      <c r="AS44">
        <f>IFERROR(VLOOKUP($AA44,Data!$C$3:$AH$300,AS$1,0),0)</f>
        <v>600000</v>
      </c>
      <c r="AT44">
        <f>IFERROR(VLOOKUP($AA44,Data!$C$3:$AH$300,AT$1,0),0)</f>
        <v>600000</v>
      </c>
      <c r="AU44">
        <f>IFERROR(VLOOKUP($AA44,Data!$C$3:$AH$300,AU$1,0),0)</f>
        <v>800000</v>
      </c>
      <c r="AV44">
        <f>IFERROR(VLOOKUP($AA44,Data!$C$3:$AH$300,AV$1,0),0)</f>
        <v>800000</v>
      </c>
      <c r="AW44">
        <f>IFERROR(VLOOKUP($AA44,Data!$C$3:$AH$300,AW$1,0),0)</f>
        <v>800000</v>
      </c>
      <c r="AX44">
        <f>IFERROR(VLOOKUP($AA44,Data!$C$3:$AH$300,AX$1,0),0)</f>
        <v>800000</v>
      </c>
      <c r="AZ44">
        <f>IFERROR(VLOOKUP($AA44,Data!$C$3:$AH$300,AZ$1,0),0)</f>
        <v>880.00000000000011</v>
      </c>
      <c r="BA44">
        <f>IFERROR(VLOOKUP($AA44,Data!$C$3:$AH$300,BA$1,0),0)</f>
        <v>880.00000000000011</v>
      </c>
      <c r="BB44">
        <f>IFERROR(VLOOKUP($AA44,Data!$C$3:$AH$300,BB$1,0),0)</f>
        <v>880.00000000000011</v>
      </c>
      <c r="BC44">
        <f>IFERROR(VLOOKUP($AA44,Data!$C$3:$AH$300,BC$1,0),0)</f>
        <v>880.00000000000011</v>
      </c>
      <c r="BD44">
        <f>IFERROR(VLOOKUP($AA44,Data!$C$3:$AH$300,BD$1,0),0)</f>
        <v>880.00000000000011</v>
      </c>
      <c r="BE44">
        <f>IFERROR(VLOOKUP($AA44,Data!$C$3:$AH$300,BE$1,0),0)</f>
        <v>880.00000000000011</v>
      </c>
      <c r="BF44">
        <f>IFERROR(VLOOKUP($AA44,Data!$C$3:$AH$300,BF$1,0),0)</f>
        <v>880.00000000000011</v>
      </c>
      <c r="BG44">
        <f>IFERROR(VLOOKUP($AA44,Data!$C$3:$AH$300,BG$1,0),0)</f>
        <v>880.00000000000011</v>
      </c>
      <c r="BH44">
        <f>IFERROR(VLOOKUP($AA44,Data!$C$3:$AH$300,BH$1,0),0)</f>
        <v>880.00000000000011</v>
      </c>
      <c r="BI44">
        <f>IFERROR(VLOOKUP($AA44,Data!$C$3:$AH$300,BI$1,0),0)</f>
        <v>880.00000000000011</v>
      </c>
    </row>
    <row r="45" spans="1:61" x14ac:dyDescent="0.25">
      <c r="AA45" t="str">
        <f t="shared" si="1"/>
        <v>S05B</v>
      </c>
      <c r="AB45" t="str">
        <f>IFERROR(VLOOKUP($AA45,Data!$C$3:$AH$300,AB$1,0),0)</f>
        <v>A significant improvement in passenger numbers</v>
      </c>
      <c r="AD45">
        <f>IFERROR(VLOOKUP($AA45,Data!$C$3:$AH$300,AD$1,0),0)</f>
        <v>400000</v>
      </c>
      <c r="AE45">
        <f>IFERROR(VLOOKUP($AA45,Data!$C$3:$AH$300,AE$1,0),0)</f>
        <v>400000</v>
      </c>
      <c r="AF45">
        <f>IFERROR(VLOOKUP($AA45,Data!$C$3:$AH$300,AF$1,0),0)</f>
        <v>600000</v>
      </c>
      <c r="AG45">
        <f>IFERROR(VLOOKUP($AA45,Data!$C$3:$AH$300,AG$1,0),0)</f>
        <v>600000</v>
      </c>
      <c r="AH45">
        <f>IFERROR(VLOOKUP($AA45,Data!$C$3:$AH$300,AH$1,0),0)</f>
        <v>600000</v>
      </c>
      <c r="AI45">
        <f>IFERROR(VLOOKUP($AA45,Data!$C$3:$AH$300,AI$1,0),0)</f>
        <v>600000</v>
      </c>
      <c r="AJ45">
        <f>IFERROR(VLOOKUP($AA45,Data!$C$3:$AH$300,AJ$1,0),0)</f>
        <v>800000</v>
      </c>
      <c r="AK45">
        <f>IFERROR(VLOOKUP($AA45,Data!$C$3:$AH$300,AK$1,0),0)</f>
        <v>800000</v>
      </c>
      <c r="AL45">
        <f>IFERROR(VLOOKUP($AA45,Data!$C$3:$AH$300,AL$1,0),0)</f>
        <v>800000</v>
      </c>
      <c r="AM45">
        <f>IFERROR(VLOOKUP($AA45,Data!$C$3:$AH$300,AM$1,0),0)</f>
        <v>800000</v>
      </c>
      <c r="AO45">
        <f>IFERROR(VLOOKUP($AA45,Data!$C$3:$AH$300,AO$1,0),0)</f>
        <v>400000</v>
      </c>
      <c r="AP45">
        <f>IFERROR(VLOOKUP($AA45,Data!$C$3:$AH$300,AP$1,0),0)</f>
        <v>400000</v>
      </c>
      <c r="AQ45">
        <f>IFERROR(VLOOKUP($AA45,Data!$C$3:$AH$300,AQ$1,0),0)</f>
        <v>600000</v>
      </c>
      <c r="AR45">
        <f>IFERROR(VLOOKUP($AA45,Data!$C$3:$AH$300,AR$1,0),0)</f>
        <v>600000</v>
      </c>
      <c r="AS45">
        <f>IFERROR(VLOOKUP($AA45,Data!$C$3:$AH$300,AS$1,0),0)</f>
        <v>600000</v>
      </c>
      <c r="AT45">
        <f>IFERROR(VLOOKUP($AA45,Data!$C$3:$AH$300,AT$1,0),0)</f>
        <v>600000</v>
      </c>
      <c r="AU45">
        <f>IFERROR(VLOOKUP($AA45,Data!$C$3:$AH$300,AU$1,0),0)</f>
        <v>800000</v>
      </c>
      <c r="AV45">
        <f>IFERROR(VLOOKUP($AA45,Data!$C$3:$AH$300,AV$1,0),0)</f>
        <v>800000</v>
      </c>
      <c r="AW45">
        <f>IFERROR(VLOOKUP($AA45,Data!$C$3:$AH$300,AW$1,0),0)</f>
        <v>800000</v>
      </c>
      <c r="AX45">
        <f>IFERROR(VLOOKUP($AA45,Data!$C$3:$AH$300,AX$1,0),0)</f>
        <v>800000</v>
      </c>
      <c r="AZ45">
        <f>IFERROR(VLOOKUP($AA45,Data!$C$3:$AH$300,AZ$1,0),0)</f>
        <v>880.00000000000011</v>
      </c>
      <c r="BA45">
        <f>IFERROR(VLOOKUP($AA45,Data!$C$3:$AH$300,BA$1,0),0)</f>
        <v>880.00000000000011</v>
      </c>
      <c r="BB45">
        <f>IFERROR(VLOOKUP($AA45,Data!$C$3:$AH$300,BB$1,0),0)</f>
        <v>880.00000000000011</v>
      </c>
      <c r="BC45">
        <f>IFERROR(VLOOKUP($AA45,Data!$C$3:$AH$300,BC$1,0),0)</f>
        <v>880.00000000000011</v>
      </c>
      <c r="BD45">
        <f>IFERROR(VLOOKUP($AA45,Data!$C$3:$AH$300,BD$1,0),0)</f>
        <v>880.00000000000011</v>
      </c>
      <c r="BE45">
        <f>IFERROR(VLOOKUP($AA45,Data!$C$3:$AH$300,BE$1,0),0)</f>
        <v>880.00000000000011</v>
      </c>
      <c r="BF45">
        <f>IFERROR(VLOOKUP($AA45,Data!$C$3:$AH$300,BF$1,0),0)</f>
        <v>880.00000000000011</v>
      </c>
      <c r="BG45">
        <f>IFERROR(VLOOKUP($AA45,Data!$C$3:$AH$300,BG$1,0),0)</f>
        <v>880.00000000000011</v>
      </c>
      <c r="BH45">
        <f>IFERROR(VLOOKUP($AA45,Data!$C$3:$AH$300,BH$1,0),0)</f>
        <v>880.00000000000011</v>
      </c>
      <c r="BI45">
        <f>IFERROR(VLOOKUP($AA45,Data!$C$3:$AH$300,BI$1,0),0)</f>
        <v>880.00000000000011</v>
      </c>
    </row>
    <row r="46" spans="1:61" x14ac:dyDescent="0.25">
      <c r="AA46" t="str">
        <f t="shared" si="1"/>
        <v>S06B</v>
      </c>
      <c r="AB46" t="str">
        <f>IFERROR(VLOOKUP($AA46,Data!$C$3:$AH$300,AB$1,0),0)</f>
        <v xml:space="preserve">Improved capacity for Heavy Vehicles by increasing road quality
</v>
      </c>
      <c r="AD46">
        <f>IFERROR(VLOOKUP($AA46,Data!$C$3:$AH$300,AD$1,0),0)</f>
        <v>88000</v>
      </c>
      <c r="AE46">
        <f>IFERROR(VLOOKUP($AA46,Data!$C$3:$AH$300,AE$1,0),0)</f>
        <v>90200.000000000015</v>
      </c>
      <c r="AF46">
        <f>IFERROR(VLOOKUP($AA46,Data!$C$3:$AH$300,AF$1,0),0)</f>
        <v>92400.000000000015</v>
      </c>
      <c r="AG46">
        <f>IFERROR(VLOOKUP($AA46,Data!$C$3:$AH$300,AG$1,0),0)</f>
        <v>94600.000000000015</v>
      </c>
      <c r="AH46">
        <f>IFERROR(VLOOKUP($AA46,Data!$C$3:$AH$300,AH$1,0),0)</f>
        <v>96800.000000000015</v>
      </c>
      <c r="AI46">
        <f>IFERROR(VLOOKUP($AA46,Data!$C$3:$AH$300,AI$1,0),0)</f>
        <v>99000.000000000015</v>
      </c>
      <c r="AJ46">
        <f>IFERROR(VLOOKUP($AA46,Data!$C$3:$AH$300,AJ$1,0),0)</f>
        <v>101200.00000000001</v>
      </c>
      <c r="AK46">
        <f>IFERROR(VLOOKUP($AA46,Data!$C$3:$AH$300,AK$1,0),0)</f>
        <v>103400.00000000001</v>
      </c>
      <c r="AL46">
        <f>IFERROR(VLOOKUP($AA46,Data!$C$3:$AH$300,AL$1,0),0)</f>
        <v>105600.00000000001</v>
      </c>
      <c r="AM46">
        <f>IFERROR(VLOOKUP($AA46,Data!$C$3:$AH$300,AM$1,0),0)</f>
        <v>107800.00000000001</v>
      </c>
      <c r="AO46">
        <f>IFERROR(VLOOKUP($AA46,Data!$C$3:$AH$300,AO$1,0),0)</f>
        <v>400000</v>
      </c>
      <c r="AP46">
        <f>IFERROR(VLOOKUP($AA46,Data!$C$3:$AH$300,AP$1,0),0)</f>
        <v>400000</v>
      </c>
      <c r="AQ46">
        <f>IFERROR(VLOOKUP($AA46,Data!$C$3:$AH$300,AQ$1,0),0)</f>
        <v>600000</v>
      </c>
      <c r="AR46">
        <f>IFERROR(VLOOKUP($AA46,Data!$C$3:$AH$300,AR$1,0),0)</f>
        <v>600000</v>
      </c>
      <c r="AS46">
        <f>IFERROR(VLOOKUP($AA46,Data!$C$3:$AH$300,AS$1,0),0)</f>
        <v>600000</v>
      </c>
      <c r="AT46">
        <f>IFERROR(VLOOKUP($AA46,Data!$C$3:$AH$300,AT$1,0),0)</f>
        <v>600000</v>
      </c>
      <c r="AU46">
        <f>IFERROR(VLOOKUP($AA46,Data!$C$3:$AH$300,AU$1,0),0)</f>
        <v>800000</v>
      </c>
      <c r="AV46">
        <f>IFERROR(VLOOKUP($AA46,Data!$C$3:$AH$300,AV$1,0),0)</f>
        <v>800000</v>
      </c>
      <c r="AW46">
        <f>IFERROR(VLOOKUP($AA46,Data!$C$3:$AH$300,AW$1,0),0)</f>
        <v>800000</v>
      </c>
      <c r="AX46">
        <f>IFERROR(VLOOKUP($AA46,Data!$C$3:$AH$300,AX$1,0),0)</f>
        <v>800000</v>
      </c>
      <c r="AZ46">
        <f>IFERROR(VLOOKUP($AA46,Data!$C$3:$AH$300,AZ$1,0),0)</f>
        <v>880.00000000000011</v>
      </c>
      <c r="BA46">
        <f>IFERROR(VLOOKUP($AA46,Data!$C$3:$AH$300,BA$1,0),0)</f>
        <v>880.00000000000011</v>
      </c>
      <c r="BB46">
        <f>IFERROR(VLOOKUP($AA46,Data!$C$3:$AH$300,BB$1,0),0)</f>
        <v>880.00000000000011</v>
      </c>
      <c r="BC46">
        <f>IFERROR(VLOOKUP($AA46,Data!$C$3:$AH$300,BC$1,0),0)</f>
        <v>880.00000000000011</v>
      </c>
      <c r="BD46">
        <f>IFERROR(VLOOKUP($AA46,Data!$C$3:$AH$300,BD$1,0),0)</f>
        <v>880.00000000000011</v>
      </c>
      <c r="BE46">
        <f>IFERROR(VLOOKUP($AA46,Data!$C$3:$AH$300,BE$1,0),0)</f>
        <v>880.00000000000011</v>
      </c>
      <c r="BF46">
        <f>IFERROR(VLOOKUP($AA46,Data!$C$3:$AH$300,BF$1,0),0)</f>
        <v>880.00000000000011</v>
      </c>
      <c r="BG46">
        <f>IFERROR(VLOOKUP($AA46,Data!$C$3:$AH$300,BG$1,0),0)</f>
        <v>880.00000000000011</v>
      </c>
      <c r="BH46">
        <f>IFERROR(VLOOKUP($AA46,Data!$C$3:$AH$300,BH$1,0),0)</f>
        <v>880.00000000000011</v>
      </c>
      <c r="BI46">
        <f>IFERROR(VLOOKUP($AA46,Data!$C$3:$AH$300,BI$1,0),0)</f>
        <v>880.00000000000011</v>
      </c>
    </row>
    <row r="47" spans="1:61" x14ac:dyDescent="0.25">
      <c r="AA47" t="str">
        <f t="shared" si="1"/>
        <v>S07B</v>
      </c>
      <c r="AB47" t="str">
        <f>IFERROR(VLOOKUP($AA47,Data!$C$3:$AH$300,AB$1,0),0)</f>
        <v>Lifeline routes and their catchment roads will remain open in a 1:100 year flood event</v>
      </c>
      <c r="AD47">
        <f>IFERROR(VLOOKUP($AA47,Data!$C$3:$AH$300,AD$1,0),0)</f>
        <v>88000</v>
      </c>
      <c r="AE47">
        <f>IFERROR(VLOOKUP($AA47,Data!$C$3:$AH$300,AE$1,0),0)</f>
        <v>90200.000000000015</v>
      </c>
      <c r="AF47">
        <f>IFERROR(VLOOKUP($AA47,Data!$C$3:$AH$300,AF$1,0),0)</f>
        <v>92400.000000000015</v>
      </c>
      <c r="AG47">
        <f>IFERROR(VLOOKUP($AA47,Data!$C$3:$AH$300,AG$1,0),0)</f>
        <v>94600.000000000015</v>
      </c>
      <c r="AH47">
        <f>IFERROR(VLOOKUP($AA47,Data!$C$3:$AH$300,AH$1,0),0)</f>
        <v>96800.000000000015</v>
      </c>
      <c r="AI47">
        <f>IFERROR(VLOOKUP($AA47,Data!$C$3:$AH$300,AI$1,0),0)</f>
        <v>99000.000000000015</v>
      </c>
      <c r="AJ47">
        <f>IFERROR(VLOOKUP($AA47,Data!$C$3:$AH$300,AJ$1,0),0)</f>
        <v>101200.00000000001</v>
      </c>
      <c r="AK47">
        <f>IFERROR(VLOOKUP($AA47,Data!$C$3:$AH$300,AK$1,0),0)</f>
        <v>103400.00000000001</v>
      </c>
      <c r="AL47">
        <f>IFERROR(VLOOKUP($AA47,Data!$C$3:$AH$300,AL$1,0),0)</f>
        <v>105600.00000000001</v>
      </c>
      <c r="AM47">
        <f>IFERROR(VLOOKUP($AA47,Data!$C$3:$AH$300,AM$1,0),0)</f>
        <v>107800.00000000001</v>
      </c>
      <c r="AO47">
        <f>IFERROR(VLOOKUP($AA47,Data!$C$3:$AH$300,AO$1,0),0)</f>
        <v>400000</v>
      </c>
      <c r="AP47">
        <f>IFERROR(VLOOKUP($AA47,Data!$C$3:$AH$300,AP$1,0),0)</f>
        <v>400000</v>
      </c>
      <c r="AQ47">
        <f>IFERROR(VLOOKUP($AA47,Data!$C$3:$AH$300,AQ$1,0),0)</f>
        <v>600000</v>
      </c>
      <c r="AR47">
        <f>IFERROR(VLOOKUP($AA47,Data!$C$3:$AH$300,AR$1,0),0)</f>
        <v>600000</v>
      </c>
      <c r="AS47">
        <f>IFERROR(VLOOKUP($AA47,Data!$C$3:$AH$300,AS$1,0),0)</f>
        <v>600000</v>
      </c>
      <c r="AT47">
        <f>IFERROR(VLOOKUP($AA47,Data!$C$3:$AH$300,AT$1,0),0)</f>
        <v>600000</v>
      </c>
      <c r="AU47">
        <f>IFERROR(VLOOKUP($AA47,Data!$C$3:$AH$300,AU$1,0),0)</f>
        <v>800000</v>
      </c>
      <c r="AV47">
        <f>IFERROR(VLOOKUP($AA47,Data!$C$3:$AH$300,AV$1,0),0)</f>
        <v>800000</v>
      </c>
      <c r="AW47">
        <f>IFERROR(VLOOKUP($AA47,Data!$C$3:$AH$300,AW$1,0),0)</f>
        <v>800000</v>
      </c>
      <c r="AX47">
        <f>IFERROR(VLOOKUP($AA47,Data!$C$3:$AH$300,AX$1,0),0)</f>
        <v>800000</v>
      </c>
      <c r="AZ47">
        <f>IFERROR(VLOOKUP($AA47,Data!$C$3:$AH$300,AZ$1,0),0)</f>
        <v>880.00000000000011</v>
      </c>
      <c r="BA47">
        <f>IFERROR(VLOOKUP($AA47,Data!$C$3:$AH$300,BA$1,0),0)</f>
        <v>880.00000000000011</v>
      </c>
      <c r="BB47">
        <f>IFERROR(VLOOKUP($AA47,Data!$C$3:$AH$300,BB$1,0),0)</f>
        <v>880.00000000000011</v>
      </c>
      <c r="BC47">
        <f>IFERROR(VLOOKUP($AA47,Data!$C$3:$AH$300,BC$1,0),0)</f>
        <v>880.00000000000011</v>
      </c>
      <c r="BD47">
        <f>IFERROR(VLOOKUP($AA47,Data!$C$3:$AH$300,BD$1,0),0)</f>
        <v>880.00000000000011</v>
      </c>
      <c r="BE47">
        <f>IFERROR(VLOOKUP($AA47,Data!$C$3:$AH$300,BE$1,0),0)</f>
        <v>880.00000000000011</v>
      </c>
      <c r="BF47">
        <f>IFERROR(VLOOKUP($AA47,Data!$C$3:$AH$300,BF$1,0),0)</f>
        <v>880.00000000000011</v>
      </c>
      <c r="BG47">
        <f>IFERROR(VLOOKUP($AA47,Data!$C$3:$AH$300,BG$1,0),0)</f>
        <v>880.00000000000011</v>
      </c>
      <c r="BH47">
        <f>IFERROR(VLOOKUP($AA47,Data!$C$3:$AH$300,BH$1,0),0)</f>
        <v>880.00000000000011</v>
      </c>
      <c r="BI47">
        <f>IFERROR(VLOOKUP($AA47,Data!$C$3:$AH$300,BI$1,0),0)</f>
        <v>880.00000000000011</v>
      </c>
    </row>
    <row r="48" spans="1:61" x14ac:dyDescent="0.25">
      <c r="AA48" t="str">
        <f t="shared" si="1"/>
        <v>S08B</v>
      </c>
      <c r="AB48" t="str">
        <f>IFERROR(VLOOKUP($AA48,Data!$C$3:$AH$300,AB$1,0),0)</f>
        <v xml:space="preserve">Improved connectivity for HPMV vehicles by increasing bridge capacity
</v>
      </c>
      <c r="AD48">
        <f>IFERROR(VLOOKUP($AA48,Data!$C$3:$AH$300,AD$1,0),0)</f>
        <v>88000</v>
      </c>
      <c r="AE48">
        <f>IFERROR(VLOOKUP($AA48,Data!$C$3:$AH$300,AE$1,0),0)</f>
        <v>90200.000000000015</v>
      </c>
      <c r="AF48">
        <f>IFERROR(VLOOKUP($AA48,Data!$C$3:$AH$300,AF$1,0),0)</f>
        <v>92400.000000000015</v>
      </c>
      <c r="AG48">
        <f>IFERROR(VLOOKUP($AA48,Data!$C$3:$AH$300,AG$1,0),0)</f>
        <v>94600.000000000015</v>
      </c>
      <c r="AH48">
        <f>IFERROR(VLOOKUP($AA48,Data!$C$3:$AH$300,AH$1,0),0)</f>
        <v>96800.000000000015</v>
      </c>
      <c r="AI48">
        <f>IFERROR(VLOOKUP($AA48,Data!$C$3:$AH$300,AI$1,0),0)</f>
        <v>99000.000000000015</v>
      </c>
      <c r="AJ48">
        <f>IFERROR(VLOOKUP($AA48,Data!$C$3:$AH$300,AJ$1,0),0)</f>
        <v>101200.00000000001</v>
      </c>
      <c r="AK48">
        <f>IFERROR(VLOOKUP($AA48,Data!$C$3:$AH$300,AK$1,0),0)</f>
        <v>103400.00000000001</v>
      </c>
      <c r="AL48">
        <f>IFERROR(VLOOKUP($AA48,Data!$C$3:$AH$300,AL$1,0),0)</f>
        <v>105600.00000000001</v>
      </c>
      <c r="AM48">
        <f>IFERROR(VLOOKUP($AA48,Data!$C$3:$AH$300,AM$1,0),0)</f>
        <v>107800.00000000001</v>
      </c>
      <c r="AO48">
        <f>IFERROR(VLOOKUP($AA48,Data!$C$3:$AH$300,AO$1,0),0)</f>
        <v>400000</v>
      </c>
      <c r="AP48">
        <f>IFERROR(VLOOKUP($AA48,Data!$C$3:$AH$300,AP$1,0),0)</f>
        <v>400000</v>
      </c>
      <c r="AQ48">
        <f>IFERROR(VLOOKUP($AA48,Data!$C$3:$AH$300,AQ$1,0),0)</f>
        <v>600000</v>
      </c>
      <c r="AR48">
        <f>IFERROR(VLOOKUP($AA48,Data!$C$3:$AH$300,AR$1,0),0)</f>
        <v>600000</v>
      </c>
      <c r="AS48">
        <f>IFERROR(VLOOKUP($AA48,Data!$C$3:$AH$300,AS$1,0),0)</f>
        <v>600000</v>
      </c>
      <c r="AT48">
        <f>IFERROR(VLOOKUP($AA48,Data!$C$3:$AH$300,AT$1,0),0)</f>
        <v>600000</v>
      </c>
      <c r="AU48">
        <f>IFERROR(VLOOKUP($AA48,Data!$C$3:$AH$300,AU$1,0),0)</f>
        <v>800000</v>
      </c>
      <c r="AV48">
        <f>IFERROR(VLOOKUP($AA48,Data!$C$3:$AH$300,AV$1,0),0)</f>
        <v>800000</v>
      </c>
      <c r="AW48">
        <f>IFERROR(VLOOKUP($AA48,Data!$C$3:$AH$300,AW$1,0),0)</f>
        <v>800000</v>
      </c>
      <c r="AX48">
        <f>IFERROR(VLOOKUP($AA48,Data!$C$3:$AH$300,AX$1,0),0)</f>
        <v>800000</v>
      </c>
      <c r="AZ48">
        <f>IFERROR(VLOOKUP($AA48,Data!$C$3:$AH$300,AZ$1,0),0)</f>
        <v>880.00000000000011</v>
      </c>
      <c r="BA48">
        <f>IFERROR(VLOOKUP($AA48,Data!$C$3:$AH$300,BA$1,0),0)</f>
        <v>880.00000000000011</v>
      </c>
      <c r="BB48">
        <f>IFERROR(VLOOKUP($AA48,Data!$C$3:$AH$300,BB$1,0),0)</f>
        <v>880.00000000000011</v>
      </c>
      <c r="BC48">
        <f>IFERROR(VLOOKUP($AA48,Data!$C$3:$AH$300,BC$1,0),0)</f>
        <v>880.00000000000011</v>
      </c>
      <c r="BD48">
        <f>IFERROR(VLOOKUP($AA48,Data!$C$3:$AH$300,BD$1,0),0)</f>
        <v>880.00000000000011</v>
      </c>
      <c r="BE48">
        <f>IFERROR(VLOOKUP($AA48,Data!$C$3:$AH$300,BE$1,0),0)</f>
        <v>880.00000000000011</v>
      </c>
      <c r="BF48">
        <f>IFERROR(VLOOKUP($AA48,Data!$C$3:$AH$300,BF$1,0),0)</f>
        <v>880.00000000000011</v>
      </c>
      <c r="BG48">
        <f>IFERROR(VLOOKUP($AA48,Data!$C$3:$AH$300,BG$1,0),0)</f>
        <v>880.00000000000011</v>
      </c>
      <c r="BH48">
        <f>IFERROR(VLOOKUP($AA48,Data!$C$3:$AH$300,BH$1,0),0)</f>
        <v>880.00000000000011</v>
      </c>
      <c r="BI48">
        <f>IFERROR(VLOOKUP($AA48,Data!$C$3:$AH$300,BI$1,0),0)</f>
        <v>880.00000000000011</v>
      </c>
    </row>
    <row r="49" spans="27:61" x14ac:dyDescent="0.25">
      <c r="AA49" t="str">
        <f t="shared" si="1"/>
        <v>S09B</v>
      </c>
      <c r="AB49" t="str">
        <f>IFERROR(VLOOKUP($AA49,Data!$C$3:$AH$300,AB$1,0),0)</f>
        <v>Maintain heavy vehicle capacity, no effect on pavement maintenance expenditure or road user comfort</v>
      </c>
      <c r="AD49">
        <f>IFERROR(VLOOKUP($AA49,Data!$C$3:$AH$300,AD$1,0),0)</f>
        <v>88000</v>
      </c>
      <c r="AE49">
        <f>IFERROR(VLOOKUP($AA49,Data!$C$3:$AH$300,AE$1,0),0)</f>
        <v>90200.000000000015</v>
      </c>
      <c r="AF49">
        <f>IFERROR(VLOOKUP($AA49,Data!$C$3:$AH$300,AF$1,0),0)</f>
        <v>92400.000000000015</v>
      </c>
      <c r="AG49">
        <f>IFERROR(VLOOKUP($AA49,Data!$C$3:$AH$300,AG$1,0),0)</f>
        <v>94600.000000000015</v>
      </c>
      <c r="AH49">
        <f>IFERROR(VLOOKUP($AA49,Data!$C$3:$AH$300,AH$1,0),0)</f>
        <v>96800.000000000015</v>
      </c>
      <c r="AI49">
        <f>IFERROR(VLOOKUP($AA49,Data!$C$3:$AH$300,AI$1,0),0)</f>
        <v>99000.000000000015</v>
      </c>
      <c r="AJ49">
        <f>IFERROR(VLOOKUP($AA49,Data!$C$3:$AH$300,AJ$1,0),0)</f>
        <v>101200.00000000001</v>
      </c>
      <c r="AK49">
        <f>IFERROR(VLOOKUP($AA49,Data!$C$3:$AH$300,AK$1,0),0)</f>
        <v>103400.00000000001</v>
      </c>
      <c r="AL49">
        <f>IFERROR(VLOOKUP($AA49,Data!$C$3:$AH$300,AL$1,0),0)</f>
        <v>105600.00000000001</v>
      </c>
      <c r="AM49">
        <f>IFERROR(VLOOKUP($AA49,Data!$C$3:$AH$300,AM$1,0),0)</f>
        <v>107800.00000000001</v>
      </c>
      <c r="AO49">
        <f>IFERROR(VLOOKUP($AA49,Data!$C$3:$AH$300,AO$1,0),0)</f>
        <v>400000</v>
      </c>
      <c r="AP49">
        <f>IFERROR(VLOOKUP($AA49,Data!$C$3:$AH$300,AP$1,0),0)</f>
        <v>400000</v>
      </c>
      <c r="AQ49">
        <f>IFERROR(VLOOKUP($AA49,Data!$C$3:$AH$300,AQ$1,0),0)</f>
        <v>600000</v>
      </c>
      <c r="AR49">
        <f>IFERROR(VLOOKUP($AA49,Data!$C$3:$AH$300,AR$1,0),0)</f>
        <v>600000</v>
      </c>
      <c r="AS49">
        <f>IFERROR(VLOOKUP($AA49,Data!$C$3:$AH$300,AS$1,0),0)</f>
        <v>600000</v>
      </c>
      <c r="AT49">
        <f>IFERROR(VLOOKUP($AA49,Data!$C$3:$AH$300,AT$1,0),0)</f>
        <v>600000</v>
      </c>
      <c r="AU49">
        <f>IFERROR(VLOOKUP($AA49,Data!$C$3:$AH$300,AU$1,0),0)</f>
        <v>800000</v>
      </c>
      <c r="AV49">
        <f>IFERROR(VLOOKUP($AA49,Data!$C$3:$AH$300,AV$1,0),0)</f>
        <v>800000</v>
      </c>
      <c r="AW49">
        <f>IFERROR(VLOOKUP($AA49,Data!$C$3:$AH$300,AW$1,0),0)</f>
        <v>800000</v>
      </c>
      <c r="AX49">
        <f>IFERROR(VLOOKUP($AA49,Data!$C$3:$AH$300,AX$1,0),0)</f>
        <v>800000</v>
      </c>
      <c r="AZ49">
        <f>IFERROR(VLOOKUP($AA49,Data!$C$3:$AH$300,AZ$1,0),0)</f>
        <v>880.00000000000011</v>
      </c>
      <c r="BA49">
        <f>IFERROR(VLOOKUP($AA49,Data!$C$3:$AH$300,BA$1,0),0)</f>
        <v>880.00000000000011</v>
      </c>
      <c r="BB49">
        <f>IFERROR(VLOOKUP($AA49,Data!$C$3:$AH$300,BB$1,0),0)</f>
        <v>880.00000000000011</v>
      </c>
      <c r="BC49">
        <f>IFERROR(VLOOKUP($AA49,Data!$C$3:$AH$300,BC$1,0),0)</f>
        <v>880.00000000000011</v>
      </c>
      <c r="BD49">
        <f>IFERROR(VLOOKUP($AA49,Data!$C$3:$AH$300,BD$1,0),0)</f>
        <v>880.00000000000011</v>
      </c>
      <c r="BE49">
        <f>IFERROR(VLOOKUP($AA49,Data!$C$3:$AH$300,BE$1,0),0)</f>
        <v>880.00000000000011</v>
      </c>
      <c r="BF49">
        <f>IFERROR(VLOOKUP($AA49,Data!$C$3:$AH$300,BF$1,0),0)</f>
        <v>880.00000000000011</v>
      </c>
      <c r="BG49">
        <f>IFERROR(VLOOKUP($AA49,Data!$C$3:$AH$300,BG$1,0),0)</f>
        <v>880.00000000000011</v>
      </c>
      <c r="BH49">
        <f>IFERROR(VLOOKUP($AA49,Data!$C$3:$AH$300,BH$1,0),0)</f>
        <v>880.00000000000011</v>
      </c>
      <c r="BI49">
        <f>IFERROR(VLOOKUP($AA49,Data!$C$3:$AH$300,BI$1,0),0)</f>
        <v>880.00000000000011</v>
      </c>
    </row>
    <row r="50" spans="27:61" x14ac:dyDescent="0.25">
      <c r="AA50" t="str">
        <f t="shared" si="1"/>
        <v>S10B</v>
      </c>
      <c r="AB50" t="str">
        <f>IFERROR(VLOOKUP($AA50,Data!$C$3:$AH$300,AB$1,0),0)</f>
        <v>Improvement in travel time reliability</v>
      </c>
      <c r="AD50">
        <f>IFERROR(VLOOKUP($AA50,Data!$C$3:$AH$300,AD$1,0),0)</f>
        <v>100000</v>
      </c>
      <c r="AE50">
        <f>IFERROR(VLOOKUP($AA50,Data!$C$3:$AH$300,AE$1,0),0)</f>
        <v>100000</v>
      </c>
      <c r="AF50">
        <f>IFERROR(VLOOKUP($AA50,Data!$C$3:$AH$300,AF$1,0),0)</f>
        <v>100000</v>
      </c>
      <c r="AG50">
        <f>IFERROR(VLOOKUP($AA50,Data!$C$3:$AH$300,AG$1,0),0)</f>
        <v>100000</v>
      </c>
      <c r="AH50">
        <f>IFERROR(VLOOKUP($AA50,Data!$C$3:$AH$300,AH$1,0),0)</f>
        <v>100000</v>
      </c>
      <c r="AI50">
        <f>IFERROR(VLOOKUP($AA50,Data!$C$3:$AH$300,AI$1,0),0)</f>
        <v>100000</v>
      </c>
      <c r="AJ50">
        <f>IFERROR(VLOOKUP($AA50,Data!$C$3:$AH$300,AJ$1,0),0)</f>
        <v>100000</v>
      </c>
      <c r="AK50">
        <f>IFERROR(VLOOKUP($AA50,Data!$C$3:$AH$300,AK$1,0),0)</f>
        <v>100000</v>
      </c>
      <c r="AL50">
        <f>IFERROR(VLOOKUP($AA50,Data!$C$3:$AH$300,AL$1,0),0)</f>
        <v>100000</v>
      </c>
      <c r="AM50">
        <f>IFERROR(VLOOKUP($AA50,Data!$C$3:$AH$300,AM$1,0),0)</f>
        <v>100000</v>
      </c>
      <c r="AO50">
        <f>IFERROR(VLOOKUP($AA50,Data!$C$3:$AH$300,AO$1,0),0)</f>
        <v>900000</v>
      </c>
      <c r="AP50">
        <f>IFERROR(VLOOKUP($AA50,Data!$C$3:$AH$300,AP$1,0),0)</f>
        <v>900000</v>
      </c>
      <c r="AQ50">
        <f>IFERROR(VLOOKUP($AA50,Data!$C$3:$AH$300,AQ$1,0),0)</f>
        <v>900000</v>
      </c>
      <c r="AR50">
        <f>IFERROR(VLOOKUP($AA50,Data!$C$3:$AH$300,AR$1,0),0)</f>
        <v>900000</v>
      </c>
      <c r="AS50">
        <f>IFERROR(VLOOKUP($AA50,Data!$C$3:$AH$300,AS$1,0),0)</f>
        <v>900000</v>
      </c>
      <c r="AT50">
        <f>IFERROR(VLOOKUP($AA50,Data!$C$3:$AH$300,AT$1,0),0)</f>
        <v>900000</v>
      </c>
      <c r="AU50">
        <f>IFERROR(VLOOKUP($AA50,Data!$C$3:$AH$300,AU$1,0),0)</f>
        <v>900000</v>
      </c>
      <c r="AV50">
        <f>IFERROR(VLOOKUP($AA50,Data!$C$3:$AH$300,AV$1,0),0)</f>
        <v>900000</v>
      </c>
      <c r="AW50">
        <f>IFERROR(VLOOKUP($AA50,Data!$C$3:$AH$300,AW$1,0),0)</f>
        <v>900000</v>
      </c>
      <c r="AX50">
        <f>IFERROR(VLOOKUP($AA50,Data!$C$3:$AH$300,AX$1,0),0)</f>
        <v>900000</v>
      </c>
      <c r="AZ50">
        <f>IFERROR(VLOOKUP($AA50,Data!$C$3:$AH$300,AZ$1,0),0)</f>
        <v>200</v>
      </c>
      <c r="BA50">
        <f>IFERROR(VLOOKUP($AA50,Data!$C$3:$AH$300,BA$1,0),0)</f>
        <v>200</v>
      </c>
      <c r="BB50">
        <f>IFERROR(VLOOKUP($AA50,Data!$C$3:$AH$300,BB$1,0),0)</f>
        <v>200</v>
      </c>
      <c r="BC50">
        <f>IFERROR(VLOOKUP($AA50,Data!$C$3:$AH$300,BC$1,0),0)</f>
        <v>200</v>
      </c>
      <c r="BD50">
        <f>IFERROR(VLOOKUP($AA50,Data!$C$3:$AH$300,BD$1,0),0)</f>
        <v>200</v>
      </c>
      <c r="BE50">
        <f>IFERROR(VLOOKUP($AA50,Data!$C$3:$AH$300,BE$1,0),0)</f>
        <v>200</v>
      </c>
      <c r="BF50">
        <f>IFERROR(VLOOKUP($AA50,Data!$C$3:$AH$300,BF$1,0),0)</f>
        <v>200</v>
      </c>
      <c r="BG50">
        <f>IFERROR(VLOOKUP($AA50,Data!$C$3:$AH$300,BG$1,0),0)</f>
        <v>200</v>
      </c>
      <c r="BH50">
        <f>IFERROR(VLOOKUP($AA50,Data!$C$3:$AH$300,BH$1,0),0)</f>
        <v>200</v>
      </c>
      <c r="BI50">
        <f>IFERROR(VLOOKUP($AA50,Data!$C$3:$AH$300,BI$1,0),0)</f>
        <v>200</v>
      </c>
    </row>
    <row r="51" spans="27:61" x14ac:dyDescent="0.25">
      <c r="AA51" t="str">
        <f t="shared" si="1"/>
        <v>T01A</v>
      </c>
      <c r="AB51" t="str">
        <f>IFERROR(VLOOKUP($AA51,Data!$C$3:$AH$300,AB$1,0),0)</f>
        <v>Road Surface condition is improved, asset consumption is minimised, and effective asset stewardship is applied</v>
      </c>
      <c r="AD51">
        <f>IFERROR(VLOOKUP($AA51,Data!$C$3:$AH$300,AD$1,0),0)</f>
        <v>120000</v>
      </c>
      <c r="AE51">
        <f>IFERROR(VLOOKUP($AA51,Data!$C$3:$AH$300,AE$1,0),0)</f>
        <v>123000</v>
      </c>
      <c r="AF51">
        <f>IFERROR(VLOOKUP($AA51,Data!$C$3:$AH$300,AF$1,0),0)</f>
        <v>126000</v>
      </c>
      <c r="AG51">
        <f>IFERROR(VLOOKUP($AA51,Data!$C$3:$AH$300,AG$1,0),0)</f>
        <v>129000</v>
      </c>
      <c r="AH51">
        <f>IFERROR(VLOOKUP($AA51,Data!$C$3:$AH$300,AH$1,0),0)</f>
        <v>132000</v>
      </c>
      <c r="AI51">
        <f>IFERROR(VLOOKUP($AA51,Data!$C$3:$AH$300,AI$1,0),0)</f>
        <v>135000</v>
      </c>
      <c r="AJ51">
        <f>IFERROR(VLOOKUP($AA51,Data!$C$3:$AH$300,AJ$1,0),0)</f>
        <v>138000</v>
      </c>
      <c r="AK51">
        <f>IFERROR(VLOOKUP($AA51,Data!$C$3:$AH$300,AK$1,0),0)</f>
        <v>141000</v>
      </c>
      <c r="AL51">
        <f>IFERROR(VLOOKUP($AA51,Data!$C$3:$AH$300,AL$1,0),0)</f>
        <v>144000</v>
      </c>
      <c r="AM51">
        <f>IFERROR(VLOOKUP($AA51,Data!$C$3:$AH$300,AM$1,0),0)</f>
        <v>147000</v>
      </c>
      <c r="AO51">
        <f>IFERROR(VLOOKUP($AA51,Data!$C$3:$AH$300,AO$1,0),0)</f>
        <v>200000</v>
      </c>
      <c r="AP51">
        <f>IFERROR(VLOOKUP($AA51,Data!$C$3:$AH$300,AP$1,0),0)</f>
        <v>200000</v>
      </c>
      <c r="AQ51">
        <f>IFERROR(VLOOKUP($AA51,Data!$C$3:$AH$300,AQ$1,0),0)</f>
        <v>200000</v>
      </c>
      <c r="AR51">
        <f>IFERROR(VLOOKUP($AA51,Data!$C$3:$AH$300,AR$1,0),0)</f>
        <v>200000</v>
      </c>
      <c r="AS51">
        <f>IFERROR(VLOOKUP($AA51,Data!$C$3:$AH$300,AS$1,0),0)</f>
        <v>200000</v>
      </c>
      <c r="AT51">
        <f>IFERROR(VLOOKUP($AA51,Data!$C$3:$AH$300,AT$1,0),0)</f>
        <v>300000</v>
      </c>
      <c r="AU51">
        <f>IFERROR(VLOOKUP($AA51,Data!$C$3:$AH$300,AU$1,0),0)</f>
        <v>300000</v>
      </c>
      <c r="AV51">
        <f>IFERROR(VLOOKUP($AA51,Data!$C$3:$AH$300,AV$1,0),0)</f>
        <v>300000</v>
      </c>
      <c r="AW51">
        <f>IFERROR(VLOOKUP($AA51,Data!$C$3:$AH$300,AW$1,0),0)</f>
        <v>300000</v>
      </c>
      <c r="AX51">
        <f>IFERROR(VLOOKUP($AA51,Data!$C$3:$AH$300,AX$1,0),0)</f>
        <v>300000</v>
      </c>
      <c r="AZ51">
        <f>IFERROR(VLOOKUP($AA51,Data!$C$3:$AH$300,AZ$1,0),0)</f>
        <v>1200</v>
      </c>
      <c r="BA51">
        <f>IFERROR(VLOOKUP($AA51,Data!$C$3:$AH$300,BA$1,0),0)</f>
        <v>1200</v>
      </c>
      <c r="BB51">
        <f>IFERROR(VLOOKUP($AA51,Data!$C$3:$AH$300,BB$1,0),0)</f>
        <v>1200</v>
      </c>
      <c r="BC51">
        <f>IFERROR(VLOOKUP($AA51,Data!$C$3:$AH$300,BC$1,0),0)</f>
        <v>1200</v>
      </c>
      <c r="BD51">
        <f>IFERROR(VLOOKUP($AA51,Data!$C$3:$AH$300,BD$1,0),0)</f>
        <v>1200</v>
      </c>
      <c r="BE51">
        <f>IFERROR(VLOOKUP($AA51,Data!$C$3:$AH$300,BE$1,0),0)</f>
        <v>1200</v>
      </c>
      <c r="BF51">
        <f>IFERROR(VLOOKUP($AA51,Data!$C$3:$AH$300,BF$1,0),0)</f>
        <v>1200</v>
      </c>
      <c r="BG51">
        <f>IFERROR(VLOOKUP($AA51,Data!$C$3:$AH$300,BG$1,0),0)</f>
        <v>1200</v>
      </c>
      <c r="BH51">
        <f>IFERROR(VLOOKUP($AA51,Data!$C$3:$AH$300,BH$1,0),0)</f>
        <v>1200</v>
      </c>
      <c r="BI51">
        <f>IFERROR(VLOOKUP($AA51,Data!$C$3:$AH$300,BI$1,0),0)</f>
        <v>1200</v>
      </c>
    </row>
    <row r="52" spans="27:61" x14ac:dyDescent="0.25">
      <c r="AA52" t="str">
        <f t="shared" si="1"/>
        <v>T02A</v>
      </c>
      <c r="AB52" t="str">
        <f>IFERROR(VLOOKUP($AA52,Data!$C$3:$AH$300,AB$1,0),0)</f>
        <v>Pavement condition is improved, asset consumption is minimised, and effective asset stewardship is applied</v>
      </c>
      <c r="AD52">
        <f>IFERROR(VLOOKUP($AA52,Data!$C$3:$AH$300,AD$1,0),0)</f>
        <v>1200000</v>
      </c>
      <c r="AE52">
        <f>IFERROR(VLOOKUP($AA52,Data!$C$3:$AH$300,AE$1,0),0)</f>
        <v>1230000</v>
      </c>
      <c r="AF52">
        <f>IFERROR(VLOOKUP($AA52,Data!$C$3:$AH$300,AF$1,0),0)</f>
        <v>1260000</v>
      </c>
      <c r="AG52">
        <f>IFERROR(VLOOKUP($AA52,Data!$C$3:$AH$300,AG$1,0),0)</f>
        <v>1290000</v>
      </c>
      <c r="AH52">
        <f>IFERROR(VLOOKUP($AA52,Data!$C$3:$AH$300,AH$1,0),0)</f>
        <v>1320000</v>
      </c>
      <c r="AI52">
        <f>IFERROR(VLOOKUP($AA52,Data!$C$3:$AH$300,AI$1,0),0)</f>
        <v>1350000</v>
      </c>
      <c r="AJ52">
        <f>IFERROR(VLOOKUP($AA52,Data!$C$3:$AH$300,AJ$1,0),0)</f>
        <v>1380000</v>
      </c>
      <c r="AK52">
        <f>IFERROR(VLOOKUP($AA52,Data!$C$3:$AH$300,AK$1,0),0)</f>
        <v>1410000</v>
      </c>
      <c r="AL52">
        <f>IFERROR(VLOOKUP($AA52,Data!$C$3:$AH$300,AL$1,0),0)</f>
        <v>1440000</v>
      </c>
      <c r="AM52">
        <f>IFERROR(VLOOKUP($AA52,Data!$C$3:$AH$300,AM$1,0),0)</f>
        <v>1470000</v>
      </c>
      <c r="AO52">
        <f>IFERROR(VLOOKUP($AA52,Data!$C$3:$AH$300,AO$1,0),0)</f>
        <v>200000</v>
      </c>
      <c r="AP52">
        <f>IFERROR(VLOOKUP($AA52,Data!$C$3:$AH$300,AP$1,0),0)</f>
        <v>200000</v>
      </c>
      <c r="AQ52">
        <f>IFERROR(VLOOKUP($AA52,Data!$C$3:$AH$300,AQ$1,0),0)</f>
        <v>200000</v>
      </c>
      <c r="AR52">
        <f>IFERROR(VLOOKUP($AA52,Data!$C$3:$AH$300,AR$1,0),0)</f>
        <v>200000</v>
      </c>
      <c r="AS52">
        <f>IFERROR(VLOOKUP($AA52,Data!$C$3:$AH$300,AS$1,0),0)</f>
        <v>200000</v>
      </c>
      <c r="AT52">
        <f>IFERROR(VLOOKUP($AA52,Data!$C$3:$AH$300,AT$1,0),0)</f>
        <v>300000</v>
      </c>
      <c r="AU52">
        <f>IFERROR(VLOOKUP($AA52,Data!$C$3:$AH$300,AU$1,0),0)</f>
        <v>300000</v>
      </c>
      <c r="AV52">
        <f>IFERROR(VLOOKUP($AA52,Data!$C$3:$AH$300,AV$1,0),0)</f>
        <v>300000</v>
      </c>
      <c r="AW52">
        <f>IFERROR(VLOOKUP($AA52,Data!$C$3:$AH$300,AW$1,0),0)</f>
        <v>300000</v>
      </c>
      <c r="AX52">
        <f>IFERROR(VLOOKUP($AA52,Data!$C$3:$AH$300,AX$1,0),0)</f>
        <v>300000</v>
      </c>
      <c r="AZ52">
        <f>IFERROR(VLOOKUP($AA52,Data!$C$3:$AH$300,AZ$1,0),0)</f>
        <v>1200</v>
      </c>
      <c r="BA52">
        <f>IFERROR(VLOOKUP($AA52,Data!$C$3:$AH$300,BA$1,0),0)</f>
        <v>1200</v>
      </c>
      <c r="BB52">
        <f>IFERROR(VLOOKUP($AA52,Data!$C$3:$AH$300,BB$1,0),0)</f>
        <v>1200</v>
      </c>
      <c r="BC52">
        <f>IFERROR(VLOOKUP($AA52,Data!$C$3:$AH$300,BC$1,0),0)</f>
        <v>1200</v>
      </c>
      <c r="BD52">
        <f>IFERROR(VLOOKUP($AA52,Data!$C$3:$AH$300,BD$1,0),0)</f>
        <v>1200</v>
      </c>
      <c r="BE52">
        <f>IFERROR(VLOOKUP($AA52,Data!$C$3:$AH$300,BE$1,0),0)</f>
        <v>1200</v>
      </c>
      <c r="BF52">
        <f>IFERROR(VLOOKUP($AA52,Data!$C$3:$AH$300,BF$1,0),0)</f>
        <v>1200</v>
      </c>
      <c r="BG52">
        <f>IFERROR(VLOOKUP($AA52,Data!$C$3:$AH$300,BG$1,0),0)</f>
        <v>1200</v>
      </c>
      <c r="BH52">
        <f>IFERROR(VLOOKUP($AA52,Data!$C$3:$AH$300,BH$1,0),0)</f>
        <v>1200</v>
      </c>
      <c r="BI52">
        <f>IFERROR(VLOOKUP($AA52,Data!$C$3:$AH$300,BI$1,0),0)</f>
        <v>1200</v>
      </c>
    </row>
    <row r="53" spans="27:61" x14ac:dyDescent="0.25">
      <c r="AA53" t="str">
        <f t="shared" si="1"/>
        <v>T03A</v>
      </c>
      <c r="AB53" t="str">
        <f>IFERROR(VLOOKUP($AA53,Data!$C$3:$AH$300,AB$1,0),0)</f>
        <v>Footpath condition is improved, asset consumption is minimised, and effective asset stewardship is applied</v>
      </c>
      <c r="AD53">
        <f>IFERROR(VLOOKUP($AA53,Data!$C$3:$AH$300,AD$1,0),0)</f>
        <v>120000</v>
      </c>
      <c r="AE53">
        <f>IFERROR(VLOOKUP($AA53,Data!$C$3:$AH$300,AE$1,0),0)</f>
        <v>123000</v>
      </c>
      <c r="AF53">
        <f>IFERROR(VLOOKUP($AA53,Data!$C$3:$AH$300,AF$1,0),0)</f>
        <v>126000</v>
      </c>
      <c r="AG53">
        <f>IFERROR(VLOOKUP($AA53,Data!$C$3:$AH$300,AG$1,0),0)</f>
        <v>129000</v>
      </c>
      <c r="AH53">
        <f>IFERROR(VLOOKUP($AA53,Data!$C$3:$AH$300,AH$1,0),0)</f>
        <v>132000</v>
      </c>
      <c r="AI53">
        <f>IFERROR(VLOOKUP($AA53,Data!$C$3:$AH$300,AI$1,0),0)</f>
        <v>135000</v>
      </c>
      <c r="AJ53">
        <f>IFERROR(VLOOKUP($AA53,Data!$C$3:$AH$300,AJ$1,0),0)</f>
        <v>138000</v>
      </c>
      <c r="AK53">
        <f>IFERROR(VLOOKUP($AA53,Data!$C$3:$AH$300,AK$1,0),0)</f>
        <v>141000</v>
      </c>
      <c r="AL53">
        <f>IFERROR(VLOOKUP($AA53,Data!$C$3:$AH$300,AL$1,0),0)</f>
        <v>144000</v>
      </c>
      <c r="AM53">
        <f>IFERROR(VLOOKUP($AA53,Data!$C$3:$AH$300,AM$1,0),0)</f>
        <v>147000</v>
      </c>
      <c r="AO53">
        <f>IFERROR(VLOOKUP($AA53,Data!$C$3:$AH$300,AO$1,0),0)</f>
        <v>200000</v>
      </c>
      <c r="AP53">
        <f>IFERROR(VLOOKUP($AA53,Data!$C$3:$AH$300,AP$1,0),0)</f>
        <v>200000</v>
      </c>
      <c r="AQ53">
        <f>IFERROR(VLOOKUP($AA53,Data!$C$3:$AH$300,AQ$1,0),0)</f>
        <v>200000</v>
      </c>
      <c r="AR53">
        <f>IFERROR(VLOOKUP($AA53,Data!$C$3:$AH$300,AR$1,0),0)</f>
        <v>200000</v>
      </c>
      <c r="AS53">
        <f>IFERROR(VLOOKUP($AA53,Data!$C$3:$AH$300,AS$1,0),0)</f>
        <v>200000</v>
      </c>
      <c r="AT53">
        <f>IFERROR(VLOOKUP($AA53,Data!$C$3:$AH$300,AT$1,0),0)</f>
        <v>300000</v>
      </c>
      <c r="AU53">
        <f>IFERROR(VLOOKUP($AA53,Data!$C$3:$AH$300,AU$1,0),0)</f>
        <v>300000</v>
      </c>
      <c r="AV53">
        <f>IFERROR(VLOOKUP($AA53,Data!$C$3:$AH$300,AV$1,0),0)</f>
        <v>300000</v>
      </c>
      <c r="AW53">
        <f>IFERROR(VLOOKUP($AA53,Data!$C$3:$AH$300,AW$1,0),0)</f>
        <v>300000</v>
      </c>
      <c r="AX53">
        <f>IFERROR(VLOOKUP($AA53,Data!$C$3:$AH$300,AX$1,0),0)</f>
        <v>300000</v>
      </c>
      <c r="AZ53">
        <f>IFERROR(VLOOKUP($AA53,Data!$C$3:$AH$300,AZ$1,0),0)</f>
        <v>1200</v>
      </c>
      <c r="BA53">
        <f>IFERROR(VLOOKUP($AA53,Data!$C$3:$AH$300,BA$1,0),0)</f>
        <v>1200</v>
      </c>
      <c r="BB53">
        <f>IFERROR(VLOOKUP($AA53,Data!$C$3:$AH$300,BB$1,0),0)</f>
        <v>1200</v>
      </c>
      <c r="BC53">
        <f>IFERROR(VLOOKUP($AA53,Data!$C$3:$AH$300,BC$1,0),0)</f>
        <v>1200</v>
      </c>
      <c r="BD53">
        <f>IFERROR(VLOOKUP($AA53,Data!$C$3:$AH$300,BD$1,0),0)</f>
        <v>1200</v>
      </c>
      <c r="BE53">
        <f>IFERROR(VLOOKUP($AA53,Data!$C$3:$AH$300,BE$1,0),0)</f>
        <v>1200</v>
      </c>
      <c r="BF53">
        <f>IFERROR(VLOOKUP($AA53,Data!$C$3:$AH$300,BF$1,0),0)</f>
        <v>1200</v>
      </c>
      <c r="BG53">
        <f>IFERROR(VLOOKUP($AA53,Data!$C$3:$AH$300,BG$1,0),0)</f>
        <v>1200</v>
      </c>
      <c r="BH53">
        <f>IFERROR(VLOOKUP($AA53,Data!$C$3:$AH$300,BH$1,0),0)</f>
        <v>1200</v>
      </c>
      <c r="BI53">
        <f>IFERROR(VLOOKUP($AA53,Data!$C$3:$AH$300,BI$1,0),0)</f>
        <v>1200</v>
      </c>
    </row>
    <row r="54" spans="27:61" x14ac:dyDescent="0.25">
      <c r="AA54" t="str">
        <f t="shared" si="1"/>
        <v>T04A</v>
      </c>
      <c r="AB54" t="str">
        <f>IFERROR(VLOOKUP($AA54,Data!$C$3:$AH$300,AB$1,0),0)</f>
        <v>Drainage condition is improved, asset consumption is minimised, and effective asset stewardship is applied</v>
      </c>
      <c r="AD54">
        <f>IFERROR(VLOOKUP($AA54,Data!$C$3:$AH$300,AD$1,0),0)</f>
        <v>120000</v>
      </c>
      <c r="AE54">
        <f>IFERROR(VLOOKUP($AA54,Data!$C$3:$AH$300,AE$1,0),0)</f>
        <v>123000</v>
      </c>
      <c r="AF54">
        <f>IFERROR(VLOOKUP($AA54,Data!$C$3:$AH$300,AF$1,0),0)</f>
        <v>126000</v>
      </c>
      <c r="AG54">
        <f>IFERROR(VLOOKUP($AA54,Data!$C$3:$AH$300,AG$1,0),0)</f>
        <v>129000</v>
      </c>
      <c r="AH54">
        <f>IFERROR(VLOOKUP($AA54,Data!$C$3:$AH$300,AH$1,0),0)</f>
        <v>132000</v>
      </c>
      <c r="AI54">
        <f>IFERROR(VLOOKUP($AA54,Data!$C$3:$AH$300,AI$1,0),0)</f>
        <v>135000</v>
      </c>
      <c r="AJ54">
        <f>IFERROR(VLOOKUP($AA54,Data!$C$3:$AH$300,AJ$1,0),0)</f>
        <v>138000</v>
      </c>
      <c r="AK54">
        <f>IFERROR(VLOOKUP($AA54,Data!$C$3:$AH$300,AK$1,0),0)</f>
        <v>141000</v>
      </c>
      <c r="AL54">
        <f>IFERROR(VLOOKUP($AA54,Data!$C$3:$AH$300,AL$1,0),0)</f>
        <v>144000</v>
      </c>
      <c r="AM54">
        <f>IFERROR(VLOOKUP($AA54,Data!$C$3:$AH$300,AM$1,0),0)</f>
        <v>147000</v>
      </c>
      <c r="AO54">
        <f>IFERROR(VLOOKUP($AA54,Data!$C$3:$AH$300,AO$1,0),0)</f>
        <v>200000</v>
      </c>
      <c r="AP54">
        <f>IFERROR(VLOOKUP($AA54,Data!$C$3:$AH$300,AP$1,0),0)</f>
        <v>200000</v>
      </c>
      <c r="AQ54">
        <f>IFERROR(VLOOKUP($AA54,Data!$C$3:$AH$300,AQ$1,0),0)</f>
        <v>200000</v>
      </c>
      <c r="AR54">
        <f>IFERROR(VLOOKUP($AA54,Data!$C$3:$AH$300,AR$1,0),0)</f>
        <v>200000</v>
      </c>
      <c r="AS54">
        <f>IFERROR(VLOOKUP($AA54,Data!$C$3:$AH$300,AS$1,0),0)</f>
        <v>200000</v>
      </c>
      <c r="AT54">
        <f>IFERROR(VLOOKUP($AA54,Data!$C$3:$AH$300,AT$1,0),0)</f>
        <v>300000</v>
      </c>
      <c r="AU54">
        <f>IFERROR(VLOOKUP($AA54,Data!$C$3:$AH$300,AU$1,0),0)</f>
        <v>300000</v>
      </c>
      <c r="AV54">
        <f>IFERROR(VLOOKUP($AA54,Data!$C$3:$AH$300,AV$1,0),0)</f>
        <v>300000</v>
      </c>
      <c r="AW54">
        <f>IFERROR(VLOOKUP($AA54,Data!$C$3:$AH$300,AW$1,0),0)</f>
        <v>300000</v>
      </c>
      <c r="AX54">
        <f>IFERROR(VLOOKUP($AA54,Data!$C$3:$AH$300,AX$1,0),0)</f>
        <v>300000</v>
      </c>
      <c r="AZ54">
        <f>IFERROR(VLOOKUP($AA54,Data!$C$3:$AH$300,AZ$1,0),0)</f>
        <v>1200</v>
      </c>
      <c r="BA54">
        <f>IFERROR(VLOOKUP($AA54,Data!$C$3:$AH$300,BA$1,0),0)</f>
        <v>1200</v>
      </c>
      <c r="BB54">
        <f>IFERROR(VLOOKUP($AA54,Data!$C$3:$AH$300,BB$1,0),0)</f>
        <v>1200</v>
      </c>
      <c r="BC54">
        <f>IFERROR(VLOOKUP($AA54,Data!$C$3:$AH$300,BC$1,0),0)</f>
        <v>1200</v>
      </c>
      <c r="BD54">
        <f>IFERROR(VLOOKUP($AA54,Data!$C$3:$AH$300,BD$1,0),0)</f>
        <v>1200</v>
      </c>
      <c r="BE54">
        <f>IFERROR(VLOOKUP($AA54,Data!$C$3:$AH$300,BE$1,0),0)</f>
        <v>1200</v>
      </c>
      <c r="BF54">
        <f>IFERROR(VLOOKUP($AA54,Data!$C$3:$AH$300,BF$1,0),0)</f>
        <v>1200</v>
      </c>
      <c r="BG54">
        <f>IFERROR(VLOOKUP($AA54,Data!$C$3:$AH$300,BG$1,0),0)</f>
        <v>1200</v>
      </c>
      <c r="BH54">
        <f>IFERROR(VLOOKUP($AA54,Data!$C$3:$AH$300,BH$1,0),0)</f>
        <v>1200</v>
      </c>
      <c r="BI54">
        <f>IFERROR(VLOOKUP($AA54,Data!$C$3:$AH$300,BI$1,0),0)</f>
        <v>1200</v>
      </c>
    </row>
    <row r="55" spans="27:61" x14ac:dyDescent="0.25">
      <c r="AA55" t="str">
        <f t="shared" si="1"/>
        <v>T05A</v>
      </c>
      <c r="AB55" t="str">
        <f>IFERROR(VLOOKUP($AA55,Data!$C$3:$AH$300,AB$1,0),0)</f>
        <v>Structures condition is improved, asset consumption is minimised, and effective asset stewardship is applied</v>
      </c>
      <c r="AD55">
        <f>IFERROR(VLOOKUP($AA55,Data!$C$3:$AH$300,AD$1,0),0)</f>
        <v>120000</v>
      </c>
      <c r="AE55">
        <f>IFERROR(VLOOKUP($AA55,Data!$C$3:$AH$300,AE$1,0),0)</f>
        <v>123000</v>
      </c>
      <c r="AF55">
        <f>IFERROR(VLOOKUP($AA55,Data!$C$3:$AH$300,AF$1,0),0)</f>
        <v>126000</v>
      </c>
      <c r="AG55">
        <f>IFERROR(VLOOKUP($AA55,Data!$C$3:$AH$300,AG$1,0),0)</f>
        <v>129000</v>
      </c>
      <c r="AH55">
        <f>IFERROR(VLOOKUP($AA55,Data!$C$3:$AH$300,AH$1,0),0)</f>
        <v>132000</v>
      </c>
      <c r="AI55">
        <f>IFERROR(VLOOKUP($AA55,Data!$C$3:$AH$300,AI$1,0),0)</f>
        <v>135000</v>
      </c>
      <c r="AJ55">
        <f>IFERROR(VLOOKUP($AA55,Data!$C$3:$AH$300,AJ$1,0),0)</f>
        <v>138000</v>
      </c>
      <c r="AK55">
        <f>IFERROR(VLOOKUP($AA55,Data!$C$3:$AH$300,AK$1,0),0)</f>
        <v>141000</v>
      </c>
      <c r="AL55">
        <f>IFERROR(VLOOKUP($AA55,Data!$C$3:$AH$300,AL$1,0),0)</f>
        <v>144000</v>
      </c>
      <c r="AM55">
        <f>IFERROR(VLOOKUP($AA55,Data!$C$3:$AH$300,AM$1,0),0)</f>
        <v>147000</v>
      </c>
      <c r="AO55">
        <f>IFERROR(VLOOKUP($AA55,Data!$C$3:$AH$300,AO$1,0),0)</f>
        <v>200000</v>
      </c>
      <c r="AP55">
        <f>IFERROR(VLOOKUP($AA55,Data!$C$3:$AH$300,AP$1,0),0)</f>
        <v>200000</v>
      </c>
      <c r="AQ55">
        <f>IFERROR(VLOOKUP($AA55,Data!$C$3:$AH$300,AQ$1,0),0)</f>
        <v>200000</v>
      </c>
      <c r="AR55">
        <f>IFERROR(VLOOKUP($AA55,Data!$C$3:$AH$300,AR$1,0),0)</f>
        <v>200000</v>
      </c>
      <c r="AS55">
        <f>IFERROR(VLOOKUP($AA55,Data!$C$3:$AH$300,AS$1,0),0)</f>
        <v>200000</v>
      </c>
      <c r="AT55">
        <f>IFERROR(VLOOKUP($AA55,Data!$C$3:$AH$300,AT$1,0),0)</f>
        <v>300000</v>
      </c>
      <c r="AU55">
        <f>IFERROR(VLOOKUP($AA55,Data!$C$3:$AH$300,AU$1,0),0)</f>
        <v>300000</v>
      </c>
      <c r="AV55">
        <f>IFERROR(VLOOKUP($AA55,Data!$C$3:$AH$300,AV$1,0),0)</f>
        <v>300000</v>
      </c>
      <c r="AW55">
        <f>IFERROR(VLOOKUP($AA55,Data!$C$3:$AH$300,AW$1,0),0)</f>
        <v>300000</v>
      </c>
      <c r="AX55">
        <f>IFERROR(VLOOKUP($AA55,Data!$C$3:$AH$300,AX$1,0),0)</f>
        <v>300000</v>
      </c>
      <c r="AZ55">
        <f>IFERROR(VLOOKUP($AA55,Data!$C$3:$AH$300,AZ$1,0),0)</f>
        <v>1200</v>
      </c>
      <c r="BA55">
        <f>IFERROR(VLOOKUP($AA55,Data!$C$3:$AH$300,BA$1,0),0)</f>
        <v>1200</v>
      </c>
      <c r="BB55">
        <f>IFERROR(VLOOKUP($AA55,Data!$C$3:$AH$300,BB$1,0),0)</f>
        <v>1200</v>
      </c>
      <c r="BC55">
        <f>IFERROR(VLOOKUP($AA55,Data!$C$3:$AH$300,BC$1,0),0)</f>
        <v>1200</v>
      </c>
      <c r="BD55">
        <f>IFERROR(VLOOKUP($AA55,Data!$C$3:$AH$300,BD$1,0),0)</f>
        <v>1200</v>
      </c>
      <c r="BE55">
        <f>IFERROR(VLOOKUP($AA55,Data!$C$3:$AH$300,BE$1,0),0)</f>
        <v>1200</v>
      </c>
      <c r="BF55">
        <f>IFERROR(VLOOKUP($AA55,Data!$C$3:$AH$300,BF$1,0),0)</f>
        <v>1200</v>
      </c>
      <c r="BG55">
        <f>IFERROR(VLOOKUP($AA55,Data!$C$3:$AH$300,BG$1,0),0)</f>
        <v>1200</v>
      </c>
      <c r="BH55">
        <f>IFERROR(VLOOKUP($AA55,Data!$C$3:$AH$300,BH$1,0),0)</f>
        <v>1200</v>
      </c>
      <c r="BI55">
        <f>IFERROR(VLOOKUP($AA55,Data!$C$3:$AH$300,BI$1,0),0)</f>
        <v>1200</v>
      </c>
    </row>
    <row r="56" spans="27:61" x14ac:dyDescent="0.25">
      <c r="AA56" t="str">
        <f t="shared" si="1"/>
        <v>T06A</v>
      </c>
      <c r="AB56" t="str">
        <f>IFERROR(VLOOKUP($AA56,Data!$C$3:$AH$300,AB$1,0),0)</f>
        <v>Unsealed Roads condition is improved, asset consumption is minimised, and effective asset stewardship is applied</v>
      </c>
      <c r="AD56">
        <f>IFERROR(VLOOKUP($AA56,Data!$C$3:$AH$300,AD$1,0),0)</f>
        <v>120000</v>
      </c>
      <c r="AE56">
        <f>IFERROR(VLOOKUP($AA56,Data!$C$3:$AH$300,AE$1,0),0)</f>
        <v>123000</v>
      </c>
      <c r="AF56">
        <f>IFERROR(VLOOKUP($AA56,Data!$C$3:$AH$300,AF$1,0),0)</f>
        <v>126000</v>
      </c>
      <c r="AG56">
        <f>IFERROR(VLOOKUP($AA56,Data!$C$3:$AH$300,AG$1,0),0)</f>
        <v>129000</v>
      </c>
      <c r="AH56">
        <f>IFERROR(VLOOKUP($AA56,Data!$C$3:$AH$300,AH$1,0),0)</f>
        <v>132000</v>
      </c>
      <c r="AI56">
        <f>IFERROR(VLOOKUP($AA56,Data!$C$3:$AH$300,AI$1,0),0)</f>
        <v>135000</v>
      </c>
      <c r="AJ56">
        <f>IFERROR(VLOOKUP($AA56,Data!$C$3:$AH$300,AJ$1,0),0)</f>
        <v>138000</v>
      </c>
      <c r="AK56">
        <f>IFERROR(VLOOKUP($AA56,Data!$C$3:$AH$300,AK$1,0),0)</f>
        <v>141000</v>
      </c>
      <c r="AL56">
        <f>IFERROR(VLOOKUP($AA56,Data!$C$3:$AH$300,AL$1,0),0)</f>
        <v>144000</v>
      </c>
      <c r="AM56">
        <f>IFERROR(VLOOKUP($AA56,Data!$C$3:$AH$300,AM$1,0),0)</f>
        <v>147000</v>
      </c>
      <c r="AO56">
        <f>IFERROR(VLOOKUP($AA56,Data!$C$3:$AH$300,AO$1,0),0)</f>
        <v>200000</v>
      </c>
      <c r="AP56">
        <f>IFERROR(VLOOKUP($AA56,Data!$C$3:$AH$300,AP$1,0),0)</f>
        <v>200000</v>
      </c>
      <c r="AQ56">
        <f>IFERROR(VLOOKUP($AA56,Data!$C$3:$AH$300,AQ$1,0),0)</f>
        <v>200000</v>
      </c>
      <c r="AR56">
        <f>IFERROR(VLOOKUP($AA56,Data!$C$3:$AH$300,AR$1,0),0)</f>
        <v>200000</v>
      </c>
      <c r="AS56">
        <f>IFERROR(VLOOKUP($AA56,Data!$C$3:$AH$300,AS$1,0),0)</f>
        <v>200000</v>
      </c>
      <c r="AT56">
        <f>IFERROR(VLOOKUP($AA56,Data!$C$3:$AH$300,AT$1,0),0)</f>
        <v>300000</v>
      </c>
      <c r="AU56">
        <f>IFERROR(VLOOKUP($AA56,Data!$C$3:$AH$300,AU$1,0),0)</f>
        <v>300000</v>
      </c>
      <c r="AV56">
        <f>IFERROR(VLOOKUP($AA56,Data!$C$3:$AH$300,AV$1,0),0)</f>
        <v>300000</v>
      </c>
      <c r="AW56">
        <f>IFERROR(VLOOKUP($AA56,Data!$C$3:$AH$300,AW$1,0),0)</f>
        <v>300000</v>
      </c>
      <c r="AX56">
        <f>IFERROR(VLOOKUP($AA56,Data!$C$3:$AH$300,AX$1,0),0)</f>
        <v>300000</v>
      </c>
      <c r="AZ56">
        <f>IFERROR(VLOOKUP($AA56,Data!$C$3:$AH$300,AZ$1,0),0)</f>
        <v>1200</v>
      </c>
      <c r="BA56">
        <f>IFERROR(VLOOKUP($AA56,Data!$C$3:$AH$300,BA$1,0),0)</f>
        <v>1200</v>
      </c>
      <c r="BB56">
        <f>IFERROR(VLOOKUP($AA56,Data!$C$3:$AH$300,BB$1,0),0)</f>
        <v>1200</v>
      </c>
      <c r="BC56">
        <f>IFERROR(VLOOKUP($AA56,Data!$C$3:$AH$300,BC$1,0),0)</f>
        <v>1200</v>
      </c>
      <c r="BD56">
        <f>IFERROR(VLOOKUP($AA56,Data!$C$3:$AH$300,BD$1,0),0)</f>
        <v>1200</v>
      </c>
      <c r="BE56">
        <f>IFERROR(VLOOKUP($AA56,Data!$C$3:$AH$300,BE$1,0),0)</f>
        <v>1200</v>
      </c>
      <c r="BF56">
        <f>IFERROR(VLOOKUP($AA56,Data!$C$3:$AH$300,BF$1,0),0)</f>
        <v>1200</v>
      </c>
      <c r="BG56">
        <f>IFERROR(VLOOKUP($AA56,Data!$C$3:$AH$300,BG$1,0),0)</f>
        <v>1200</v>
      </c>
      <c r="BH56">
        <f>IFERROR(VLOOKUP($AA56,Data!$C$3:$AH$300,BH$1,0),0)</f>
        <v>1200</v>
      </c>
      <c r="BI56">
        <f>IFERROR(VLOOKUP($AA56,Data!$C$3:$AH$300,BI$1,0),0)</f>
        <v>1200</v>
      </c>
    </row>
    <row r="57" spans="27:61" x14ac:dyDescent="0.25">
      <c r="AA57" t="str">
        <f t="shared" si="1"/>
        <v>T07A</v>
      </c>
      <c r="AB57" t="str">
        <f>IFERROR(VLOOKUP($AA57,Data!$C$3:$AH$300,AB$1,0),0)</f>
        <v>Traffic Services condition is improved, asset consumption is minimised, and effective asset stewardship is applied</v>
      </c>
      <c r="AD57">
        <f>IFERROR(VLOOKUP($AA57,Data!$C$3:$AH$300,AD$1,0),0)</f>
        <v>120000</v>
      </c>
      <c r="AE57">
        <f>IFERROR(VLOOKUP($AA57,Data!$C$3:$AH$300,AE$1,0),0)</f>
        <v>123000</v>
      </c>
      <c r="AF57">
        <f>IFERROR(VLOOKUP($AA57,Data!$C$3:$AH$300,AF$1,0),0)</f>
        <v>126000</v>
      </c>
      <c r="AG57">
        <f>IFERROR(VLOOKUP($AA57,Data!$C$3:$AH$300,AG$1,0),0)</f>
        <v>129000</v>
      </c>
      <c r="AH57">
        <f>IFERROR(VLOOKUP($AA57,Data!$C$3:$AH$300,AH$1,0),0)</f>
        <v>132000</v>
      </c>
      <c r="AI57">
        <f>IFERROR(VLOOKUP($AA57,Data!$C$3:$AH$300,AI$1,0),0)</f>
        <v>135000</v>
      </c>
      <c r="AJ57">
        <f>IFERROR(VLOOKUP($AA57,Data!$C$3:$AH$300,AJ$1,0),0)</f>
        <v>138000</v>
      </c>
      <c r="AK57">
        <f>IFERROR(VLOOKUP($AA57,Data!$C$3:$AH$300,AK$1,0),0)</f>
        <v>141000</v>
      </c>
      <c r="AL57">
        <f>IFERROR(VLOOKUP($AA57,Data!$C$3:$AH$300,AL$1,0),0)</f>
        <v>144000</v>
      </c>
      <c r="AM57">
        <f>IFERROR(VLOOKUP($AA57,Data!$C$3:$AH$300,AM$1,0),0)</f>
        <v>147000</v>
      </c>
      <c r="AO57">
        <f>IFERROR(VLOOKUP($AA57,Data!$C$3:$AH$300,AO$1,0),0)</f>
        <v>200000</v>
      </c>
      <c r="AP57">
        <f>IFERROR(VLOOKUP($AA57,Data!$C$3:$AH$300,AP$1,0),0)</f>
        <v>200000</v>
      </c>
      <c r="AQ57">
        <f>IFERROR(VLOOKUP($AA57,Data!$C$3:$AH$300,AQ$1,0),0)</f>
        <v>200000</v>
      </c>
      <c r="AR57">
        <f>IFERROR(VLOOKUP($AA57,Data!$C$3:$AH$300,AR$1,0),0)</f>
        <v>200000</v>
      </c>
      <c r="AS57">
        <f>IFERROR(VLOOKUP($AA57,Data!$C$3:$AH$300,AS$1,0),0)</f>
        <v>200000</v>
      </c>
      <c r="AT57">
        <f>IFERROR(VLOOKUP($AA57,Data!$C$3:$AH$300,AT$1,0),0)</f>
        <v>300000</v>
      </c>
      <c r="AU57">
        <f>IFERROR(VLOOKUP($AA57,Data!$C$3:$AH$300,AU$1,0),0)</f>
        <v>300000</v>
      </c>
      <c r="AV57">
        <f>IFERROR(VLOOKUP($AA57,Data!$C$3:$AH$300,AV$1,0),0)</f>
        <v>300000</v>
      </c>
      <c r="AW57">
        <f>IFERROR(VLOOKUP($AA57,Data!$C$3:$AH$300,AW$1,0),0)</f>
        <v>300000</v>
      </c>
      <c r="AX57">
        <f>IFERROR(VLOOKUP($AA57,Data!$C$3:$AH$300,AX$1,0),0)</f>
        <v>300000</v>
      </c>
      <c r="AZ57">
        <f>IFERROR(VLOOKUP($AA57,Data!$C$3:$AH$300,AZ$1,0),0)</f>
        <v>1200</v>
      </c>
      <c r="BA57">
        <f>IFERROR(VLOOKUP($AA57,Data!$C$3:$AH$300,BA$1,0),0)</f>
        <v>1200</v>
      </c>
      <c r="BB57">
        <f>IFERROR(VLOOKUP($AA57,Data!$C$3:$AH$300,BB$1,0),0)</f>
        <v>1200</v>
      </c>
      <c r="BC57">
        <f>IFERROR(VLOOKUP($AA57,Data!$C$3:$AH$300,BC$1,0),0)</f>
        <v>1200</v>
      </c>
      <c r="BD57">
        <f>IFERROR(VLOOKUP($AA57,Data!$C$3:$AH$300,BD$1,0),0)</f>
        <v>1200</v>
      </c>
      <c r="BE57">
        <f>IFERROR(VLOOKUP($AA57,Data!$C$3:$AH$300,BE$1,0),0)</f>
        <v>1200</v>
      </c>
      <c r="BF57">
        <f>IFERROR(VLOOKUP($AA57,Data!$C$3:$AH$300,BF$1,0),0)</f>
        <v>1200</v>
      </c>
      <c r="BG57">
        <f>IFERROR(VLOOKUP($AA57,Data!$C$3:$AH$300,BG$1,0),0)</f>
        <v>1200</v>
      </c>
      <c r="BH57">
        <f>IFERROR(VLOOKUP($AA57,Data!$C$3:$AH$300,BH$1,0),0)</f>
        <v>1200</v>
      </c>
      <c r="BI57">
        <f>IFERROR(VLOOKUP($AA57,Data!$C$3:$AH$300,BI$1,0),0)</f>
        <v>1200</v>
      </c>
    </row>
    <row r="58" spans="27:61" x14ac:dyDescent="0.25">
      <c r="AA58" t="str">
        <f t="shared" si="1"/>
        <v>T08A</v>
      </c>
      <c r="AB58" t="str">
        <f>IFERROR(VLOOKUP($AA58,Data!$C$3:$AH$300,AB$1,0),0)</f>
        <v>Cycleway condition is improved, asset consumption is minimised, and effective asset stewardship is applied</v>
      </c>
      <c r="AD58">
        <f>IFERROR(VLOOKUP($AA58,Data!$C$3:$AH$300,AD$1,0),0)</f>
        <v>120000</v>
      </c>
      <c r="AE58">
        <f>IFERROR(VLOOKUP($AA58,Data!$C$3:$AH$300,AE$1,0),0)</f>
        <v>123000</v>
      </c>
      <c r="AF58">
        <f>IFERROR(VLOOKUP($AA58,Data!$C$3:$AH$300,AF$1,0),0)</f>
        <v>126000</v>
      </c>
      <c r="AG58">
        <f>IFERROR(VLOOKUP($AA58,Data!$C$3:$AH$300,AG$1,0),0)</f>
        <v>129000</v>
      </c>
      <c r="AH58">
        <f>IFERROR(VLOOKUP($AA58,Data!$C$3:$AH$300,AH$1,0),0)</f>
        <v>132000</v>
      </c>
      <c r="AI58">
        <f>IFERROR(VLOOKUP($AA58,Data!$C$3:$AH$300,AI$1,0),0)</f>
        <v>135000</v>
      </c>
      <c r="AJ58">
        <f>IFERROR(VLOOKUP($AA58,Data!$C$3:$AH$300,AJ$1,0),0)</f>
        <v>138000</v>
      </c>
      <c r="AK58">
        <f>IFERROR(VLOOKUP($AA58,Data!$C$3:$AH$300,AK$1,0),0)</f>
        <v>141000</v>
      </c>
      <c r="AL58">
        <f>IFERROR(VLOOKUP($AA58,Data!$C$3:$AH$300,AL$1,0),0)</f>
        <v>144000</v>
      </c>
      <c r="AM58">
        <f>IFERROR(VLOOKUP($AA58,Data!$C$3:$AH$300,AM$1,0),0)</f>
        <v>147000</v>
      </c>
      <c r="AO58">
        <f>IFERROR(VLOOKUP($AA58,Data!$C$3:$AH$300,AO$1,0),0)</f>
        <v>200000</v>
      </c>
      <c r="AP58">
        <f>IFERROR(VLOOKUP($AA58,Data!$C$3:$AH$300,AP$1,0),0)</f>
        <v>200000</v>
      </c>
      <c r="AQ58">
        <f>IFERROR(VLOOKUP($AA58,Data!$C$3:$AH$300,AQ$1,0),0)</f>
        <v>200000</v>
      </c>
      <c r="AR58">
        <f>IFERROR(VLOOKUP($AA58,Data!$C$3:$AH$300,AR$1,0),0)</f>
        <v>200000</v>
      </c>
      <c r="AS58">
        <f>IFERROR(VLOOKUP($AA58,Data!$C$3:$AH$300,AS$1,0),0)</f>
        <v>200000</v>
      </c>
      <c r="AT58">
        <f>IFERROR(VLOOKUP($AA58,Data!$C$3:$AH$300,AT$1,0),0)</f>
        <v>300000</v>
      </c>
      <c r="AU58">
        <f>IFERROR(VLOOKUP($AA58,Data!$C$3:$AH$300,AU$1,0),0)</f>
        <v>300000</v>
      </c>
      <c r="AV58">
        <f>IFERROR(VLOOKUP($AA58,Data!$C$3:$AH$300,AV$1,0),0)</f>
        <v>300000</v>
      </c>
      <c r="AW58">
        <f>IFERROR(VLOOKUP($AA58,Data!$C$3:$AH$300,AW$1,0),0)</f>
        <v>300000</v>
      </c>
      <c r="AX58">
        <f>IFERROR(VLOOKUP($AA58,Data!$C$3:$AH$300,AX$1,0),0)</f>
        <v>300000</v>
      </c>
      <c r="AZ58">
        <f>IFERROR(VLOOKUP($AA58,Data!$C$3:$AH$300,AZ$1,0),0)</f>
        <v>1200</v>
      </c>
      <c r="BA58">
        <f>IFERROR(VLOOKUP($AA58,Data!$C$3:$AH$300,BA$1,0),0)</f>
        <v>1200</v>
      </c>
      <c r="BB58">
        <f>IFERROR(VLOOKUP($AA58,Data!$C$3:$AH$300,BB$1,0),0)</f>
        <v>1200</v>
      </c>
      <c r="BC58">
        <f>IFERROR(VLOOKUP($AA58,Data!$C$3:$AH$300,BC$1,0),0)</f>
        <v>1200</v>
      </c>
      <c r="BD58">
        <f>IFERROR(VLOOKUP($AA58,Data!$C$3:$AH$300,BD$1,0),0)</f>
        <v>1200</v>
      </c>
      <c r="BE58">
        <f>IFERROR(VLOOKUP($AA58,Data!$C$3:$AH$300,BE$1,0),0)</f>
        <v>1200</v>
      </c>
      <c r="BF58">
        <f>IFERROR(VLOOKUP($AA58,Data!$C$3:$AH$300,BF$1,0),0)</f>
        <v>1200</v>
      </c>
      <c r="BG58">
        <f>IFERROR(VLOOKUP($AA58,Data!$C$3:$AH$300,BG$1,0),0)</f>
        <v>1200</v>
      </c>
      <c r="BH58">
        <f>IFERROR(VLOOKUP($AA58,Data!$C$3:$AH$300,BH$1,0),0)</f>
        <v>1200</v>
      </c>
      <c r="BI58">
        <f>IFERROR(VLOOKUP($AA58,Data!$C$3:$AH$300,BI$1,0),0)</f>
        <v>1200</v>
      </c>
    </row>
    <row r="59" spans="27:61" x14ac:dyDescent="0.25">
      <c r="AA59" t="str">
        <f t="shared" si="1"/>
        <v>T09A</v>
      </c>
      <c r="AB59" t="str">
        <f>IFERROR(VLOOKUP($AA59,Data!$C$3:$AH$300,AB$1,0),0)</f>
        <v>Environmental Asset condition is improved, asset consumption is minimised, and effective asset stewardship is applied</v>
      </c>
      <c r="AD59">
        <f>IFERROR(VLOOKUP($AA59,Data!$C$3:$AH$300,AD$1,0),0)</f>
        <v>120000</v>
      </c>
      <c r="AE59">
        <f>IFERROR(VLOOKUP($AA59,Data!$C$3:$AH$300,AE$1,0),0)</f>
        <v>123000</v>
      </c>
      <c r="AF59">
        <f>IFERROR(VLOOKUP($AA59,Data!$C$3:$AH$300,AF$1,0),0)</f>
        <v>126000</v>
      </c>
      <c r="AG59">
        <f>IFERROR(VLOOKUP($AA59,Data!$C$3:$AH$300,AG$1,0),0)</f>
        <v>129000</v>
      </c>
      <c r="AH59">
        <f>IFERROR(VLOOKUP($AA59,Data!$C$3:$AH$300,AH$1,0),0)</f>
        <v>132000</v>
      </c>
      <c r="AI59">
        <f>IFERROR(VLOOKUP($AA59,Data!$C$3:$AH$300,AI$1,0),0)</f>
        <v>135000</v>
      </c>
      <c r="AJ59">
        <f>IFERROR(VLOOKUP($AA59,Data!$C$3:$AH$300,AJ$1,0),0)</f>
        <v>138000</v>
      </c>
      <c r="AK59">
        <f>IFERROR(VLOOKUP($AA59,Data!$C$3:$AH$300,AK$1,0),0)</f>
        <v>141000</v>
      </c>
      <c r="AL59">
        <f>IFERROR(VLOOKUP($AA59,Data!$C$3:$AH$300,AL$1,0),0)</f>
        <v>144000</v>
      </c>
      <c r="AM59">
        <f>IFERROR(VLOOKUP($AA59,Data!$C$3:$AH$300,AM$1,0),0)</f>
        <v>147000</v>
      </c>
      <c r="AO59">
        <f>IFERROR(VLOOKUP($AA59,Data!$C$3:$AH$300,AO$1,0),0)</f>
        <v>200000</v>
      </c>
      <c r="AP59">
        <f>IFERROR(VLOOKUP($AA59,Data!$C$3:$AH$300,AP$1,0),0)</f>
        <v>200000</v>
      </c>
      <c r="AQ59">
        <f>IFERROR(VLOOKUP($AA59,Data!$C$3:$AH$300,AQ$1,0),0)</f>
        <v>200000</v>
      </c>
      <c r="AR59">
        <f>IFERROR(VLOOKUP($AA59,Data!$C$3:$AH$300,AR$1,0),0)</f>
        <v>200000</v>
      </c>
      <c r="AS59">
        <f>IFERROR(VLOOKUP($AA59,Data!$C$3:$AH$300,AS$1,0),0)</f>
        <v>200000</v>
      </c>
      <c r="AT59">
        <f>IFERROR(VLOOKUP($AA59,Data!$C$3:$AH$300,AT$1,0),0)</f>
        <v>300000</v>
      </c>
      <c r="AU59">
        <f>IFERROR(VLOOKUP($AA59,Data!$C$3:$AH$300,AU$1,0),0)</f>
        <v>300000</v>
      </c>
      <c r="AV59">
        <f>IFERROR(VLOOKUP($AA59,Data!$C$3:$AH$300,AV$1,0),0)</f>
        <v>300000</v>
      </c>
      <c r="AW59">
        <f>IFERROR(VLOOKUP($AA59,Data!$C$3:$AH$300,AW$1,0),0)</f>
        <v>300000</v>
      </c>
      <c r="AX59">
        <f>IFERROR(VLOOKUP($AA59,Data!$C$3:$AH$300,AX$1,0),0)</f>
        <v>300000</v>
      </c>
      <c r="AZ59">
        <f>IFERROR(VLOOKUP($AA59,Data!$C$3:$AH$300,AZ$1,0),0)</f>
        <v>1200</v>
      </c>
      <c r="BA59">
        <f>IFERROR(VLOOKUP($AA59,Data!$C$3:$AH$300,BA$1,0),0)</f>
        <v>1200</v>
      </c>
      <c r="BB59">
        <f>IFERROR(VLOOKUP($AA59,Data!$C$3:$AH$300,BB$1,0),0)</f>
        <v>1200</v>
      </c>
      <c r="BC59">
        <f>IFERROR(VLOOKUP($AA59,Data!$C$3:$AH$300,BC$1,0),0)</f>
        <v>1200</v>
      </c>
      <c r="BD59">
        <f>IFERROR(VLOOKUP($AA59,Data!$C$3:$AH$300,BD$1,0),0)</f>
        <v>1200</v>
      </c>
      <c r="BE59">
        <f>IFERROR(VLOOKUP($AA59,Data!$C$3:$AH$300,BE$1,0),0)</f>
        <v>1200</v>
      </c>
      <c r="BF59">
        <f>IFERROR(VLOOKUP($AA59,Data!$C$3:$AH$300,BF$1,0),0)</f>
        <v>1200</v>
      </c>
      <c r="BG59">
        <f>IFERROR(VLOOKUP($AA59,Data!$C$3:$AH$300,BG$1,0),0)</f>
        <v>1200</v>
      </c>
      <c r="BH59">
        <f>IFERROR(VLOOKUP($AA59,Data!$C$3:$AH$300,BH$1,0),0)</f>
        <v>1200</v>
      </c>
      <c r="BI59">
        <f>IFERROR(VLOOKUP($AA59,Data!$C$3:$AH$300,BI$1,0),0)</f>
        <v>1200</v>
      </c>
    </row>
    <row r="60" spans="27:61" x14ac:dyDescent="0.25">
      <c r="AA60" t="str">
        <f t="shared" si="1"/>
        <v>T10A</v>
      </c>
      <c r="AB60" t="str">
        <f>IFERROR(VLOOKUP($AA60,Data!$C$3:$AH$300,AB$1,0),0)</f>
        <v>Public Transport Asset condition is improved, asset consumption is minimised, and effective asset stewardship is applied</v>
      </c>
      <c r="AD60">
        <f>IFERROR(VLOOKUP($AA60,Data!$C$3:$AH$300,AD$1,0),0)</f>
        <v>200000</v>
      </c>
      <c r="AE60">
        <f>IFERROR(VLOOKUP($AA60,Data!$C$3:$AH$300,AE$1,0),0)</f>
        <v>200000</v>
      </c>
      <c r="AF60">
        <f>IFERROR(VLOOKUP($AA60,Data!$C$3:$AH$300,AF$1,0),0)</f>
        <v>200000</v>
      </c>
      <c r="AG60">
        <f>IFERROR(VLOOKUP($AA60,Data!$C$3:$AH$300,AG$1,0),0)</f>
        <v>200000</v>
      </c>
      <c r="AH60">
        <f>IFERROR(VLOOKUP($AA60,Data!$C$3:$AH$300,AH$1,0),0)</f>
        <v>200000</v>
      </c>
      <c r="AI60">
        <f>IFERROR(VLOOKUP($AA60,Data!$C$3:$AH$300,AI$1,0),0)</f>
        <v>200000</v>
      </c>
      <c r="AJ60">
        <f>IFERROR(VLOOKUP($AA60,Data!$C$3:$AH$300,AJ$1,0),0)</f>
        <v>200000</v>
      </c>
      <c r="AK60">
        <f>IFERROR(VLOOKUP($AA60,Data!$C$3:$AH$300,AK$1,0),0)</f>
        <v>200000</v>
      </c>
      <c r="AL60">
        <f>IFERROR(VLOOKUP($AA60,Data!$C$3:$AH$300,AL$1,0),0)</f>
        <v>200000</v>
      </c>
      <c r="AM60">
        <f>IFERROR(VLOOKUP($AA60,Data!$C$3:$AH$300,AM$1,0),0)</f>
        <v>200000</v>
      </c>
      <c r="AO60">
        <f>IFERROR(VLOOKUP($AA60,Data!$C$3:$AH$300,AO$1,0),0)</f>
        <v>600000</v>
      </c>
      <c r="AP60">
        <f>IFERROR(VLOOKUP($AA60,Data!$C$3:$AH$300,AP$1,0),0)</f>
        <v>600000</v>
      </c>
      <c r="AQ60">
        <f>IFERROR(VLOOKUP($AA60,Data!$C$3:$AH$300,AQ$1,0),0)</f>
        <v>600000</v>
      </c>
      <c r="AR60">
        <f>IFERROR(VLOOKUP($AA60,Data!$C$3:$AH$300,AR$1,0),0)</f>
        <v>600000</v>
      </c>
      <c r="AS60">
        <f>IFERROR(VLOOKUP($AA60,Data!$C$3:$AH$300,AS$1,0),0)</f>
        <v>600000</v>
      </c>
      <c r="AT60">
        <f>IFERROR(VLOOKUP($AA60,Data!$C$3:$AH$300,AT$1,0),0)</f>
        <v>600000</v>
      </c>
      <c r="AU60">
        <f>IFERROR(VLOOKUP($AA60,Data!$C$3:$AH$300,AU$1,0),0)</f>
        <v>600000</v>
      </c>
      <c r="AV60">
        <f>IFERROR(VLOOKUP($AA60,Data!$C$3:$AH$300,AV$1,0),0)</f>
        <v>600000</v>
      </c>
      <c r="AW60">
        <f>IFERROR(VLOOKUP($AA60,Data!$C$3:$AH$300,AW$1,0),0)</f>
        <v>600000</v>
      </c>
      <c r="AX60">
        <f>IFERROR(VLOOKUP($AA60,Data!$C$3:$AH$300,AX$1,0),0)</f>
        <v>600000</v>
      </c>
      <c r="AZ60">
        <f>IFERROR(VLOOKUP($AA60,Data!$C$3:$AH$300,AZ$1,0),0)</f>
        <v>400</v>
      </c>
      <c r="BA60">
        <f>IFERROR(VLOOKUP($AA60,Data!$C$3:$AH$300,BA$1,0),0)</f>
        <v>400</v>
      </c>
      <c r="BB60">
        <f>IFERROR(VLOOKUP($AA60,Data!$C$3:$AH$300,BB$1,0),0)</f>
        <v>400</v>
      </c>
      <c r="BC60">
        <f>IFERROR(VLOOKUP($AA60,Data!$C$3:$AH$300,BC$1,0),0)</f>
        <v>400</v>
      </c>
      <c r="BD60">
        <f>IFERROR(VLOOKUP($AA60,Data!$C$3:$AH$300,BD$1,0),0)</f>
        <v>400</v>
      </c>
      <c r="BE60">
        <f>IFERROR(VLOOKUP($AA60,Data!$C$3:$AH$300,BE$1,0),0)</f>
        <v>400</v>
      </c>
      <c r="BF60">
        <f>IFERROR(VLOOKUP($AA60,Data!$C$3:$AH$300,BF$1,0),0)</f>
        <v>400</v>
      </c>
      <c r="BG60">
        <f>IFERROR(VLOOKUP($AA60,Data!$C$3:$AH$300,BG$1,0),0)</f>
        <v>400</v>
      </c>
      <c r="BH60">
        <f>IFERROR(VLOOKUP($AA60,Data!$C$3:$AH$300,BH$1,0),0)</f>
        <v>400</v>
      </c>
      <c r="BI60">
        <f>IFERROR(VLOOKUP($AA60,Data!$C$3:$AH$300,BI$1,0),0)</f>
        <v>400</v>
      </c>
    </row>
    <row r="61" spans="27:61" x14ac:dyDescent="0.25">
      <c r="AA61" t="str">
        <f t="shared" si="1"/>
        <v>T11A</v>
      </c>
      <c r="AB61">
        <f>IFERROR(VLOOKUP($AA61,Data!$C$3:$AH$300,AB$1,0),0)</f>
        <v>0</v>
      </c>
      <c r="AD61">
        <f>IFERROR(VLOOKUP($AA61,Data!$C$3:$AH$300,AD$1,0),0)</f>
        <v>0</v>
      </c>
      <c r="AE61">
        <f>IFERROR(VLOOKUP($AA61,Data!$C$3:$AH$300,AE$1,0),0)</f>
        <v>0</v>
      </c>
      <c r="AF61">
        <f>IFERROR(VLOOKUP($AA61,Data!$C$3:$AH$300,AF$1,0),0)</f>
        <v>0</v>
      </c>
      <c r="AG61">
        <f>IFERROR(VLOOKUP($AA61,Data!$C$3:$AH$300,AG$1,0),0)</f>
        <v>0</v>
      </c>
      <c r="AH61">
        <f>IFERROR(VLOOKUP($AA61,Data!$C$3:$AH$300,AH$1,0),0)</f>
        <v>0</v>
      </c>
      <c r="AI61">
        <f>IFERROR(VLOOKUP($AA61,Data!$C$3:$AH$300,AI$1,0),0)</f>
        <v>0</v>
      </c>
      <c r="AJ61">
        <f>IFERROR(VLOOKUP($AA61,Data!$C$3:$AH$300,AJ$1,0),0)</f>
        <v>0</v>
      </c>
      <c r="AK61">
        <f>IFERROR(VLOOKUP($AA61,Data!$C$3:$AH$300,AK$1,0),0)</f>
        <v>0</v>
      </c>
      <c r="AL61">
        <f>IFERROR(VLOOKUP($AA61,Data!$C$3:$AH$300,AL$1,0),0)</f>
        <v>0</v>
      </c>
      <c r="AM61">
        <f>IFERROR(VLOOKUP($AA61,Data!$C$3:$AH$300,AM$1,0),0)</f>
        <v>0</v>
      </c>
      <c r="AO61">
        <f>IFERROR(VLOOKUP($AA61,Data!$C$3:$AH$300,AO$1,0),0)</f>
        <v>0</v>
      </c>
      <c r="AP61">
        <f>IFERROR(VLOOKUP($AA61,Data!$C$3:$AH$300,AP$1,0),0)</f>
        <v>0</v>
      </c>
      <c r="AQ61">
        <f>IFERROR(VLOOKUP($AA61,Data!$C$3:$AH$300,AQ$1,0),0)</f>
        <v>0</v>
      </c>
      <c r="AR61">
        <f>IFERROR(VLOOKUP($AA61,Data!$C$3:$AH$300,AR$1,0),0)</f>
        <v>0</v>
      </c>
      <c r="AS61">
        <f>IFERROR(VLOOKUP($AA61,Data!$C$3:$AH$300,AS$1,0),0)</f>
        <v>0</v>
      </c>
      <c r="AT61">
        <f>IFERROR(VLOOKUP($AA61,Data!$C$3:$AH$300,AT$1,0),0)</f>
        <v>0</v>
      </c>
      <c r="AU61">
        <f>IFERROR(VLOOKUP($AA61,Data!$C$3:$AH$300,AU$1,0),0)</f>
        <v>0</v>
      </c>
      <c r="AV61">
        <f>IFERROR(VLOOKUP($AA61,Data!$C$3:$AH$300,AV$1,0),0)</f>
        <v>0</v>
      </c>
      <c r="AW61">
        <f>IFERROR(VLOOKUP($AA61,Data!$C$3:$AH$300,AW$1,0),0)</f>
        <v>0</v>
      </c>
      <c r="AX61">
        <f>IFERROR(VLOOKUP($AA61,Data!$C$3:$AH$300,AX$1,0),0)</f>
        <v>0</v>
      </c>
      <c r="AZ61">
        <f>IFERROR(VLOOKUP($AA61,Data!$C$3:$AH$300,AZ$1,0),0)</f>
        <v>0</v>
      </c>
      <c r="BA61">
        <f>IFERROR(VLOOKUP($AA61,Data!$C$3:$AH$300,BA$1,0),0)</f>
        <v>0</v>
      </c>
      <c r="BB61">
        <f>IFERROR(VLOOKUP($AA61,Data!$C$3:$AH$300,BB$1,0),0)</f>
        <v>0</v>
      </c>
      <c r="BC61">
        <f>IFERROR(VLOOKUP($AA61,Data!$C$3:$AH$300,BC$1,0),0)</f>
        <v>0</v>
      </c>
      <c r="BD61">
        <f>IFERROR(VLOOKUP($AA61,Data!$C$3:$AH$300,BD$1,0),0)</f>
        <v>0</v>
      </c>
      <c r="BE61">
        <f>IFERROR(VLOOKUP($AA61,Data!$C$3:$AH$300,BE$1,0),0)</f>
        <v>0</v>
      </c>
      <c r="BF61">
        <f>IFERROR(VLOOKUP($AA61,Data!$C$3:$AH$300,BF$1,0),0)</f>
        <v>0</v>
      </c>
      <c r="BG61">
        <f>IFERROR(VLOOKUP($AA61,Data!$C$3:$AH$300,BG$1,0),0)</f>
        <v>0</v>
      </c>
      <c r="BH61">
        <f>IFERROR(VLOOKUP($AA61,Data!$C$3:$AH$300,BH$1,0),0)</f>
        <v>0</v>
      </c>
      <c r="BI61">
        <f>IFERROR(VLOOKUP($AA61,Data!$C$3:$AH$300,BI$1,0),0)</f>
        <v>0</v>
      </c>
    </row>
    <row r="62" spans="27:61" x14ac:dyDescent="0.25">
      <c r="AA62" t="str">
        <f t="shared" si="1"/>
        <v>Op01A</v>
      </c>
      <c r="AB62" t="str">
        <f>IFERROR(VLOOKUP($AA62,Data!$C$3:$AH$300,AB$1,0),0)</f>
        <v>Sealed pavement faults are responded to in a timely manner, proactive maintenance is enabled.</v>
      </c>
      <c r="AD62">
        <f>IFERROR(VLOOKUP($AA62,Data!$C$3:$AH$300,AD$1,0),0)</f>
        <v>120000</v>
      </c>
      <c r="AE62">
        <f>IFERROR(VLOOKUP($AA62,Data!$C$3:$AH$300,AE$1,0),0)</f>
        <v>123000</v>
      </c>
      <c r="AF62">
        <f>IFERROR(VLOOKUP($AA62,Data!$C$3:$AH$300,AF$1,0),0)</f>
        <v>126000</v>
      </c>
      <c r="AG62">
        <f>IFERROR(VLOOKUP($AA62,Data!$C$3:$AH$300,AG$1,0),0)</f>
        <v>129000</v>
      </c>
      <c r="AH62">
        <f>IFERROR(VLOOKUP($AA62,Data!$C$3:$AH$300,AH$1,0),0)</f>
        <v>132000</v>
      </c>
      <c r="AI62">
        <f>IFERROR(VLOOKUP($AA62,Data!$C$3:$AH$300,AI$1,0),0)</f>
        <v>135000</v>
      </c>
      <c r="AJ62">
        <f>IFERROR(VLOOKUP($AA62,Data!$C$3:$AH$300,AJ$1,0),0)</f>
        <v>138000</v>
      </c>
      <c r="AK62">
        <f>IFERROR(VLOOKUP($AA62,Data!$C$3:$AH$300,AK$1,0),0)</f>
        <v>141000</v>
      </c>
      <c r="AL62">
        <f>IFERROR(VLOOKUP($AA62,Data!$C$3:$AH$300,AL$1,0),0)</f>
        <v>144000</v>
      </c>
      <c r="AM62">
        <f>IFERROR(VLOOKUP($AA62,Data!$C$3:$AH$300,AM$1,0),0)</f>
        <v>147000</v>
      </c>
      <c r="AO62">
        <f>IFERROR(VLOOKUP($AA62,Data!$C$3:$AH$300,AO$1,0),0)</f>
        <v>200000</v>
      </c>
      <c r="AP62">
        <f>IFERROR(VLOOKUP($AA62,Data!$C$3:$AH$300,AP$1,0),0)</f>
        <v>200000</v>
      </c>
      <c r="AQ62">
        <f>IFERROR(VLOOKUP($AA62,Data!$C$3:$AH$300,AQ$1,0),0)</f>
        <v>200000</v>
      </c>
      <c r="AR62">
        <f>IFERROR(VLOOKUP($AA62,Data!$C$3:$AH$300,AR$1,0),0)</f>
        <v>200000</v>
      </c>
      <c r="AS62">
        <f>IFERROR(VLOOKUP($AA62,Data!$C$3:$AH$300,AS$1,0),0)</f>
        <v>200000</v>
      </c>
      <c r="AT62">
        <f>IFERROR(VLOOKUP($AA62,Data!$C$3:$AH$300,AT$1,0),0)</f>
        <v>300000</v>
      </c>
      <c r="AU62">
        <f>IFERROR(VLOOKUP($AA62,Data!$C$3:$AH$300,AU$1,0),0)</f>
        <v>300000</v>
      </c>
      <c r="AV62">
        <f>IFERROR(VLOOKUP($AA62,Data!$C$3:$AH$300,AV$1,0),0)</f>
        <v>300000</v>
      </c>
      <c r="AW62">
        <f>IFERROR(VLOOKUP($AA62,Data!$C$3:$AH$300,AW$1,0),0)</f>
        <v>300000</v>
      </c>
      <c r="AX62">
        <f>IFERROR(VLOOKUP($AA62,Data!$C$3:$AH$300,AX$1,0),0)</f>
        <v>300000</v>
      </c>
      <c r="AZ62">
        <f>IFERROR(VLOOKUP($AA62,Data!$C$3:$AH$300,AZ$1,0),0)</f>
        <v>1200</v>
      </c>
      <c r="BA62">
        <f>IFERROR(VLOOKUP($AA62,Data!$C$3:$AH$300,BA$1,0),0)</f>
        <v>1200</v>
      </c>
      <c r="BB62">
        <f>IFERROR(VLOOKUP($AA62,Data!$C$3:$AH$300,BB$1,0),0)</f>
        <v>1200</v>
      </c>
      <c r="BC62">
        <f>IFERROR(VLOOKUP($AA62,Data!$C$3:$AH$300,BC$1,0),0)</f>
        <v>1200</v>
      </c>
      <c r="BD62">
        <f>IFERROR(VLOOKUP($AA62,Data!$C$3:$AH$300,BD$1,0),0)</f>
        <v>1200</v>
      </c>
      <c r="BE62">
        <f>IFERROR(VLOOKUP($AA62,Data!$C$3:$AH$300,BE$1,0),0)</f>
        <v>1200</v>
      </c>
      <c r="BF62">
        <f>IFERROR(VLOOKUP($AA62,Data!$C$3:$AH$300,BF$1,0),0)</f>
        <v>1200</v>
      </c>
      <c r="BG62">
        <f>IFERROR(VLOOKUP($AA62,Data!$C$3:$AH$300,BG$1,0),0)</f>
        <v>1200</v>
      </c>
      <c r="BH62">
        <f>IFERROR(VLOOKUP($AA62,Data!$C$3:$AH$300,BH$1,0),0)</f>
        <v>1200</v>
      </c>
      <c r="BI62">
        <f>IFERROR(VLOOKUP($AA62,Data!$C$3:$AH$300,BI$1,0),0)</f>
        <v>1200</v>
      </c>
    </row>
    <row r="63" spans="27:61" x14ac:dyDescent="0.25">
      <c r="AA63" t="str">
        <f t="shared" si="1"/>
        <v>Op02A</v>
      </c>
      <c r="AB63" t="str">
        <f>IFERROR(VLOOKUP($AA63,Data!$C$3:$AH$300,AB$1,0),0)</f>
        <v>Unsealed pavement faults are responded to in a timely manner, proactive maintenance is enabled.</v>
      </c>
      <c r="AD63">
        <f>IFERROR(VLOOKUP($AA63,Data!$C$3:$AH$300,AD$1,0),0)</f>
        <v>1200000</v>
      </c>
      <c r="AE63">
        <f>IFERROR(VLOOKUP($AA63,Data!$C$3:$AH$300,AE$1,0),0)</f>
        <v>1230000</v>
      </c>
      <c r="AF63">
        <f>IFERROR(VLOOKUP($AA63,Data!$C$3:$AH$300,AF$1,0),0)</f>
        <v>1260000</v>
      </c>
      <c r="AG63">
        <f>IFERROR(VLOOKUP($AA63,Data!$C$3:$AH$300,AG$1,0),0)</f>
        <v>1290000</v>
      </c>
      <c r="AH63">
        <f>IFERROR(VLOOKUP($AA63,Data!$C$3:$AH$300,AH$1,0),0)</f>
        <v>1320000</v>
      </c>
      <c r="AI63">
        <f>IFERROR(VLOOKUP($AA63,Data!$C$3:$AH$300,AI$1,0),0)</f>
        <v>1350000</v>
      </c>
      <c r="AJ63">
        <f>IFERROR(VLOOKUP($AA63,Data!$C$3:$AH$300,AJ$1,0),0)</f>
        <v>1380000</v>
      </c>
      <c r="AK63">
        <f>IFERROR(VLOOKUP($AA63,Data!$C$3:$AH$300,AK$1,0),0)</f>
        <v>1410000</v>
      </c>
      <c r="AL63">
        <f>IFERROR(VLOOKUP($AA63,Data!$C$3:$AH$300,AL$1,0),0)</f>
        <v>1440000</v>
      </c>
      <c r="AM63">
        <f>IFERROR(VLOOKUP($AA63,Data!$C$3:$AH$300,AM$1,0),0)</f>
        <v>1470000</v>
      </c>
      <c r="AO63">
        <f>IFERROR(VLOOKUP($AA63,Data!$C$3:$AH$300,AO$1,0),0)</f>
        <v>200000</v>
      </c>
      <c r="AP63">
        <f>IFERROR(VLOOKUP($AA63,Data!$C$3:$AH$300,AP$1,0),0)</f>
        <v>200000</v>
      </c>
      <c r="AQ63">
        <f>IFERROR(VLOOKUP($AA63,Data!$C$3:$AH$300,AQ$1,0),0)</f>
        <v>200000</v>
      </c>
      <c r="AR63">
        <f>IFERROR(VLOOKUP($AA63,Data!$C$3:$AH$300,AR$1,0),0)</f>
        <v>200000</v>
      </c>
      <c r="AS63">
        <f>IFERROR(VLOOKUP($AA63,Data!$C$3:$AH$300,AS$1,0),0)</f>
        <v>200000</v>
      </c>
      <c r="AT63">
        <f>IFERROR(VLOOKUP($AA63,Data!$C$3:$AH$300,AT$1,0),0)</f>
        <v>300000</v>
      </c>
      <c r="AU63">
        <f>IFERROR(VLOOKUP($AA63,Data!$C$3:$AH$300,AU$1,0),0)</f>
        <v>300000</v>
      </c>
      <c r="AV63">
        <f>IFERROR(VLOOKUP($AA63,Data!$C$3:$AH$300,AV$1,0),0)</f>
        <v>300000</v>
      </c>
      <c r="AW63">
        <f>IFERROR(VLOOKUP($AA63,Data!$C$3:$AH$300,AW$1,0),0)</f>
        <v>300000</v>
      </c>
      <c r="AX63">
        <f>IFERROR(VLOOKUP($AA63,Data!$C$3:$AH$300,AX$1,0),0)</f>
        <v>300000</v>
      </c>
      <c r="AZ63">
        <f>IFERROR(VLOOKUP($AA63,Data!$C$3:$AH$300,AZ$1,0),0)</f>
        <v>1200</v>
      </c>
      <c r="BA63">
        <f>IFERROR(VLOOKUP($AA63,Data!$C$3:$AH$300,BA$1,0),0)</f>
        <v>1200</v>
      </c>
      <c r="BB63">
        <f>IFERROR(VLOOKUP($AA63,Data!$C$3:$AH$300,BB$1,0),0)</f>
        <v>1200</v>
      </c>
      <c r="BC63">
        <f>IFERROR(VLOOKUP($AA63,Data!$C$3:$AH$300,BC$1,0),0)</f>
        <v>1200</v>
      </c>
      <c r="BD63">
        <f>IFERROR(VLOOKUP($AA63,Data!$C$3:$AH$300,BD$1,0),0)</f>
        <v>1200</v>
      </c>
      <c r="BE63">
        <f>IFERROR(VLOOKUP($AA63,Data!$C$3:$AH$300,BE$1,0),0)</f>
        <v>1200</v>
      </c>
      <c r="BF63">
        <f>IFERROR(VLOOKUP($AA63,Data!$C$3:$AH$300,BF$1,0),0)</f>
        <v>1200</v>
      </c>
      <c r="BG63">
        <f>IFERROR(VLOOKUP($AA63,Data!$C$3:$AH$300,BG$1,0),0)</f>
        <v>1200</v>
      </c>
      <c r="BH63">
        <f>IFERROR(VLOOKUP($AA63,Data!$C$3:$AH$300,BH$1,0),0)</f>
        <v>1200</v>
      </c>
      <c r="BI63">
        <f>IFERROR(VLOOKUP($AA63,Data!$C$3:$AH$300,BI$1,0),0)</f>
        <v>1200</v>
      </c>
    </row>
    <row r="64" spans="27:61" x14ac:dyDescent="0.25">
      <c r="AA64" t="str">
        <f t="shared" si="1"/>
        <v>Op03A</v>
      </c>
      <c r="AB64" t="str">
        <f>IFERROR(VLOOKUP($AA64,Data!$C$3:$AH$300,AB$1,0),0)</f>
        <v>Footpath faults are responded to in a timely manner, proactive maintenance is enabled.</v>
      </c>
      <c r="AD64">
        <f>IFERROR(VLOOKUP($AA64,Data!$C$3:$AH$300,AD$1,0),0)</f>
        <v>120000</v>
      </c>
      <c r="AE64">
        <f>IFERROR(VLOOKUP($AA64,Data!$C$3:$AH$300,AE$1,0),0)</f>
        <v>123000</v>
      </c>
      <c r="AF64">
        <f>IFERROR(VLOOKUP($AA64,Data!$C$3:$AH$300,AF$1,0),0)</f>
        <v>126000</v>
      </c>
      <c r="AG64">
        <f>IFERROR(VLOOKUP($AA64,Data!$C$3:$AH$300,AG$1,0),0)</f>
        <v>129000</v>
      </c>
      <c r="AH64">
        <f>IFERROR(VLOOKUP($AA64,Data!$C$3:$AH$300,AH$1,0),0)</f>
        <v>132000</v>
      </c>
      <c r="AI64">
        <f>IFERROR(VLOOKUP($AA64,Data!$C$3:$AH$300,AI$1,0),0)</f>
        <v>135000</v>
      </c>
      <c r="AJ64">
        <f>IFERROR(VLOOKUP($AA64,Data!$C$3:$AH$300,AJ$1,0),0)</f>
        <v>138000</v>
      </c>
      <c r="AK64">
        <f>IFERROR(VLOOKUP($AA64,Data!$C$3:$AH$300,AK$1,0),0)</f>
        <v>141000</v>
      </c>
      <c r="AL64">
        <f>IFERROR(VLOOKUP($AA64,Data!$C$3:$AH$300,AL$1,0),0)</f>
        <v>144000</v>
      </c>
      <c r="AM64">
        <f>IFERROR(VLOOKUP($AA64,Data!$C$3:$AH$300,AM$1,0),0)</f>
        <v>147000</v>
      </c>
      <c r="AO64">
        <f>IFERROR(VLOOKUP($AA64,Data!$C$3:$AH$300,AO$1,0),0)</f>
        <v>200000</v>
      </c>
      <c r="AP64">
        <f>IFERROR(VLOOKUP($AA64,Data!$C$3:$AH$300,AP$1,0),0)</f>
        <v>200000</v>
      </c>
      <c r="AQ64">
        <f>IFERROR(VLOOKUP($AA64,Data!$C$3:$AH$300,AQ$1,0),0)</f>
        <v>200000</v>
      </c>
      <c r="AR64">
        <f>IFERROR(VLOOKUP($AA64,Data!$C$3:$AH$300,AR$1,0),0)</f>
        <v>200000</v>
      </c>
      <c r="AS64">
        <f>IFERROR(VLOOKUP($AA64,Data!$C$3:$AH$300,AS$1,0),0)</f>
        <v>200000</v>
      </c>
      <c r="AT64">
        <f>IFERROR(VLOOKUP($AA64,Data!$C$3:$AH$300,AT$1,0),0)</f>
        <v>300000</v>
      </c>
      <c r="AU64">
        <f>IFERROR(VLOOKUP($AA64,Data!$C$3:$AH$300,AU$1,0),0)</f>
        <v>300000</v>
      </c>
      <c r="AV64">
        <f>IFERROR(VLOOKUP($AA64,Data!$C$3:$AH$300,AV$1,0),0)</f>
        <v>300000</v>
      </c>
      <c r="AW64">
        <f>IFERROR(VLOOKUP($AA64,Data!$C$3:$AH$300,AW$1,0),0)</f>
        <v>300000</v>
      </c>
      <c r="AX64">
        <f>IFERROR(VLOOKUP($AA64,Data!$C$3:$AH$300,AX$1,0),0)</f>
        <v>300000</v>
      </c>
      <c r="AZ64">
        <f>IFERROR(VLOOKUP($AA64,Data!$C$3:$AH$300,AZ$1,0),0)</f>
        <v>1200</v>
      </c>
      <c r="BA64">
        <f>IFERROR(VLOOKUP($AA64,Data!$C$3:$AH$300,BA$1,0),0)</f>
        <v>1200</v>
      </c>
      <c r="BB64">
        <f>IFERROR(VLOOKUP($AA64,Data!$C$3:$AH$300,BB$1,0),0)</f>
        <v>1200</v>
      </c>
      <c r="BC64">
        <f>IFERROR(VLOOKUP($AA64,Data!$C$3:$AH$300,BC$1,0),0)</f>
        <v>1200</v>
      </c>
      <c r="BD64">
        <f>IFERROR(VLOOKUP($AA64,Data!$C$3:$AH$300,BD$1,0),0)</f>
        <v>1200</v>
      </c>
      <c r="BE64">
        <f>IFERROR(VLOOKUP($AA64,Data!$C$3:$AH$300,BE$1,0),0)</f>
        <v>1200</v>
      </c>
      <c r="BF64">
        <f>IFERROR(VLOOKUP($AA64,Data!$C$3:$AH$300,BF$1,0),0)</f>
        <v>1200</v>
      </c>
      <c r="BG64">
        <f>IFERROR(VLOOKUP($AA64,Data!$C$3:$AH$300,BG$1,0),0)</f>
        <v>1200</v>
      </c>
      <c r="BH64">
        <f>IFERROR(VLOOKUP($AA64,Data!$C$3:$AH$300,BH$1,0),0)</f>
        <v>1200</v>
      </c>
      <c r="BI64">
        <f>IFERROR(VLOOKUP($AA64,Data!$C$3:$AH$300,BI$1,0),0)</f>
        <v>1200</v>
      </c>
    </row>
    <row r="65" spans="27:61" x14ac:dyDescent="0.25">
      <c r="AA65" t="str">
        <f t="shared" si="1"/>
        <v>Op04A</v>
      </c>
      <c r="AB65" t="str">
        <f>IFERROR(VLOOKUP($AA65,Data!$C$3:$AH$300,AB$1,0),0)</f>
        <v>Drainage faults are responded to in a timely manner, proactive maintenance is enabled.</v>
      </c>
      <c r="AD65">
        <f>IFERROR(VLOOKUP($AA65,Data!$C$3:$AH$300,AD$1,0),0)</f>
        <v>120000</v>
      </c>
      <c r="AE65">
        <f>IFERROR(VLOOKUP($AA65,Data!$C$3:$AH$300,AE$1,0),0)</f>
        <v>123000</v>
      </c>
      <c r="AF65">
        <f>IFERROR(VLOOKUP($AA65,Data!$C$3:$AH$300,AF$1,0),0)</f>
        <v>126000</v>
      </c>
      <c r="AG65">
        <f>IFERROR(VLOOKUP($AA65,Data!$C$3:$AH$300,AG$1,0),0)</f>
        <v>129000</v>
      </c>
      <c r="AH65">
        <f>IFERROR(VLOOKUP($AA65,Data!$C$3:$AH$300,AH$1,0),0)</f>
        <v>132000</v>
      </c>
      <c r="AI65">
        <f>IFERROR(VLOOKUP($AA65,Data!$C$3:$AH$300,AI$1,0),0)</f>
        <v>135000</v>
      </c>
      <c r="AJ65">
        <f>IFERROR(VLOOKUP($AA65,Data!$C$3:$AH$300,AJ$1,0),0)</f>
        <v>138000</v>
      </c>
      <c r="AK65">
        <f>IFERROR(VLOOKUP($AA65,Data!$C$3:$AH$300,AK$1,0),0)</f>
        <v>141000</v>
      </c>
      <c r="AL65">
        <f>IFERROR(VLOOKUP($AA65,Data!$C$3:$AH$300,AL$1,0),0)</f>
        <v>144000</v>
      </c>
      <c r="AM65">
        <f>IFERROR(VLOOKUP($AA65,Data!$C$3:$AH$300,AM$1,0),0)</f>
        <v>147000</v>
      </c>
      <c r="AO65">
        <f>IFERROR(VLOOKUP($AA65,Data!$C$3:$AH$300,AO$1,0),0)</f>
        <v>200000</v>
      </c>
      <c r="AP65">
        <f>IFERROR(VLOOKUP($AA65,Data!$C$3:$AH$300,AP$1,0),0)</f>
        <v>200000</v>
      </c>
      <c r="AQ65">
        <f>IFERROR(VLOOKUP($AA65,Data!$C$3:$AH$300,AQ$1,0),0)</f>
        <v>200000</v>
      </c>
      <c r="AR65">
        <f>IFERROR(VLOOKUP($AA65,Data!$C$3:$AH$300,AR$1,0),0)</f>
        <v>200000</v>
      </c>
      <c r="AS65">
        <f>IFERROR(VLOOKUP($AA65,Data!$C$3:$AH$300,AS$1,0),0)</f>
        <v>200000</v>
      </c>
      <c r="AT65">
        <f>IFERROR(VLOOKUP($AA65,Data!$C$3:$AH$300,AT$1,0),0)</f>
        <v>300000</v>
      </c>
      <c r="AU65">
        <f>IFERROR(VLOOKUP($AA65,Data!$C$3:$AH$300,AU$1,0),0)</f>
        <v>300000</v>
      </c>
      <c r="AV65">
        <f>IFERROR(VLOOKUP($AA65,Data!$C$3:$AH$300,AV$1,0),0)</f>
        <v>300000</v>
      </c>
      <c r="AW65">
        <f>IFERROR(VLOOKUP($AA65,Data!$C$3:$AH$300,AW$1,0),0)</f>
        <v>300000</v>
      </c>
      <c r="AX65">
        <f>IFERROR(VLOOKUP($AA65,Data!$C$3:$AH$300,AX$1,0),0)</f>
        <v>300000</v>
      </c>
      <c r="AZ65">
        <f>IFERROR(VLOOKUP($AA65,Data!$C$3:$AH$300,AZ$1,0),0)</f>
        <v>1200</v>
      </c>
      <c r="BA65">
        <f>IFERROR(VLOOKUP($AA65,Data!$C$3:$AH$300,BA$1,0),0)</f>
        <v>1200</v>
      </c>
      <c r="BB65">
        <f>IFERROR(VLOOKUP($AA65,Data!$C$3:$AH$300,BB$1,0),0)</f>
        <v>1200</v>
      </c>
      <c r="BC65">
        <f>IFERROR(VLOOKUP($AA65,Data!$C$3:$AH$300,BC$1,0),0)</f>
        <v>1200</v>
      </c>
      <c r="BD65">
        <f>IFERROR(VLOOKUP($AA65,Data!$C$3:$AH$300,BD$1,0),0)</f>
        <v>1200</v>
      </c>
      <c r="BE65">
        <f>IFERROR(VLOOKUP($AA65,Data!$C$3:$AH$300,BE$1,0),0)</f>
        <v>1200</v>
      </c>
      <c r="BF65">
        <f>IFERROR(VLOOKUP($AA65,Data!$C$3:$AH$300,BF$1,0),0)</f>
        <v>1200</v>
      </c>
      <c r="BG65">
        <f>IFERROR(VLOOKUP($AA65,Data!$C$3:$AH$300,BG$1,0),0)</f>
        <v>1200</v>
      </c>
      <c r="BH65">
        <f>IFERROR(VLOOKUP($AA65,Data!$C$3:$AH$300,BH$1,0),0)</f>
        <v>1200</v>
      </c>
      <c r="BI65">
        <f>IFERROR(VLOOKUP($AA65,Data!$C$3:$AH$300,BI$1,0),0)</f>
        <v>1200</v>
      </c>
    </row>
    <row r="66" spans="27:61" x14ac:dyDescent="0.25">
      <c r="AA66" t="str">
        <f t="shared" si="1"/>
        <v>Op05A</v>
      </c>
      <c r="AB66" t="str">
        <f>IFERROR(VLOOKUP($AA66,Data!$C$3:$AH$300,AB$1,0),0)</f>
        <v>Structures faults are responded to in a timely manner, proactive maintenance is enabled.</v>
      </c>
      <c r="AD66">
        <f>IFERROR(VLOOKUP($AA66,Data!$C$3:$AH$300,AD$1,0),0)</f>
        <v>120000</v>
      </c>
      <c r="AE66">
        <f>IFERROR(VLOOKUP($AA66,Data!$C$3:$AH$300,AE$1,0),0)</f>
        <v>123000</v>
      </c>
      <c r="AF66">
        <f>IFERROR(VLOOKUP($AA66,Data!$C$3:$AH$300,AF$1,0),0)</f>
        <v>126000</v>
      </c>
      <c r="AG66">
        <f>IFERROR(VLOOKUP($AA66,Data!$C$3:$AH$300,AG$1,0),0)</f>
        <v>129000</v>
      </c>
      <c r="AH66">
        <f>IFERROR(VLOOKUP($AA66,Data!$C$3:$AH$300,AH$1,0),0)</f>
        <v>132000</v>
      </c>
      <c r="AI66">
        <f>IFERROR(VLOOKUP($AA66,Data!$C$3:$AH$300,AI$1,0),0)</f>
        <v>135000</v>
      </c>
      <c r="AJ66">
        <f>IFERROR(VLOOKUP($AA66,Data!$C$3:$AH$300,AJ$1,0),0)</f>
        <v>138000</v>
      </c>
      <c r="AK66">
        <f>IFERROR(VLOOKUP($AA66,Data!$C$3:$AH$300,AK$1,0),0)</f>
        <v>141000</v>
      </c>
      <c r="AL66">
        <f>IFERROR(VLOOKUP($AA66,Data!$C$3:$AH$300,AL$1,0),0)</f>
        <v>144000</v>
      </c>
      <c r="AM66">
        <f>IFERROR(VLOOKUP($AA66,Data!$C$3:$AH$300,AM$1,0),0)</f>
        <v>147000</v>
      </c>
      <c r="AO66">
        <f>IFERROR(VLOOKUP($AA66,Data!$C$3:$AH$300,AO$1,0),0)</f>
        <v>200000</v>
      </c>
      <c r="AP66">
        <f>IFERROR(VLOOKUP($AA66,Data!$C$3:$AH$300,AP$1,0),0)</f>
        <v>200000</v>
      </c>
      <c r="AQ66">
        <f>IFERROR(VLOOKUP($AA66,Data!$C$3:$AH$300,AQ$1,0),0)</f>
        <v>200000</v>
      </c>
      <c r="AR66">
        <f>IFERROR(VLOOKUP($AA66,Data!$C$3:$AH$300,AR$1,0),0)</f>
        <v>200000</v>
      </c>
      <c r="AS66">
        <f>IFERROR(VLOOKUP($AA66,Data!$C$3:$AH$300,AS$1,0),0)</f>
        <v>200000</v>
      </c>
      <c r="AT66">
        <f>IFERROR(VLOOKUP($AA66,Data!$C$3:$AH$300,AT$1,0),0)</f>
        <v>300000</v>
      </c>
      <c r="AU66">
        <f>IFERROR(VLOOKUP($AA66,Data!$C$3:$AH$300,AU$1,0),0)</f>
        <v>300000</v>
      </c>
      <c r="AV66">
        <f>IFERROR(VLOOKUP($AA66,Data!$C$3:$AH$300,AV$1,0),0)</f>
        <v>300000</v>
      </c>
      <c r="AW66">
        <f>IFERROR(VLOOKUP($AA66,Data!$C$3:$AH$300,AW$1,0),0)</f>
        <v>300000</v>
      </c>
      <c r="AX66">
        <f>IFERROR(VLOOKUP($AA66,Data!$C$3:$AH$300,AX$1,0),0)</f>
        <v>300000</v>
      </c>
      <c r="AZ66">
        <f>IFERROR(VLOOKUP($AA66,Data!$C$3:$AH$300,AZ$1,0),0)</f>
        <v>1200</v>
      </c>
      <c r="BA66">
        <f>IFERROR(VLOOKUP($AA66,Data!$C$3:$AH$300,BA$1,0),0)</f>
        <v>1200</v>
      </c>
      <c r="BB66">
        <f>IFERROR(VLOOKUP($AA66,Data!$C$3:$AH$300,BB$1,0),0)</f>
        <v>1200</v>
      </c>
      <c r="BC66">
        <f>IFERROR(VLOOKUP($AA66,Data!$C$3:$AH$300,BC$1,0),0)</f>
        <v>1200</v>
      </c>
      <c r="BD66">
        <f>IFERROR(VLOOKUP($AA66,Data!$C$3:$AH$300,BD$1,0),0)</f>
        <v>1200</v>
      </c>
      <c r="BE66">
        <f>IFERROR(VLOOKUP($AA66,Data!$C$3:$AH$300,BE$1,0),0)</f>
        <v>1200</v>
      </c>
      <c r="BF66">
        <f>IFERROR(VLOOKUP($AA66,Data!$C$3:$AH$300,BF$1,0),0)</f>
        <v>1200</v>
      </c>
      <c r="BG66">
        <f>IFERROR(VLOOKUP($AA66,Data!$C$3:$AH$300,BG$1,0),0)</f>
        <v>1200</v>
      </c>
      <c r="BH66">
        <f>IFERROR(VLOOKUP($AA66,Data!$C$3:$AH$300,BH$1,0),0)</f>
        <v>1200</v>
      </c>
      <c r="BI66">
        <f>IFERROR(VLOOKUP($AA66,Data!$C$3:$AH$300,BI$1,0),0)</f>
        <v>1200</v>
      </c>
    </row>
    <row r="67" spans="27:61" x14ac:dyDescent="0.25">
      <c r="AA67" t="str">
        <f t="shared" si="1"/>
        <v>Op06A</v>
      </c>
      <c r="AB67">
        <f>IFERROR(VLOOKUP($AA67,Data!$C$3:$AH$300,AB$1,0),0)</f>
        <v>0</v>
      </c>
      <c r="AD67">
        <f>IFERROR(VLOOKUP($AA67,Data!$C$3:$AH$300,AD$1,0),0)</f>
        <v>120000</v>
      </c>
      <c r="AE67">
        <f>IFERROR(VLOOKUP($AA67,Data!$C$3:$AH$300,AE$1,0),0)</f>
        <v>123000</v>
      </c>
      <c r="AF67">
        <f>IFERROR(VLOOKUP($AA67,Data!$C$3:$AH$300,AF$1,0),0)</f>
        <v>126000</v>
      </c>
      <c r="AG67">
        <f>IFERROR(VLOOKUP($AA67,Data!$C$3:$AH$300,AG$1,0),0)</f>
        <v>129000</v>
      </c>
      <c r="AH67">
        <f>IFERROR(VLOOKUP($AA67,Data!$C$3:$AH$300,AH$1,0),0)</f>
        <v>132000</v>
      </c>
      <c r="AI67">
        <f>IFERROR(VLOOKUP($AA67,Data!$C$3:$AH$300,AI$1,0),0)</f>
        <v>135000</v>
      </c>
      <c r="AJ67">
        <f>IFERROR(VLOOKUP($AA67,Data!$C$3:$AH$300,AJ$1,0),0)</f>
        <v>138000</v>
      </c>
      <c r="AK67">
        <f>IFERROR(VLOOKUP($AA67,Data!$C$3:$AH$300,AK$1,0),0)</f>
        <v>141000</v>
      </c>
      <c r="AL67">
        <f>IFERROR(VLOOKUP($AA67,Data!$C$3:$AH$300,AL$1,0),0)</f>
        <v>144000</v>
      </c>
      <c r="AM67">
        <f>IFERROR(VLOOKUP($AA67,Data!$C$3:$AH$300,AM$1,0),0)</f>
        <v>147000</v>
      </c>
      <c r="AO67">
        <f>IFERROR(VLOOKUP($AA67,Data!$C$3:$AH$300,AO$1,0),0)</f>
        <v>200000</v>
      </c>
      <c r="AP67">
        <f>IFERROR(VLOOKUP($AA67,Data!$C$3:$AH$300,AP$1,0),0)</f>
        <v>200000</v>
      </c>
      <c r="AQ67">
        <f>IFERROR(VLOOKUP($AA67,Data!$C$3:$AH$300,AQ$1,0),0)</f>
        <v>200000</v>
      </c>
      <c r="AR67">
        <f>IFERROR(VLOOKUP($AA67,Data!$C$3:$AH$300,AR$1,0),0)</f>
        <v>200000</v>
      </c>
      <c r="AS67">
        <f>IFERROR(VLOOKUP($AA67,Data!$C$3:$AH$300,AS$1,0),0)</f>
        <v>200000</v>
      </c>
      <c r="AT67">
        <f>IFERROR(VLOOKUP($AA67,Data!$C$3:$AH$300,AT$1,0),0)</f>
        <v>300000</v>
      </c>
      <c r="AU67">
        <f>IFERROR(VLOOKUP($AA67,Data!$C$3:$AH$300,AU$1,0),0)</f>
        <v>300000</v>
      </c>
      <c r="AV67">
        <f>IFERROR(VLOOKUP($AA67,Data!$C$3:$AH$300,AV$1,0),0)</f>
        <v>300000</v>
      </c>
      <c r="AW67">
        <f>IFERROR(VLOOKUP($AA67,Data!$C$3:$AH$300,AW$1,0),0)</f>
        <v>300000</v>
      </c>
      <c r="AX67">
        <f>IFERROR(VLOOKUP($AA67,Data!$C$3:$AH$300,AX$1,0),0)</f>
        <v>300000</v>
      </c>
      <c r="AZ67">
        <f>IFERROR(VLOOKUP($AA67,Data!$C$3:$AH$300,AZ$1,0),0)</f>
        <v>1200</v>
      </c>
      <c r="BA67">
        <f>IFERROR(VLOOKUP($AA67,Data!$C$3:$AH$300,BA$1,0),0)</f>
        <v>1200</v>
      </c>
      <c r="BB67">
        <f>IFERROR(VLOOKUP($AA67,Data!$C$3:$AH$300,BB$1,0),0)</f>
        <v>1200</v>
      </c>
      <c r="BC67">
        <f>IFERROR(VLOOKUP($AA67,Data!$C$3:$AH$300,BC$1,0),0)</f>
        <v>1200</v>
      </c>
      <c r="BD67">
        <f>IFERROR(VLOOKUP($AA67,Data!$C$3:$AH$300,BD$1,0),0)</f>
        <v>1200</v>
      </c>
      <c r="BE67">
        <f>IFERROR(VLOOKUP($AA67,Data!$C$3:$AH$300,BE$1,0),0)</f>
        <v>1200</v>
      </c>
      <c r="BF67">
        <f>IFERROR(VLOOKUP($AA67,Data!$C$3:$AH$300,BF$1,0),0)</f>
        <v>1200</v>
      </c>
      <c r="BG67">
        <f>IFERROR(VLOOKUP($AA67,Data!$C$3:$AH$300,BG$1,0),0)</f>
        <v>1200</v>
      </c>
      <c r="BH67">
        <f>IFERROR(VLOOKUP($AA67,Data!$C$3:$AH$300,BH$1,0),0)</f>
        <v>1200</v>
      </c>
      <c r="BI67">
        <f>IFERROR(VLOOKUP($AA67,Data!$C$3:$AH$300,BI$1,0),0)</f>
        <v>1200</v>
      </c>
    </row>
    <row r="68" spans="27:61" x14ac:dyDescent="0.25">
      <c r="AA68" t="str">
        <f t="shared" si="1"/>
        <v>Op07A</v>
      </c>
      <c r="AB68" t="str">
        <f>IFERROR(VLOOKUP($AA68,Data!$C$3:$AH$300,AB$1,0),0)</f>
        <v>Network Services faults are responded to in a timely manner, proactive maintenance is enabled.</v>
      </c>
      <c r="AD68">
        <f>IFERROR(VLOOKUP($AA68,Data!$C$3:$AH$300,AD$1,0),0)</f>
        <v>120000</v>
      </c>
      <c r="AE68">
        <f>IFERROR(VLOOKUP($AA68,Data!$C$3:$AH$300,AE$1,0),0)</f>
        <v>123000</v>
      </c>
      <c r="AF68">
        <f>IFERROR(VLOOKUP($AA68,Data!$C$3:$AH$300,AF$1,0),0)</f>
        <v>126000</v>
      </c>
      <c r="AG68">
        <f>IFERROR(VLOOKUP($AA68,Data!$C$3:$AH$300,AG$1,0),0)</f>
        <v>129000</v>
      </c>
      <c r="AH68">
        <f>IFERROR(VLOOKUP($AA68,Data!$C$3:$AH$300,AH$1,0),0)</f>
        <v>132000</v>
      </c>
      <c r="AI68">
        <f>IFERROR(VLOOKUP($AA68,Data!$C$3:$AH$300,AI$1,0),0)</f>
        <v>135000</v>
      </c>
      <c r="AJ68">
        <f>IFERROR(VLOOKUP($AA68,Data!$C$3:$AH$300,AJ$1,0),0)</f>
        <v>138000</v>
      </c>
      <c r="AK68">
        <f>IFERROR(VLOOKUP($AA68,Data!$C$3:$AH$300,AK$1,0),0)</f>
        <v>141000</v>
      </c>
      <c r="AL68">
        <f>IFERROR(VLOOKUP($AA68,Data!$C$3:$AH$300,AL$1,0),0)</f>
        <v>144000</v>
      </c>
      <c r="AM68">
        <f>IFERROR(VLOOKUP($AA68,Data!$C$3:$AH$300,AM$1,0),0)</f>
        <v>147000</v>
      </c>
      <c r="AO68">
        <f>IFERROR(VLOOKUP($AA68,Data!$C$3:$AH$300,AO$1,0),0)</f>
        <v>200000</v>
      </c>
      <c r="AP68">
        <f>IFERROR(VLOOKUP($AA68,Data!$C$3:$AH$300,AP$1,0),0)</f>
        <v>200000</v>
      </c>
      <c r="AQ68">
        <f>IFERROR(VLOOKUP($AA68,Data!$C$3:$AH$300,AQ$1,0),0)</f>
        <v>200000</v>
      </c>
      <c r="AR68">
        <f>IFERROR(VLOOKUP($AA68,Data!$C$3:$AH$300,AR$1,0),0)</f>
        <v>200000</v>
      </c>
      <c r="AS68">
        <f>IFERROR(VLOOKUP($AA68,Data!$C$3:$AH$300,AS$1,0),0)</f>
        <v>200000</v>
      </c>
      <c r="AT68">
        <f>IFERROR(VLOOKUP($AA68,Data!$C$3:$AH$300,AT$1,0),0)</f>
        <v>300000</v>
      </c>
      <c r="AU68">
        <f>IFERROR(VLOOKUP($AA68,Data!$C$3:$AH$300,AU$1,0),0)</f>
        <v>300000</v>
      </c>
      <c r="AV68">
        <f>IFERROR(VLOOKUP($AA68,Data!$C$3:$AH$300,AV$1,0),0)</f>
        <v>300000</v>
      </c>
      <c r="AW68">
        <f>IFERROR(VLOOKUP($AA68,Data!$C$3:$AH$300,AW$1,0),0)</f>
        <v>300000</v>
      </c>
      <c r="AX68">
        <f>IFERROR(VLOOKUP($AA68,Data!$C$3:$AH$300,AX$1,0),0)</f>
        <v>300000</v>
      </c>
      <c r="AZ68">
        <f>IFERROR(VLOOKUP($AA68,Data!$C$3:$AH$300,AZ$1,0),0)</f>
        <v>1200</v>
      </c>
      <c r="BA68">
        <f>IFERROR(VLOOKUP($AA68,Data!$C$3:$AH$300,BA$1,0),0)</f>
        <v>1200</v>
      </c>
      <c r="BB68">
        <f>IFERROR(VLOOKUP($AA68,Data!$C$3:$AH$300,BB$1,0),0)</f>
        <v>1200</v>
      </c>
      <c r="BC68">
        <f>IFERROR(VLOOKUP($AA68,Data!$C$3:$AH$300,BC$1,0),0)</f>
        <v>1200</v>
      </c>
      <c r="BD68">
        <f>IFERROR(VLOOKUP($AA68,Data!$C$3:$AH$300,BD$1,0),0)</f>
        <v>1200</v>
      </c>
      <c r="BE68">
        <f>IFERROR(VLOOKUP($AA68,Data!$C$3:$AH$300,BE$1,0),0)</f>
        <v>1200</v>
      </c>
      <c r="BF68">
        <f>IFERROR(VLOOKUP($AA68,Data!$C$3:$AH$300,BF$1,0),0)</f>
        <v>1200</v>
      </c>
      <c r="BG68">
        <f>IFERROR(VLOOKUP($AA68,Data!$C$3:$AH$300,BG$1,0),0)</f>
        <v>1200</v>
      </c>
      <c r="BH68">
        <f>IFERROR(VLOOKUP($AA68,Data!$C$3:$AH$300,BH$1,0),0)</f>
        <v>1200</v>
      </c>
      <c r="BI68">
        <f>IFERROR(VLOOKUP($AA68,Data!$C$3:$AH$300,BI$1,0),0)</f>
        <v>1200</v>
      </c>
    </row>
    <row r="69" spans="27:61" x14ac:dyDescent="0.25">
      <c r="AA69" t="str">
        <f t="shared" si="1"/>
        <v>Op08A</v>
      </c>
      <c r="AB69" t="str">
        <f>IFERROR(VLOOKUP($AA69,Data!$C$3:$AH$300,AB$1,0),0)</f>
        <v>Network Services faults are responded to in a timely manner, proactive maintenance is enabled.</v>
      </c>
      <c r="AD69">
        <f>IFERROR(VLOOKUP($AA69,Data!$C$3:$AH$300,AD$1,0),0)</f>
        <v>120000</v>
      </c>
      <c r="AE69">
        <f>IFERROR(VLOOKUP($AA69,Data!$C$3:$AH$300,AE$1,0),0)</f>
        <v>123000</v>
      </c>
      <c r="AF69">
        <f>IFERROR(VLOOKUP($AA69,Data!$C$3:$AH$300,AF$1,0),0)</f>
        <v>126000</v>
      </c>
      <c r="AG69">
        <f>IFERROR(VLOOKUP($AA69,Data!$C$3:$AH$300,AG$1,0),0)</f>
        <v>129000</v>
      </c>
      <c r="AH69">
        <f>IFERROR(VLOOKUP($AA69,Data!$C$3:$AH$300,AH$1,0),0)</f>
        <v>132000</v>
      </c>
      <c r="AI69">
        <f>IFERROR(VLOOKUP($AA69,Data!$C$3:$AH$300,AI$1,0),0)</f>
        <v>135000</v>
      </c>
      <c r="AJ69">
        <f>IFERROR(VLOOKUP($AA69,Data!$C$3:$AH$300,AJ$1,0),0)</f>
        <v>138000</v>
      </c>
      <c r="AK69">
        <f>IFERROR(VLOOKUP($AA69,Data!$C$3:$AH$300,AK$1,0),0)</f>
        <v>141000</v>
      </c>
      <c r="AL69">
        <f>IFERROR(VLOOKUP($AA69,Data!$C$3:$AH$300,AL$1,0),0)</f>
        <v>144000</v>
      </c>
      <c r="AM69">
        <f>IFERROR(VLOOKUP($AA69,Data!$C$3:$AH$300,AM$1,0),0)</f>
        <v>147000</v>
      </c>
      <c r="AO69">
        <f>IFERROR(VLOOKUP($AA69,Data!$C$3:$AH$300,AO$1,0),0)</f>
        <v>200000</v>
      </c>
      <c r="AP69">
        <f>IFERROR(VLOOKUP($AA69,Data!$C$3:$AH$300,AP$1,0),0)</f>
        <v>200000</v>
      </c>
      <c r="AQ69">
        <f>IFERROR(VLOOKUP($AA69,Data!$C$3:$AH$300,AQ$1,0),0)</f>
        <v>200000</v>
      </c>
      <c r="AR69">
        <f>IFERROR(VLOOKUP($AA69,Data!$C$3:$AH$300,AR$1,0),0)</f>
        <v>200000</v>
      </c>
      <c r="AS69">
        <f>IFERROR(VLOOKUP($AA69,Data!$C$3:$AH$300,AS$1,0),0)</f>
        <v>200000</v>
      </c>
      <c r="AT69">
        <f>IFERROR(VLOOKUP($AA69,Data!$C$3:$AH$300,AT$1,0),0)</f>
        <v>300000</v>
      </c>
      <c r="AU69">
        <f>IFERROR(VLOOKUP($AA69,Data!$C$3:$AH$300,AU$1,0),0)</f>
        <v>300000</v>
      </c>
      <c r="AV69">
        <f>IFERROR(VLOOKUP($AA69,Data!$C$3:$AH$300,AV$1,0),0)</f>
        <v>300000</v>
      </c>
      <c r="AW69">
        <f>IFERROR(VLOOKUP($AA69,Data!$C$3:$AH$300,AW$1,0),0)</f>
        <v>300000</v>
      </c>
      <c r="AX69">
        <f>IFERROR(VLOOKUP($AA69,Data!$C$3:$AH$300,AX$1,0),0)</f>
        <v>300000</v>
      </c>
      <c r="AZ69">
        <f>IFERROR(VLOOKUP($AA69,Data!$C$3:$AH$300,AZ$1,0),0)</f>
        <v>1200</v>
      </c>
      <c r="BA69">
        <f>IFERROR(VLOOKUP($AA69,Data!$C$3:$AH$300,BA$1,0),0)</f>
        <v>1200</v>
      </c>
      <c r="BB69">
        <f>IFERROR(VLOOKUP($AA69,Data!$C$3:$AH$300,BB$1,0),0)</f>
        <v>1200</v>
      </c>
      <c r="BC69">
        <f>IFERROR(VLOOKUP($AA69,Data!$C$3:$AH$300,BC$1,0),0)</f>
        <v>1200</v>
      </c>
      <c r="BD69">
        <f>IFERROR(VLOOKUP($AA69,Data!$C$3:$AH$300,BD$1,0),0)</f>
        <v>1200</v>
      </c>
      <c r="BE69">
        <f>IFERROR(VLOOKUP($AA69,Data!$C$3:$AH$300,BE$1,0),0)</f>
        <v>1200</v>
      </c>
      <c r="BF69">
        <f>IFERROR(VLOOKUP($AA69,Data!$C$3:$AH$300,BF$1,0),0)</f>
        <v>1200</v>
      </c>
      <c r="BG69">
        <f>IFERROR(VLOOKUP($AA69,Data!$C$3:$AH$300,BG$1,0),0)</f>
        <v>1200</v>
      </c>
      <c r="BH69">
        <f>IFERROR(VLOOKUP($AA69,Data!$C$3:$AH$300,BH$1,0),0)</f>
        <v>1200</v>
      </c>
      <c r="BI69">
        <f>IFERROR(VLOOKUP($AA69,Data!$C$3:$AH$300,BI$1,0),0)</f>
        <v>1200</v>
      </c>
    </row>
    <row r="70" spans="27:61" x14ac:dyDescent="0.25">
      <c r="AA70" t="str">
        <f t="shared" si="1"/>
        <v>Op09A</v>
      </c>
      <c r="AB70" t="str">
        <f>IFERROR(VLOOKUP($AA70,Data!$C$3:$AH$300,AB$1,0),0)</f>
        <v>Environmental faults are responded to in a timely manner, proactive maintenance is enabled.</v>
      </c>
      <c r="AD70">
        <f>IFERROR(VLOOKUP($AA70,Data!$C$3:$AH$300,AD$1,0),0)</f>
        <v>120000</v>
      </c>
      <c r="AE70">
        <f>IFERROR(VLOOKUP($AA70,Data!$C$3:$AH$300,AE$1,0),0)</f>
        <v>123000</v>
      </c>
      <c r="AF70">
        <f>IFERROR(VLOOKUP($AA70,Data!$C$3:$AH$300,AF$1,0),0)</f>
        <v>126000</v>
      </c>
      <c r="AG70">
        <f>IFERROR(VLOOKUP($AA70,Data!$C$3:$AH$300,AG$1,0),0)</f>
        <v>129000</v>
      </c>
      <c r="AH70">
        <f>IFERROR(VLOOKUP($AA70,Data!$C$3:$AH$300,AH$1,0),0)</f>
        <v>132000</v>
      </c>
      <c r="AI70">
        <f>IFERROR(VLOOKUP($AA70,Data!$C$3:$AH$300,AI$1,0),0)</f>
        <v>135000</v>
      </c>
      <c r="AJ70">
        <f>IFERROR(VLOOKUP($AA70,Data!$C$3:$AH$300,AJ$1,0),0)</f>
        <v>138000</v>
      </c>
      <c r="AK70">
        <f>IFERROR(VLOOKUP($AA70,Data!$C$3:$AH$300,AK$1,0),0)</f>
        <v>141000</v>
      </c>
      <c r="AL70">
        <f>IFERROR(VLOOKUP($AA70,Data!$C$3:$AH$300,AL$1,0),0)</f>
        <v>144000</v>
      </c>
      <c r="AM70">
        <f>IFERROR(VLOOKUP($AA70,Data!$C$3:$AH$300,AM$1,0),0)</f>
        <v>147000</v>
      </c>
      <c r="AO70">
        <f>IFERROR(VLOOKUP($AA70,Data!$C$3:$AH$300,AO$1,0),0)</f>
        <v>200000</v>
      </c>
      <c r="AP70">
        <f>IFERROR(VLOOKUP($AA70,Data!$C$3:$AH$300,AP$1,0),0)</f>
        <v>200000</v>
      </c>
      <c r="AQ70">
        <f>IFERROR(VLOOKUP($AA70,Data!$C$3:$AH$300,AQ$1,0),0)</f>
        <v>200000</v>
      </c>
      <c r="AR70">
        <f>IFERROR(VLOOKUP($AA70,Data!$C$3:$AH$300,AR$1,0),0)</f>
        <v>200000</v>
      </c>
      <c r="AS70">
        <f>IFERROR(VLOOKUP($AA70,Data!$C$3:$AH$300,AS$1,0),0)</f>
        <v>200000</v>
      </c>
      <c r="AT70">
        <f>IFERROR(VLOOKUP($AA70,Data!$C$3:$AH$300,AT$1,0),0)</f>
        <v>300000</v>
      </c>
      <c r="AU70">
        <f>IFERROR(VLOOKUP($AA70,Data!$C$3:$AH$300,AU$1,0),0)</f>
        <v>300000</v>
      </c>
      <c r="AV70">
        <f>IFERROR(VLOOKUP($AA70,Data!$C$3:$AH$300,AV$1,0),0)</f>
        <v>300000</v>
      </c>
      <c r="AW70">
        <f>IFERROR(VLOOKUP($AA70,Data!$C$3:$AH$300,AW$1,0),0)</f>
        <v>300000</v>
      </c>
      <c r="AX70">
        <f>IFERROR(VLOOKUP($AA70,Data!$C$3:$AH$300,AX$1,0),0)</f>
        <v>300000</v>
      </c>
      <c r="AZ70">
        <f>IFERROR(VLOOKUP($AA70,Data!$C$3:$AH$300,AZ$1,0),0)</f>
        <v>1200</v>
      </c>
      <c r="BA70">
        <f>IFERROR(VLOOKUP($AA70,Data!$C$3:$AH$300,BA$1,0),0)</f>
        <v>1200</v>
      </c>
      <c r="BB70">
        <f>IFERROR(VLOOKUP($AA70,Data!$C$3:$AH$300,BB$1,0),0)</f>
        <v>1200</v>
      </c>
      <c r="BC70">
        <f>IFERROR(VLOOKUP($AA70,Data!$C$3:$AH$300,BC$1,0),0)</f>
        <v>1200</v>
      </c>
      <c r="BD70">
        <f>IFERROR(VLOOKUP($AA70,Data!$C$3:$AH$300,BD$1,0),0)</f>
        <v>1200</v>
      </c>
      <c r="BE70">
        <f>IFERROR(VLOOKUP($AA70,Data!$C$3:$AH$300,BE$1,0),0)</f>
        <v>1200</v>
      </c>
      <c r="BF70">
        <f>IFERROR(VLOOKUP($AA70,Data!$C$3:$AH$300,BF$1,0),0)</f>
        <v>1200</v>
      </c>
      <c r="BG70">
        <f>IFERROR(VLOOKUP($AA70,Data!$C$3:$AH$300,BG$1,0),0)</f>
        <v>1200</v>
      </c>
      <c r="BH70">
        <f>IFERROR(VLOOKUP($AA70,Data!$C$3:$AH$300,BH$1,0),0)</f>
        <v>1200</v>
      </c>
      <c r="BI70">
        <f>IFERROR(VLOOKUP($AA70,Data!$C$3:$AH$300,BI$1,0),0)</f>
        <v>1200</v>
      </c>
    </row>
    <row r="71" spans="27:61" x14ac:dyDescent="0.25">
      <c r="AA71" t="str">
        <f t="shared" si="1"/>
        <v>Op10A</v>
      </c>
      <c r="AB71" t="str">
        <f>IFERROR(VLOOKUP($AA71,Data!$C$3:$AH$300,AB$1,0),0)</f>
        <v>Public Transport faults are responded to in a timely manner, proactive maintenance is enabled.</v>
      </c>
      <c r="AD71">
        <f>IFERROR(VLOOKUP($AA71,Data!$C$3:$AH$300,AD$1,0),0)</f>
        <v>200000</v>
      </c>
      <c r="AE71">
        <f>IFERROR(VLOOKUP($AA71,Data!$C$3:$AH$300,AE$1,0),0)</f>
        <v>200000</v>
      </c>
      <c r="AF71">
        <f>IFERROR(VLOOKUP($AA71,Data!$C$3:$AH$300,AF$1,0),0)</f>
        <v>200000</v>
      </c>
      <c r="AG71">
        <f>IFERROR(VLOOKUP($AA71,Data!$C$3:$AH$300,AG$1,0),0)</f>
        <v>200000</v>
      </c>
      <c r="AH71">
        <f>IFERROR(VLOOKUP($AA71,Data!$C$3:$AH$300,AH$1,0),0)</f>
        <v>200000</v>
      </c>
      <c r="AI71">
        <f>IFERROR(VLOOKUP($AA71,Data!$C$3:$AH$300,AI$1,0),0)</f>
        <v>200000</v>
      </c>
      <c r="AJ71">
        <f>IFERROR(VLOOKUP($AA71,Data!$C$3:$AH$300,AJ$1,0),0)</f>
        <v>200000</v>
      </c>
      <c r="AK71">
        <f>IFERROR(VLOOKUP($AA71,Data!$C$3:$AH$300,AK$1,0),0)</f>
        <v>200000</v>
      </c>
      <c r="AL71">
        <f>IFERROR(VLOOKUP($AA71,Data!$C$3:$AH$300,AL$1,0),0)</f>
        <v>200000</v>
      </c>
      <c r="AM71">
        <f>IFERROR(VLOOKUP($AA71,Data!$C$3:$AH$300,AM$1,0),0)</f>
        <v>200000</v>
      </c>
      <c r="AO71">
        <f>IFERROR(VLOOKUP($AA71,Data!$C$3:$AH$300,AO$1,0),0)</f>
        <v>600000</v>
      </c>
      <c r="AP71">
        <f>IFERROR(VLOOKUP($AA71,Data!$C$3:$AH$300,AP$1,0),0)</f>
        <v>600000</v>
      </c>
      <c r="AQ71">
        <f>IFERROR(VLOOKUP($AA71,Data!$C$3:$AH$300,AQ$1,0),0)</f>
        <v>600000</v>
      </c>
      <c r="AR71">
        <f>IFERROR(VLOOKUP($AA71,Data!$C$3:$AH$300,AR$1,0),0)</f>
        <v>600000</v>
      </c>
      <c r="AS71">
        <f>IFERROR(VLOOKUP($AA71,Data!$C$3:$AH$300,AS$1,0),0)</f>
        <v>600000</v>
      </c>
      <c r="AT71">
        <f>IFERROR(VLOOKUP($AA71,Data!$C$3:$AH$300,AT$1,0),0)</f>
        <v>600000</v>
      </c>
      <c r="AU71">
        <f>IFERROR(VLOOKUP($AA71,Data!$C$3:$AH$300,AU$1,0),0)</f>
        <v>600000</v>
      </c>
      <c r="AV71">
        <f>IFERROR(VLOOKUP($AA71,Data!$C$3:$AH$300,AV$1,0),0)</f>
        <v>600000</v>
      </c>
      <c r="AW71">
        <f>IFERROR(VLOOKUP($AA71,Data!$C$3:$AH$300,AW$1,0),0)</f>
        <v>600000</v>
      </c>
      <c r="AX71">
        <f>IFERROR(VLOOKUP($AA71,Data!$C$3:$AH$300,AX$1,0),0)</f>
        <v>600000</v>
      </c>
      <c r="AZ71">
        <f>IFERROR(VLOOKUP($AA71,Data!$C$3:$AH$300,AZ$1,0),0)</f>
        <v>400</v>
      </c>
      <c r="BA71">
        <f>IFERROR(VLOOKUP($AA71,Data!$C$3:$AH$300,BA$1,0),0)</f>
        <v>400</v>
      </c>
      <c r="BB71">
        <f>IFERROR(VLOOKUP($AA71,Data!$C$3:$AH$300,BB$1,0),0)</f>
        <v>400</v>
      </c>
      <c r="BC71">
        <f>IFERROR(VLOOKUP($AA71,Data!$C$3:$AH$300,BC$1,0),0)</f>
        <v>400</v>
      </c>
      <c r="BD71">
        <f>IFERROR(VLOOKUP($AA71,Data!$C$3:$AH$300,BD$1,0),0)</f>
        <v>400</v>
      </c>
      <c r="BE71">
        <f>IFERROR(VLOOKUP($AA71,Data!$C$3:$AH$300,BE$1,0),0)</f>
        <v>400</v>
      </c>
      <c r="BF71">
        <f>IFERROR(VLOOKUP($AA71,Data!$C$3:$AH$300,BF$1,0),0)</f>
        <v>400</v>
      </c>
      <c r="BG71">
        <f>IFERROR(VLOOKUP($AA71,Data!$C$3:$AH$300,BG$1,0),0)</f>
        <v>400</v>
      </c>
      <c r="BH71">
        <f>IFERROR(VLOOKUP($AA71,Data!$C$3:$AH$300,BH$1,0),0)</f>
        <v>400</v>
      </c>
      <c r="BI71">
        <f>IFERROR(VLOOKUP($AA71,Data!$C$3:$AH$300,BI$1,0),0)</f>
        <v>400</v>
      </c>
    </row>
    <row r="73" spans="27:61" ht="15.75" thickBot="1" x14ac:dyDescent="0.3"/>
    <row r="74" spans="27:61" ht="18.75" thickBot="1" x14ac:dyDescent="0.3">
      <c r="AA74" s="27" t="str">
        <f>E2</f>
        <v>THREE</v>
      </c>
      <c r="AB74">
        <v>2</v>
      </c>
      <c r="AD74">
        <v>3</v>
      </c>
      <c r="AE74">
        <v>4</v>
      </c>
      <c r="AF74">
        <v>5</v>
      </c>
      <c r="AG74">
        <v>6</v>
      </c>
      <c r="AH74">
        <v>7</v>
      </c>
      <c r="AI74">
        <v>8</v>
      </c>
      <c r="AJ74">
        <v>9</v>
      </c>
      <c r="AK74">
        <v>10</v>
      </c>
      <c r="AL74">
        <v>11</v>
      </c>
      <c r="AM74">
        <v>12</v>
      </c>
      <c r="AO74">
        <v>13</v>
      </c>
      <c r="AP74">
        <v>14</v>
      </c>
      <c r="AQ74">
        <v>15</v>
      </c>
      <c r="AR74">
        <v>16</v>
      </c>
      <c r="AS74">
        <v>17</v>
      </c>
      <c r="AT74">
        <v>18</v>
      </c>
      <c r="AU74">
        <v>19</v>
      </c>
      <c r="AV74">
        <v>20</v>
      </c>
      <c r="AW74">
        <v>21</v>
      </c>
      <c r="AX74">
        <v>22</v>
      </c>
      <c r="AZ74">
        <v>23</v>
      </c>
      <c r="BA74">
        <v>24</v>
      </c>
      <c r="BB74">
        <v>25</v>
      </c>
      <c r="BC74">
        <v>26</v>
      </c>
      <c r="BD74">
        <v>27</v>
      </c>
      <c r="BE74">
        <v>28</v>
      </c>
      <c r="BF74">
        <v>29</v>
      </c>
      <c r="BG74">
        <v>30</v>
      </c>
      <c r="BH74">
        <v>31</v>
      </c>
      <c r="BI74">
        <v>32</v>
      </c>
    </row>
    <row r="75" spans="27:61" ht="18" x14ac:dyDescent="0.25">
      <c r="AB75" s="28" t="s">
        <v>231</v>
      </c>
      <c r="AC75" t="s">
        <v>232</v>
      </c>
      <c r="AD75" s="27">
        <v>2024</v>
      </c>
      <c r="AE75" s="27">
        <v>2025</v>
      </c>
      <c r="AF75" s="27">
        <v>2026</v>
      </c>
      <c r="AG75" s="27">
        <v>2027</v>
      </c>
      <c r="AH75" s="27">
        <v>2028</v>
      </c>
      <c r="AI75" s="27">
        <v>2029</v>
      </c>
      <c r="AJ75" s="27">
        <v>2030</v>
      </c>
      <c r="AK75" s="27">
        <v>2031</v>
      </c>
      <c r="AL75" s="27">
        <v>2032</v>
      </c>
      <c r="AM75" s="27">
        <v>2033</v>
      </c>
      <c r="AN75" t="s">
        <v>22</v>
      </c>
      <c r="AO75" s="27">
        <v>2024</v>
      </c>
      <c r="AP75" s="27">
        <v>2025</v>
      </c>
      <c r="AQ75" s="27">
        <v>2026</v>
      </c>
      <c r="AR75" s="27">
        <v>2027</v>
      </c>
      <c r="AS75" s="27">
        <v>2028</v>
      </c>
      <c r="AT75" s="27">
        <v>2029</v>
      </c>
      <c r="AU75" s="27">
        <v>2030</v>
      </c>
      <c r="AV75" s="27">
        <v>2031</v>
      </c>
      <c r="AW75" s="27">
        <v>2032</v>
      </c>
      <c r="AX75" s="27">
        <v>2033</v>
      </c>
      <c r="AY75" t="s">
        <v>235</v>
      </c>
      <c r="AZ75" s="27">
        <v>2024</v>
      </c>
      <c r="BA75" s="27">
        <v>2025</v>
      </c>
      <c r="BB75" s="27">
        <v>2026</v>
      </c>
      <c r="BC75" s="27">
        <v>2027</v>
      </c>
      <c r="BD75" s="27">
        <v>2028</v>
      </c>
      <c r="BE75" s="27">
        <v>2029</v>
      </c>
      <c r="BF75" s="27">
        <v>2030</v>
      </c>
      <c r="BG75" s="27">
        <v>2031</v>
      </c>
      <c r="BH75" s="27">
        <v>2032</v>
      </c>
      <c r="BI75" s="27">
        <v>2033</v>
      </c>
    </row>
    <row r="76" spans="27:61" x14ac:dyDescent="0.25">
      <c r="AA76" t="str">
        <f t="shared" ref="AA76:AA106" si="2">A3&amp;E3</f>
        <v>S01B</v>
      </c>
      <c r="AB76" t="str">
        <f>IFERROR(VLOOKUP($AA76,Data!$C$3:$AH$300,AB$1,0),0)</f>
        <v>Meet the DIA Mandatory target of 1 DSI saved per year</v>
      </c>
      <c r="AD76">
        <f>IFERROR(VLOOKUP($AA76,Data!$C$3:$AH$300,AD$1,0),0)</f>
        <v>88000</v>
      </c>
      <c r="AE76">
        <f>IFERROR(VLOOKUP($AA76,Data!$C$3:$AH$300,AE$1,0),0)</f>
        <v>90200.000000000015</v>
      </c>
      <c r="AF76">
        <f>IFERROR(VLOOKUP($AA76,Data!$C$3:$AH$300,AF$1,0),0)</f>
        <v>92400.000000000015</v>
      </c>
      <c r="AG76">
        <f>IFERROR(VLOOKUP($AA76,Data!$C$3:$AH$300,AG$1,0),0)</f>
        <v>94600.000000000015</v>
      </c>
      <c r="AH76">
        <f>IFERROR(VLOOKUP($AA76,Data!$C$3:$AH$300,AH$1,0),0)</f>
        <v>96800.000000000015</v>
      </c>
      <c r="AI76">
        <f>IFERROR(VLOOKUP($AA76,Data!$C$3:$AH$300,AI$1,0),0)</f>
        <v>99000.000000000015</v>
      </c>
      <c r="AJ76">
        <f>IFERROR(VLOOKUP($AA76,Data!$C$3:$AH$300,AJ$1,0),0)</f>
        <v>101200.00000000001</v>
      </c>
      <c r="AK76">
        <f>IFERROR(VLOOKUP($AA76,Data!$C$3:$AH$300,AK$1,0),0)</f>
        <v>103400.00000000001</v>
      </c>
      <c r="AL76">
        <f>IFERROR(VLOOKUP($AA76,Data!$C$3:$AH$300,AL$1,0),0)</f>
        <v>105600.00000000001</v>
      </c>
      <c r="AM76">
        <f>IFERROR(VLOOKUP($AA76,Data!$C$3:$AH$300,AM$1,0),0)</f>
        <v>107800.00000000001</v>
      </c>
      <c r="AO76">
        <f>IFERROR(VLOOKUP($AA76,Data!$C$3:$AH$300,AO$1,0),0)</f>
        <v>400000</v>
      </c>
      <c r="AP76">
        <f>IFERROR(VLOOKUP($AA76,Data!$C$3:$AH$300,AP$1,0),0)</f>
        <v>400000</v>
      </c>
      <c r="AQ76">
        <f>IFERROR(VLOOKUP($AA76,Data!$C$3:$AH$300,AQ$1,0),0)</f>
        <v>600000</v>
      </c>
      <c r="AR76">
        <f>IFERROR(VLOOKUP($AA76,Data!$C$3:$AH$300,AR$1,0),0)</f>
        <v>600000</v>
      </c>
      <c r="AS76">
        <f>IFERROR(VLOOKUP($AA76,Data!$C$3:$AH$300,AS$1,0),0)</f>
        <v>600000</v>
      </c>
      <c r="AT76">
        <f>IFERROR(VLOOKUP($AA76,Data!$C$3:$AH$300,AT$1,0),0)</f>
        <v>600000</v>
      </c>
      <c r="AU76">
        <f>IFERROR(VLOOKUP($AA76,Data!$C$3:$AH$300,AU$1,0),0)</f>
        <v>800000</v>
      </c>
      <c r="AV76">
        <f>IFERROR(VLOOKUP($AA76,Data!$C$3:$AH$300,AV$1,0),0)</f>
        <v>800000</v>
      </c>
      <c r="AW76">
        <f>IFERROR(VLOOKUP($AA76,Data!$C$3:$AH$300,AW$1,0),0)</f>
        <v>800000</v>
      </c>
      <c r="AX76">
        <f>IFERROR(VLOOKUP($AA76,Data!$C$3:$AH$300,AX$1,0),0)</f>
        <v>800000</v>
      </c>
      <c r="AZ76">
        <f>IFERROR(VLOOKUP($AA76,Data!$C$3:$AH$300,AZ$1,0),0)</f>
        <v>880.00000000000011</v>
      </c>
      <c r="BA76">
        <f>IFERROR(VLOOKUP($AA76,Data!$C$3:$AH$300,BA$1,0),0)</f>
        <v>880.00000000000011</v>
      </c>
      <c r="BB76">
        <f>IFERROR(VLOOKUP($AA76,Data!$C$3:$AH$300,BB$1,0),0)</f>
        <v>880.00000000000011</v>
      </c>
      <c r="BC76">
        <f>IFERROR(VLOOKUP($AA76,Data!$C$3:$AH$300,BC$1,0),0)</f>
        <v>880.00000000000011</v>
      </c>
      <c r="BD76">
        <f>IFERROR(VLOOKUP($AA76,Data!$C$3:$AH$300,BD$1,0),0)</f>
        <v>880.00000000000011</v>
      </c>
      <c r="BE76">
        <f>IFERROR(VLOOKUP($AA76,Data!$C$3:$AH$300,BE$1,0),0)</f>
        <v>880.00000000000011</v>
      </c>
      <c r="BF76">
        <f>IFERROR(VLOOKUP($AA76,Data!$C$3:$AH$300,BF$1,0),0)</f>
        <v>880.00000000000011</v>
      </c>
      <c r="BG76">
        <f>IFERROR(VLOOKUP($AA76,Data!$C$3:$AH$300,BG$1,0),0)</f>
        <v>880.00000000000011</v>
      </c>
      <c r="BH76">
        <f>IFERROR(VLOOKUP($AA76,Data!$C$3:$AH$300,BH$1,0),0)</f>
        <v>880.00000000000011</v>
      </c>
      <c r="BI76">
        <f>IFERROR(VLOOKUP($AA76,Data!$C$3:$AH$300,BI$1,0),0)</f>
        <v>880.00000000000011</v>
      </c>
    </row>
    <row r="77" spans="27:61" x14ac:dyDescent="0.25">
      <c r="AA77" t="str">
        <f t="shared" si="2"/>
        <v>S02B</v>
      </c>
      <c r="AB77" t="str">
        <f>IFERROR(VLOOKUP($AA77,Data!$C$3:$AH$300,AB$1,0),0)</f>
        <v>An improvement in the proportion of active travel trips</v>
      </c>
      <c r="AD77">
        <f>IFERROR(VLOOKUP($AA77,Data!$C$3:$AH$300,AD$1,0),0)</f>
        <v>880000.00000000012</v>
      </c>
      <c r="AE77">
        <f>IFERROR(VLOOKUP($AA77,Data!$C$3:$AH$300,AE$1,0),0)</f>
        <v>902000.00000000012</v>
      </c>
      <c r="AF77">
        <f>IFERROR(VLOOKUP($AA77,Data!$C$3:$AH$300,AF$1,0),0)</f>
        <v>924000.00000000012</v>
      </c>
      <c r="AG77">
        <f>IFERROR(VLOOKUP($AA77,Data!$C$3:$AH$300,AG$1,0),0)</f>
        <v>946000.00000000012</v>
      </c>
      <c r="AH77">
        <f>IFERROR(VLOOKUP($AA77,Data!$C$3:$AH$300,AH$1,0),0)</f>
        <v>968000.00000000012</v>
      </c>
      <c r="AI77">
        <f>IFERROR(VLOOKUP($AA77,Data!$C$3:$AH$300,AI$1,0),0)</f>
        <v>990000.00000000012</v>
      </c>
      <c r="AJ77">
        <f>IFERROR(VLOOKUP($AA77,Data!$C$3:$AH$300,AJ$1,0),0)</f>
        <v>1012000.0000000001</v>
      </c>
      <c r="AK77">
        <f>IFERROR(VLOOKUP($AA77,Data!$C$3:$AH$300,AK$1,0),0)</f>
        <v>1034000.0000000001</v>
      </c>
      <c r="AL77">
        <f>IFERROR(VLOOKUP($AA77,Data!$C$3:$AH$300,AL$1,0),0)</f>
        <v>1056000</v>
      </c>
      <c r="AM77">
        <f>IFERROR(VLOOKUP($AA77,Data!$C$3:$AH$300,AM$1,0),0)</f>
        <v>1078000</v>
      </c>
      <c r="AO77">
        <f>IFERROR(VLOOKUP($AA77,Data!$C$3:$AH$300,AO$1,0),0)</f>
        <v>400000</v>
      </c>
      <c r="AP77">
        <f>IFERROR(VLOOKUP($AA77,Data!$C$3:$AH$300,AP$1,0),0)</f>
        <v>400000</v>
      </c>
      <c r="AQ77">
        <f>IFERROR(VLOOKUP($AA77,Data!$C$3:$AH$300,AQ$1,0),0)</f>
        <v>600000</v>
      </c>
      <c r="AR77">
        <f>IFERROR(VLOOKUP($AA77,Data!$C$3:$AH$300,AR$1,0),0)</f>
        <v>600000</v>
      </c>
      <c r="AS77">
        <f>IFERROR(VLOOKUP($AA77,Data!$C$3:$AH$300,AS$1,0),0)</f>
        <v>600000</v>
      </c>
      <c r="AT77">
        <f>IFERROR(VLOOKUP($AA77,Data!$C$3:$AH$300,AT$1,0),0)</f>
        <v>600000</v>
      </c>
      <c r="AU77">
        <f>IFERROR(VLOOKUP($AA77,Data!$C$3:$AH$300,AU$1,0),0)</f>
        <v>800000</v>
      </c>
      <c r="AV77">
        <f>IFERROR(VLOOKUP($AA77,Data!$C$3:$AH$300,AV$1,0),0)</f>
        <v>800000</v>
      </c>
      <c r="AW77">
        <f>IFERROR(VLOOKUP($AA77,Data!$C$3:$AH$300,AW$1,0),0)</f>
        <v>800000</v>
      </c>
      <c r="AX77">
        <f>IFERROR(VLOOKUP($AA77,Data!$C$3:$AH$300,AX$1,0),0)</f>
        <v>800000</v>
      </c>
      <c r="AZ77">
        <f>IFERROR(VLOOKUP($AA77,Data!$C$3:$AH$300,AZ$1,0),0)</f>
        <v>880.00000000000011</v>
      </c>
      <c r="BA77">
        <f>IFERROR(VLOOKUP($AA77,Data!$C$3:$AH$300,BA$1,0),0)</f>
        <v>880.00000000000011</v>
      </c>
      <c r="BB77">
        <f>IFERROR(VLOOKUP($AA77,Data!$C$3:$AH$300,BB$1,0),0)</f>
        <v>880.00000000000011</v>
      </c>
      <c r="BC77">
        <f>IFERROR(VLOOKUP($AA77,Data!$C$3:$AH$300,BC$1,0),0)</f>
        <v>880.00000000000011</v>
      </c>
      <c r="BD77">
        <f>IFERROR(VLOOKUP($AA77,Data!$C$3:$AH$300,BD$1,0),0)</f>
        <v>880.00000000000011</v>
      </c>
      <c r="BE77">
        <f>IFERROR(VLOOKUP($AA77,Data!$C$3:$AH$300,BE$1,0),0)</f>
        <v>880.00000000000011</v>
      </c>
      <c r="BF77">
        <f>IFERROR(VLOOKUP($AA77,Data!$C$3:$AH$300,BF$1,0),0)</f>
        <v>880.00000000000011</v>
      </c>
      <c r="BG77">
        <f>IFERROR(VLOOKUP($AA77,Data!$C$3:$AH$300,BG$1,0),0)</f>
        <v>880.00000000000011</v>
      </c>
      <c r="BH77">
        <f>IFERROR(VLOOKUP($AA77,Data!$C$3:$AH$300,BH$1,0),0)</f>
        <v>880.00000000000011</v>
      </c>
      <c r="BI77">
        <f>IFERROR(VLOOKUP($AA77,Data!$C$3:$AH$300,BI$1,0),0)</f>
        <v>880.00000000000011</v>
      </c>
    </row>
    <row r="78" spans="27:61" x14ac:dyDescent="0.25">
      <c r="AA78" t="str">
        <f t="shared" si="2"/>
        <v>S03B</v>
      </c>
      <c r="AB78" t="str">
        <f>IFERROR(VLOOKUP($AA78,Data!$C$3:$AH$300,AB$1,0),0)</f>
        <v>An improvement in network connectivity</v>
      </c>
      <c r="AD78">
        <f>IFERROR(VLOOKUP($AA78,Data!$C$3:$AH$300,AD$1,0),0)</f>
        <v>88000</v>
      </c>
      <c r="AE78">
        <f>IFERROR(VLOOKUP($AA78,Data!$C$3:$AH$300,AE$1,0),0)</f>
        <v>90200.000000000015</v>
      </c>
      <c r="AF78">
        <f>IFERROR(VLOOKUP($AA78,Data!$C$3:$AH$300,AF$1,0),0)</f>
        <v>92400.000000000015</v>
      </c>
      <c r="AG78">
        <f>IFERROR(VLOOKUP($AA78,Data!$C$3:$AH$300,AG$1,0),0)</f>
        <v>94600.000000000015</v>
      </c>
      <c r="AH78">
        <f>IFERROR(VLOOKUP($AA78,Data!$C$3:$AH$300,AH$1,0),0)</f>
        <v>96800.000000000015</v>
      </c>
      <c r="AI78">
        <f>IFERROR(VLOOKUP($AA78,Data!$C$3:$AH$300,AI$1,0),0)</f>
        <v>99000.000000000015</v>
      </c>
      <c r="AJ78">
        <f>IFERROR(VLOOKUP($AA78,Data!$C$3:$AH$300,AJ$1,0),0)</f>
        <v>101200.00000000001</v>
      </c>
      <c r="AK78">
        <f>IFERROR(VLOOKUP($AA78,Data!$C$3:$AH$300,AK$1,0),0)</f>
        <v>103400.00000000001</v>
      </c>
      <c r="AL78">
        <f>IFERROR(VLOOKUP($AA78,Data!$C$3:$AH$300,AL$1,0),0)</f>
        <v>105600.00000000001</v>
      </c>
      <c r="AM78">
        <f>IFERROR(VLOOKUP($AA78,Data!$C$3:$AH$300,AM$1,0),0)</f>
        <v>107800.00000000001</v>
      </c>
      <c r="AO78">
        <f>IFERROR(VLOOKUP($AA78,Data!$C$3:$AH$300,AO$1,0),0)</f>
        <v>400000</v>
      </c>
      <c r="AP78">
        <f>IFERROR(VLOOKUP($AA78,Data!$C$3:$AH$300,AP$1,0),0)</f>
        <v>400000</v>
      </c>
      <c r="AQ78">
        <f>IFERROR(VLOOKUP($AA78,Data!$C$3:$AH$300,AQ$1,0),0)</f>
        <v>600000</v>
      </c>
      <c r="AR78">
        <f>IFERROR(VLOOKUP($AA78,Data!$C$3:$AH$300,AR$1,0),0)</f>
        <v>600000</v>
      </c>
      <c r="AS78">
        <f>IFERROR(VLOOKUP($AA78,Data!$C$3:$AH$300,AS$1,0),0)</f>
        <v>600000</v>
      </c>
      <c r="AT78">
        <f>IFERROR(VLOOKUP($AA78,Data!$C$3:$AH$300,AT$1,0),0)</f>
        <v>600000</v>
      </c>
      <c r="AU78">
        <f>IFERROR(VLOOKUP($AA78,Data!$C$3:$AH$300,AU$1,0),0)</f>
        <v>800000</v>
      </c>
      <c r="AV78">
        <f>IFERROR(VLOOKUP($AA78,Data!$C$3:$AH$300,AV$1,0),0)</f>
        <v>800000</v>
      </c>
      <c r="AW78">
        <f>IFERROR(VLOOKUP($AA78,Data!$C$3:$AH$300,AW$1,0),0)</f>
        <v>800000</v>
      </c>
      <c r="AX78">
        <f>IFERROR(VLOOKUP($AA78,Data!$C$3:$AH$300,AX$1,0),0)</f>
        <v>800000</v>
      </c>
      <c r="AZ78">
        <f>IFERROR(VLOOKUP($AA78,Data!$C$3:$AH$300,AZ$1,0),0)</f>
        <v>880.00000000000011</v>
      </c>
      <c r="BA78">
        <f>IFERROR(VLOOKUP($AA78,Data!$C$3:$AH$300,BA$1,0),0)</f>
        <v>880.00000000000011</v>
      </c>
      <c r="BB78">
        <f>IFERROR(VLOOKUP($AA78,Data!$C$3:$AH$300,BB$1,0),0)</f>
        <v>880.00000000000011</v>
      </c>
      <c r="BC78">
        <f>IFERROR(VLOOKUP($AA78,Data!$C$3:$AH$300,BC$1,0),0)</f>
        <v>880.00000000000011</v>
      </c>
      <c r="BD78">
        <f>IFERROR(VLOOKUP($AA78,Data!$C$3:$AH$300,BD$1,0),0)</f>
        <v>880.00000000000011</v>
      </c>
      <c r="BE78">
        <f>IFERROR(VLOOKUP($AA78,Data!$C$3:$AH$300,BE$1,0),0)</f>
        <v>880.00000000000011</v>
      </c>
      <c r="BF78">
        <f>IFERROR(VLOOKUP($AA78,Data!$C$3:$AH$300,BF$1,0),0)</f>
        <v>880.00000000000011</v>
      </c>
      <c r="BG78">
        <f>IFERROR(VLOOKUP($AA78,Data!$C$3:$AH$300,BG$1,0),0)</f>
        <v>880.00000000000011</v>
      </c>
      <c r="BH78">
        <f>IFERROR(VLOOKUP($AA78,Data!$C$3:$AH$300,BH$1,0),0)</f>
        <v>880.00000000000011</v>
      </c>
      <c r="BI78">
        <f>IFERROR(VLOOKUP($AA78,Data!$C$3:$AH$300,BI$1,0),0)</f>
        <v>880.00000000000011</v>
      </c>
    </row>
    <row r="79" spans="27:61" x14ac:dyDescent="0.25">
      <c r="AA79" t="str">
        <f t="shared" si="2"/>
        <v>S04B</v>
      </c>
      <c r="AB79" t="str">
        <f>IFERROR(VLOOKUP($AA79,Data!$C$3:$AH$300,AB$1,0),0)</f>
        <v>Roads are sealed where population density or land use demands it on least life cycle cost basis</v>
      </c>
      <c r="AD79">
        <f>IFERROR(VLOOKUP($AA79,Data!$C$3:$AH$300,AD$1,0),0)</f>
        <v>88000</v>
      </c>
      <c r="AE79">
        <f>IFERROR(VLOOKUP($AA79,Data!$C$3:$AH$300,AE$1,0),0)</f>
        <v>90200.000000000015</v>
      </c>
      <c r="AF79">
        <f>IFERROR(VLOOKUP($AA79,Data!$C$3:$AH$300,AF$1,0),0)</f>
        <v>92400.000000000015</v>
      </c>
      <c r="AG79">
        <f>IFERROR(VLOOKUP($AA79,Data!$C$3:$AH$300,AG$1,0),0)</f>
        <v>94600.000000000015</v>
      </c>
      <c r="AH79">
        <f>IFERROR(VLOOKUP($AA79,Data!$C$3:$AH$300,AH$1,0),0)</f>
        <v>96800.000000000015</v>
      </c>
      <c r="AI79">
        <f>IFERROR(VLOOKUP($AA79,Data!$C$3:$AH$300,AI$1,0),0)</f>
        <v>99000.000000000015</v>
      </c>
      <c r="AJ79">
        <f>IFERROR(VLOOKUP($AA79,Data!$C$3:$AH$300,AJ$1,0),0)</f>
        <v>101200.00000000001</v>
      </c>
      <c r="AK79">
        <f>IFERROR(VLOOKUP($AA79,Data!$C$3:$AH$300,AK$1,0),0)</f>
        <v>103400.00000000001</v>
      </c>
      <c r="AL79">
        <f>IFERROR(VLOOKUP($AA79,Data!$C$3:$AH$300,AL$1,0),0)</f>
        <v>105600.00000000001</v>
      </c>
      <c r="AM79">
        <f>IFERROR(VLOOKUP($AA79,Data!$C$3:$AH$300,AM$1,0),0)</f>
        <v>107800.00000000001</v>
      </c>
      <c r="AO79">
        <f>IFERROR(VLOOKUP($AA79,Data!$C$3:$AH$300,AO$1,0),0)</f>
        <v>400000</v>
      </c>
      <c r="AP79">
        <f>IFERROR(VLOOKUP($AA79,Data!$C$3:$AH$300,AP$1,0),0)</f>
        <v>400000</v>
      </c>
      <c r="AQ79">
        <f>IFERROR(VLOOKUP($AA79,Data!$C$3:$AH$300,AQ$1,0),0)</f>
        <v>600000</v>
      </c>
      <c r="AR79">
        <f>IFERROR(VLOOKUP($AA79,Data!$C$3:$AH$300,AR$1,0),0)</f>
        <v>600000</v>
      </c>
      <c r="AS79">
        <f>IFERROR(VLOOKUP($AA79,Data!$C$3:$AH$300,AS$1,0),0)</f>
        <v>600000</v>
      </c>
      <c r="AT79">
        <f>IFERROR(VLOOKUP($AA79,Data!$C$3:$AH$300,AT$1,0),0)</f>
        <v>600000</v>
      </c>
      <c r="AU79">
        <f>IFERROR(VLOOKUP($AA79,Data!$C$3:$AH$300,AU$1,0),0)</f>
        <v>800000</v>
      </c>
      <c r="AV79">
        <f>IFERROR(VLOOKUP($AA79,Data!$C$3:$AH$300,AV$1,0),0)</f>
        <v>800000</v>
      </c>
      <c r="AW79">
        <f>IFERROR(VLOOKUP($AA79,Data!$C$3:$AH$300,AW$1,0),0)</f>
        <v>800000</v>
      </c>
      <c r="AX79">
        <f>IFERROR(VLOOKUP($AA79,Data!$C$3:$AH$300,AX$1,0),0)</f>
        <v>800000</v>
      </c>
      <c r="AZ79">
        <f>IFERROR(VLOOKUP($AA79,Data!$C$3:$AH$300,AZ$1,0),0)</f>
        <v>880.00000000000011</v>
      </c>
      <c r="BA79">
        <f>IFERROR(VLOOKUP($AA79,Data!$C$3:$AH$300,BA$1,0),0)</f>
        <v>880.00000000000011</v>
      </c>
      <c r="BB79">
        <f>IFERROR(VLOOKUP($AA79,Data!$C$3:$AH$300,BB$1,0),0)</f>
        <v>880.00000000000011</v>
      </c>
      <c r="BC79">
        <f>IFERROR(VLOOKUP($AA79,Data!$C$3:$AH$300,BC$1,0),0)</f>
        <v>880.00000000000011</v>
      </c>
      <c r="BD79">
        <f>IFERROR(VLOOKUP($AA79,Data!$C$3:$AH$300,BD$1,0),0)</f>
        <v>880.00000000000011</v>
      </c>
      <c r="BE79">
        <f>IFERROR(VLOOKUP($AA79,Data!$C$3:$AH$300,BE$1,0),0)</f>
        <v>880.00000000000011</v>
      </c>
      <c r="BF79">
        <f>IFERROR(VLOOKUP($AA79,Data!$C$3:$AH$300,BF$1,0),0)</f>
        <v>880.00000000000011</v>
      </c>
      <c r="BG79">
        <f>IFERROR(VLOOKUP($AA79,Data!$C$3:$AH$300,BG$1,0),0)</f>
        <v>880.00000000000011</v>
      </c>
      <c r="BH79">
        <f>IFERROR(VLOOKUP($AA79,Data!$C$3:$AH$300,BH$1,0),0)</f>
        <v>880.00000000000011</v>
      </c>
      <c r="BI79">
        <f>IFERROR(VLOOKUP($AA79,Data!$C$3:$AH$300,BI$1,0),0)</f>
        <v>880.00000000000011</v>
      </c>
    </row>
    <row r="80" spans="27:61" x14ac:dyDescent="0.25">
      <c r="AA80" t="str">
        <f t="shared" si="2"/>
        <v>S05B</v>
      </c>
      <c r="AB80" t="str">
        <f>IFERROR(VLOOKUP($AA80,Data!$C$3:$AH$300,AB$1,0),0)</f>
        <v>A significant improvement in passenger numbers</v>
      </c>
      <c r="AD80">
        <f>IFERROR(VLOOKUP($AA80,Data!$C$3:$AH$300,AD$1,0),0)</f>
        <v>400000</v>
      </c>
      <c r="AE80">
        <f>IFERROR(VLOOKUP($AA80,Data!$C$3:$AH$300,AE$1,0),0)</f>
        <v>400000</v>
      </c>
      <c r="AF80">
        <f>IFERROR(VLOOKUP($AA80,Data!$C$3:$AH$300,AF$1,0),0)</f>
        <v>600000</v>
      </c>
      <c r="AG80">
        <f>IFERROR(VLOOKUP($AA80,Data!$C$3:$AH$300,AG$1,0),0)</f>
        <v>600000</v>
      </c>
      <c r="AH80">
        <f>IFERROR(VLOOKUP($AA80,Data!$C$3:$AH$300,AH$1,0),0)</f>
        <v>600000</v>
      </c>
      <c r="AI80">
        <f>IFERROR(VLOOKUP($AA80,Data!$C$3:$AH$300,AI$1,0),0)</f>
        <v>600000</v>
      </c>
      <c r="AJ80">
        <f>IFERROR(VLOOKUP($AA80,Data!$C$3:$AH$300,AJ$1,0),0)</f>
        <v>800000</v>
      </c>
      <c r="AK80">
        <f>IFERROR(VLOOKUP($AA80,Data!$C$3:$AH$300,AK$1,0),0)</f>
        <v>800000</v>
      </c>
      <c r="AL80">
        <f>IFERROR(VLOOKUP($AA80,Data!$C$3:$AH$300,AL$1,0),0)</f>
        <v>800000</v>
      </c>
      <c r="AM80">
        <f>IFERROR(VLOOKUP($AA80,Data!$C$3:$AH$300,AM$1,0),0)</f>
        <v>800000</v>
      </c>
      <c r="AO80">
        <f>IFERROR(VLOOKUP($AA80,Data!$C$3:$AH$300,AO$1,0),0)</f>
        <v>400000</v>
      </c>
      <c r="AP80">
        <f>IFERROR(VLOOKUP($AA80,Data!$C$3:$AH$300,AP$1,0),0)</f>
        <v>400000</v>
      </c>
      <c r="AQ80">
        <f>IFERROR(VLOOKUP($AA80,Data!$C$3:$AH$300,AQ$1,0),0)</f>
        <v>600000</v>
      </c>
      <c r="AR80">
        <f>IFERROR(VLOOKUP($AA80,Data!$C$3:$AH$300,AR$1,0),0)</f>
        <v>600000</v>
      </c>
      <c r="AS80">
        <f>IFERROR(VLOOKUP($AA80,Data!$C$3:$AH$300,AS$1,0),0)</f>
        <v>600000</v>
      </c>
      <c r="AT80">
        <f>IFERROR(VLOOKUP($AA80,Data!$C$3:$AH$300,AT$1,0),0)</f>
        <v>600000</v>
      </c>
      <c r="AU80">
        <f>IFERROR(VLOOKUP($AA80,Data!$C$3:$AH$300,AU$1,0),0)</f>
        <v>800000</v>
      </c>
      <c r="AV80">
        <f>IFERROR(VLOOKUP($AA80,Data!$C$3:$AH$300,AV$1,0),0)</f>
        <v>800000</v>
      </c>
      <c r="AW80">
        <f>IFERROR(VLOOKUP($AA80,Data!$C$3:$AH$300,AW$1,0),0)</f>
        <v>800000</v>
      </c>
      <c r="AX80">
        <f>IFERROR(VLOOKUP($AA80,Data!$C$3:$AH$300,AX$1,0),0)</f>
        <v>800000</v>
      </c>
      <c r="AZ80">
        <f>IFERROR(VLOOKUP($AA80,Data!$C$3:$AH$300,AZ$1,0),0)</f>
        <v>880.00000000000011</v>
      </c>
      <c r="BA80">
        <f>IFERROR(VLOOKUP($AA80,Data!$C$3:$AH$300,BA$1,0),0)</f>
        <v>880.00000000000011</v>
      </c>
      <c r="BB80">
        <f>IFERROR(VLOOKUP($AA80,Data!$C$3:$AH$300,BB$1,0),0)</f>
        <v>880.00000000000011</v>
      </c>
      <c r="BC80">
        <f>IFERROR(VLOOKUP($AA80,Data!$C$3:$AH$300,BC$1,0),0)</f>
        <v>880.00000000000011</v>
      </c>
      <c r="BD80">
        <f>IFERROR(VLOOKUP($AA80,Data!$C$3:$AH$300,BD$1,0),0)</f>
        <v>880.00000000000011</v>
      </c>
      <c r="BE80">
        <f>IFERROR(VLOOKUP($AA80,Data!$C$3:$AH$300,BE$1,0),0)</f>
        <v>880.00000000000011</v>
      </c>
      <c r="BF80">
        <f>IFERROR(VLOOKUP($AA80,Data!$C$3:$AH$300,BF$1,0),0)</f>
        <v>880.00000000000011</v>
      </c>
      <c r="BG80">
        <f>IFERROR(VLOOKUP($AA80,Data!$C$3:$AH$300,BG$1,0),0)</f>
        <v>880.00000000000011</v>
      </c>
      <c r="BH80">
        <f>IFERROR(VLOOKUP($AA80,Data!$C$3:$AH$300,BH$1,0),0)</f>
        <v>880.00000000000011</v>
      </c>
      <c r="BI80">
        <f>IFERROR(VLOOKUP($AA80,Data!$C$3:$AH$300,BI$1,0),0)</f>
        <v>880.00000000000011</v>
      </c>
    </row>
    <row r="81" spans="27:61" x14ac:dyDescent="0.25">
      <c r="AA81" t="str">
        <f t="shared" si="2"/>
        <v>S06B</v>
      </c>
      <c r="AB81" t="str">
        <f>IFERROR(VLOOKUP($AA81,Data!$C$3:$AH$300,AB$1,0),0)</f>
        <v xml:space="preserve">Improved capacity for Heavy Vehicles by increasing road quality
</v>
      </c>
      <c r="AD81">
        <f>IFERROR(VLOOKUP($AA81,Data!$C$3:$AH$300,AD$1,0),0)</f>
        <v>88000</v>
      </c>
      <c r="AE81">
        <f>IFERROR(VLOOKUP($AA81,Data!$C$3:$AH$300,AE$1,0),0)</f>
        <v>90200.000000000015</v>
      </c>
      <c r="AF81">
        <f>IFERROR(VLOOKUP($AA81,Data!$C$3:$AH$300,AF$1,0),0)</f>
        <v>92400.000000000015</v>
      </c>
      <c r="AG81">
        <f>IFERROR(VLOOKUP($AA81,Data!$C$3:$AH$300,AG$1,0),0)</f>
        <v>94600.000000000015</v>
      </c>
      <c r="AH81">
        <f>IFERROR(VLOOKUP($AA81,Data!$C$3:$AH$300,AH$1,0),0)</f>
        <v>96800.000000000015</v>
      </c>
      <c r="AI81">
        <f>IFERROR(VLOOKUP($AA81,Data!$C$3:$AH$300,AI$1,0),0)</f>
        <v>99000.000000000015</v>
      </c>
      <c r="AJ81">
        <f>IFERROR(VLOOKUP($AA81,Data!$C$3:$AH$300,AJ$1,0),0)</f>
        <v>101200.00000000001</v>
      </c>
      <c r="AK81">
        <f>IFERROR(VLOOKUP($AA81,Data!$C$3:$AH$300,AK$1,0),0)</f>
        <v>103400.00000000001</v>
      </c>
      <c r="AL81">
        <f>IFERROR(VLOOKUP($AA81,Data!$C$3:$AH$300,AL$1,0),0)</f>
        <v>105600.00000000001</v>
      </c>
      <c r="AM81">
        <f>IFERROR(VLOOKUP($AA81,Data!$C$3:$AH$300,AM$1,0),0)</f>
        <v>107800.00000000001</v>
      </c>
      <c r="AO81">
        <f>IFERROR(VLOOKUP($AA81,Data!$C$3:$AH$300,AO$1,0),0)</f>
        <v>400000</v>
      </c>
      <c r="AP81">
        <f>IFERROR(VLOOKUP($AA81,Data!$C$3:$AH$300,AP$1,0),0)</f>
        <v>400000</v>
      </c>
      <c r="AQ81">
        <f>IFERROR(VLOOKUP($AA81,Data!$C$3:$AH$300,AQ$1,0),0)</f>
        <v>600000</v>
      </c>
      <c r="AR81">
        <f>IFERROR(VLOOKUP($AA81,Data!$C$3:$AH$300,AR$1,0),0)</f>
        <v>600000</v>
      </c>
      <c r="AS81">
        <f>IFERROR(VLOOKUP($AA81,Data!$C$3:$AH$300,AS$1,0),0)</f>
        <v>600000</v>
      </c>
      <c r="AT81">
        <f>IFERROR(VLOOKUP($AA81,Data!$C$3:$AH$300,AT$1,0),0)</f>
        <v>600000</v>
      </c>
      <c r="AU81">
        <f>IFERROR(VLOOKUP($AA81,Data!$C$3:$AH$300,AU$1,0),0)</f>
        <v>800000</v>
      </c>
      <c r="AV81">
        <f>IFERROR(VLOOKUP($AA81,Data!$C$3:$AH$300,AV$1,0),0)</f>
        <v>800000</v>
      </c>
      <c r="AW81">
        <f>IFERROR(VLOOKUP($AA81,Data!$C$3:$AH$300,AW$1,0),0)</f>
        <v>800000</v>
      </c>
      <c r="AX81">
        <f>IFERROR(VLOOKUP($AA81,Data!$C$3:$AH$300,AX$1,0),0)</f>
        <v>800000</v>
      </c>
      <c r="AZ81">
        <f>IFERROR(VLOOKUP($AA81,Data!$C$3:$AH$300,AZ$1,0),0)</f>
        <v>880.00000000000011</v>
      </c>
      <c r="BA81">
        <f>IFERROR(VLOOKUP($AA81,Data!$C$3:$AH$300,BA$1,0),0)</f>
        <v>880.00000000000011</v>
      </c>
      <c r="BB81">
        <f>IFERROR(VLOOKUP($AA81,Data!$C$3:$AH$300,BB$1,0),0)</f>
        <v>880.00000000000011</v>
      </c>
      <c r="BC81">
        <f>IFERROR(VLOOKUP($AA81,Data!$C$3:$AH$300,BC$1,0),0)</f>
        <v>880.00000000000011</v>
      </c>
      <c r="BD81">
        <f>IFERROR(VLOOKUP($AA81,Data!$C$3:$AH$300,BD$1,0),0)</f>
        <v>880.00000000000011</v>
      </c>
      <c r="BE81">
        <f>IFERROR(VLOOKUP($AA81,Data!$C$3:$AH$300,BE$1,0),0)</f>
        <v>880.00000000000011</v>
      </c>
      <c r="BF81">
        <f>IFERROR(VLOOKUP($AA81,Data!$C$3:$AH$300,BF$1,0),0)</f>
        <v>880.00000000000011</v>
      </c>
      <c r="BG81">
        <f>IFERROR(VLOOKUP($AA81,Data!$C$3:$AH$300,BG$1,0),0)</f>
        <v>880.00000000000011</v>
      </c>
      <c r="BH81">
        <f>IFERROR(VLOOKUP($AA81,Data!$C$3:$AH$300,BH$1,0),0)</f>
        <v>880.00000000000011</v>
      </c>
      <c r="BI81">
        <f>IFERROR(VLOOKUP($AA81,Data!$C$3:$AH$300,BI$1,0),0)</f>
        <v>880.00000000000011</v>
      </c>
    </row>
    <row r="82" spans="27:61" x14ac:dyDescent="0.25">
      <c r="AA82" t="str">
        <f t="shared" si="2"/>
        <v>S07B</v>
      </c>
      <c r="AB82" t="str">
        <f>IFERROR(VLOOKUP($AA82,Data!$C$3:$AH$300,AB$1,0),0)</f>
        <v>Lifeline routes and their catchment roads will remain open in a 1:100 year flood event</v>
      </c>
      <c r="AD82">
        <f>IFERROR(VLOOKUP($AA82,Data!$C$3:$AH$300,AD$1,0),0)</f>
        <v>88000</v>
      </c>
      <c r="AE82">
        <f>IFERROR(VLOOKUP($AA82,Data!$C$3:$AH$300,AE$1,0),0)</f>
        <v>90200.000000000015</v>
      </c>
      <c r="AF82">
        <f>IFERROR(VLOOKUP($AA82,Data!$C$3:$AH$300,AF$1,0),0)</f>
        <v>92400.000000000015</v>
      </c>
      <c r="AG82">
        <f>IFERROR(VLOOKUP($AA82,Data!$C$3:$AH$300,AG$1,0),0)</f>
        <v>94600.000000000015</v>
      </c>
      <c r="AH82">
        <f>IFERROR(VLOOKUP($AA82,Data!$C$3:$AH$300,AH$1,0),0)</f>
        <v>96800.000000000015</v>
      </c>
      <c r="AI82">
        <f>IFERROR(VLOOKUP($AA82,Data!$C$3:$AH$300,AI$1,0),0)</f>
        <v>99000.000000000015</v>
      </c>
      <c r="AJ82">
        <f>IFERROR(VLOOKUP($AA82,Data!$C$3:$AH$300,AJ$1,0),0)</f>
        <v>101200.00000000001</v>
      </c>
      <c r="AK82">
        <f>IFERROR(VLOOKUP($AA82,Data!$C$3:$AH$300,AK$1,0),0)</f>
        <v>103400.00000000001</v>
      </c>
      <c r="AL82">
        <f>IFERROR(VLOOKUP($AA82,Data!$C$3:$AH$300,AL$1,0),0)</f>
        <v>105600.00000000001</v>
      </c>
      <c r="AM82">
        <f>IFERROR(VLOOKUP($AA82,Data!$C$3:$AH$300,AM$1,0),0)</f>
        <v>107800.00000000001</v>
      </c>
      <c r="AO82">
        <f>IFERROR(VLOOKUP($AA82,Data!$C$3:$AH$300,AO$1,0),0)</f>
        <v>400000</v>
      </c>
      <c r="AP82">
        <f>IFERROR(VLOOKUP($AA82,Data!$C$3:$AH$300,AP$1,0),0)</f>
        <v>400000</v>
      </c>
      <c r="AQ82">
        <f>IFERROR(VLOOKUP($AA82,Data!$C$3:$AH$300,AQ$1,0),0)</f>
        <v>600000</v>
      </c>
      <c r="AR82">
        <f>IFERROR(VLOOKUP($AA82,Data!$C$3:$AH$300,AR$1,0),0)</f>
        <v>600000</v>
      </c>
      <c r="AS82">
        <f>IFERROR(VLOOKUP($AA82,Data!$C$3:$AH$300,AS$1,0),0)</f>
        <v>600000</v>
      </c>
      <c r="AT82">
        <f>IFERROR(VLOOKUP($AA82,Data!$C$3:$AH$300,AT$1,0),0)</f>
        <v>600000</v>
      </c>
      <c r="AU82">
        <f>IFERROR(VLOOKUP($AA82,Data!$C$3:$AH$300,AU$1,0),0)</f>
        <v>800000</v>
      </c>
      <c r="AV82">
        <f>IFERROR(VLOOKUP($AA82,Data!$C$3:$AH$300,AV$1,0),0)</f>
        <v>800000</v>
      </c>
      <c r="AW82">
        <f>IFERROR(VLOOKUP($AA82,Data!$C$3:$AH$300,AW$1,0),0)</f>
        <v>800000</v>
      </c>
      <c r="AX82">
        <f>IFERROR(VLOOKUP($AA82,Data!$C$3:$AH$300,AX$1,0),0)</f>
        <v>800000</v>
      </c>
      <c r="AZ82">
        <f>IFERROR(VLOOKUP($AA82,Data!$C$3:$AH$300,AZ$1,0),0)</f>
        <v>880.00000000000011</v>
      </c>
      <c r="BA82">
        <f>IFERROR(VLOOKUP($AA82,Data!$C$3:$AH$300,BA$1,0),0)</f>
        <v>880.00000000000011</v>
      </c>
      <c r="BB82">
        <f>IFERROR(VLOOKUP($AA82,Data!$C$3:$AH$300,BB$1,0),0)</f>
        <v>880.00000000000011</v>
      </c>
      <c r="BC82">
        <f>IFERROR(VLOOKUP($AA82,Data!$C$3:$AH$300,BC$1,0),0)</f>
        <v>880.00000000000011</v>
      </c>
      <c r="BD82">
        <f>IFERROR(VLOOKUP($AA82,Data!$C$3:$AH$300,BD$1,0),0)</f>
        <v>880.00000000000011</v>
      </c>
      <c r="BE82">
        <f>IFERROR(VLOOKUP($AA82,Data!$C$3:$AH$300,BE$1,0),0)</f>
        <v>880.00000000000011</v>
      </c>
      <c r="BF82">
        <f>IFERROR(VLOOKUP($AA82,Data!$C$3:$AH$300,BF$1,0),0)</f>
        <v>880.00000000000011</v>
      </c>
      <c r="BG82">
        <f>IFERROR(VLOOKUP($AA82,Data!$C$3:$AH$300,BG$1,0),0)</f>
        <v>880.00000000000011</v>
      </c>
      <c r="BH82">
        <f>IFERROR(VLOOKUP($AA82,Data!$C$3:$AH$300,BH$1,0),0)</f>
        <v>880.00000000000011</v>
      </c>
      <c r="BI82">
        <f>IFERROR(VLOOKUP($AA82,Data!$C$3:$AH$300,BI$1,0),0)</f>
        <v>880.00000000000011</v>
      </c>
    </row>
    <row r="83" spans="27:61" x14ac:dyDescent="0.25">
      <c r="AA83" t="str">
        <f t="shared" si="2"/>
        <v>S08B</v>
      </c>
      <c r="AB83" t="str">
        <f>IFERROR(VLOOKUP($AA83,Data!$C$3:$AH$300,AB$1,0),0)</f>
        <v xml:space="preserve">Improved connectivity for HPMV vehicles by increasing bridge capacity
</v>
      </c>
      <c r="AD83">
        <f>IFERROR(VLOOKUP($AA83,Data!$C$3:$AH$300,AD$1,0),0)</f>
        <v>88000</v>
      </c>
      <c r="AE83">
        <f>IFERROR(VLOOKUP($AA83,Data!$C$3:$AH$300,AE$1,0),0)</f>
        <v>90200.000000000015</v>
      </c>
      <c r="AF83">
        <f>IFERROR(VLOOKUP($AA83,Data!$C$3:$AH$300,AF$1,0),0)</f>
        <v>92400.000000000015</v>
      </c>
      <c r="AG83">
        <f>IFERROR(VLOOKUP($AA83,Data!$C$3:$AH$300,AG$1,0),0)</f>
        <v>94600.000000000015</v>
      </c>
      <c r="AH83">
        <f>IFERROR(VLOOKUP($AA83,Data!$C$3:$AH$300,AH$1,0),0)</f>
        <v>96800.000000000015</v>
      </c>
      <c r="AI83">
        <f>IFERROR(VLOOKUP($AA83,Data!$C$3:$AH$300,AI$1,0),0)</f>
        <v>99000.000000000015</v>
      </c>
      <c r="AJ83">
        <f>IFERROR(VLOOKUP($AA83,Data!$C$3:$AH$300,AJ$1,0),0)</f>
        <v>101200.00000000001</v>
      </c>
      <c r="AK83">
        <f>IFERROR(VLOOKUP($AA83,Data!$C$3:$AH$300,AK$1,0),0)</f>
        <v>103400.00000000001</v>
      </c>
      <c r="AL83">
        <f>IFERROR(VLOOKUP($AA83,Data!$C$3:$AH$300,AL$1,0),0)</f>
        <v>105600.00000000001</v>
      </c>
      <c r="AM83">
        <f>IFERROR(VLOOKUP($AA83,Data!$C$3:$AH$300,AM$1,0),0)</f>
        <v>107800.00000000001</v>
      </c>
      <c r="AO83">
        <f>IFERROR(VLOOKUP($AA83,Data!$C$3:$AH$300,AO$1,0),0)</f>
        <v>400000</v>
      </c>
      <c r="AP83">
        <f>IFERROR(VLOOKUP($AA83,Data!$C$3:$AH$300,AP$1,0),0)</f>
        <v>400000</v>
      </c>
      <c r="AQ83">
        <f>IFERROR(VLOOKUP($AA83,Data!$C$3:$AH$300,AQ$1,0),0)</f>
        <v>600000</v>
      </c>
      <c r="AR83">
        <f>IFERROR(VLOOKUP($AA83,Data!$C$3:$AH$300,AR$1,0),0)</f>
        <v>600000</v>
      </c>
      <c r="AS83">
        <f>IFERROR(VLOOKUP($AA83,Data!$C$3:$AH$300,AS$1,0),0)</f>
        <v>600000</v>
      </c>
      <c r="AT83">
        <f>IFERROR(VLOOKUP($AA83,Data!$C$3:$AH$300,AT$1,0),0)</f>
        <v>600000</v>
      </c>
      <c r="AU83">
        <f>IFERROR(VLOOKUP($AA83,Data!$C$3:$AH$300,AU$1,0),0)</f>
        <v>800000</v>
      </c>
      <c r="AV83">
        <f>IFERROR(VLOOKUP($AA83,Data!$C$3:$AH$300,AV$1,0),0)</f>
        <v>800000</v>
      </c>
      <c r="AW83">
        <f>IFERROR(VLOOKUP($AA83,Data!$C$3:$AH$300,AW$1,0),0)</f>
        <v>800000</v>
      </c>
      <c r="AX83">
        <f>IFERROR(VLOOKUP($AA83,Data!$C$3:$AH$300,AX$1,0),0)</f>
        <v>800000</v>
      </c>
      <c r="AZ83">
        <f>IFERROR(VLOOKUP($AA83,Data!$C$3:$AH$300,AZ$1,0),0)</f>
        <v>880.00000000000011</v>
      </c>
      <c r="BA83">
        <f>IFERROR(VLOOKUP($AA83,Data!$C$3:$AH$300,BA$1,0),0)</f>
        <v>880.00000000000011</v>
      </c>
      <c r="BB83">
        <f>IFERROR(VLOOKUP($AA83,Data!$C$3:$AH$300,BB$1,0),0)</f>
        <v>880.00000000000011</v>
      </c>
      <c r="BC83">
        <f>IFERROR(VLOOKUP($AA83,Data!$C$3:$AH$300,BC$1,0),0)</f>
        <v>880.00000000000011</v>
      </c>
      <c r="BD83">
        <f>IFERROR(VLOOKUP($AA83,Data!$C$3:$AH$300,BD$1,0),0)</f>
        <v>880.00000000000011</v>
      </c>
      <c r="BE83">
        <f>IFERROR(VLOOKUP($AA83,Data!$C$3:$AH$300,BE$1,0),0)</f>
        <v>880.00000000000011</v>
      </c>
      <c r="BF83">
        <f>IFERROR(VLOOKUP($AA83,Data!$C$3:$AH$300,BF$1,0),0)</f>
        <v>880.00000000000011</v>
      </c>
      <c r="BG83">
        <f>IFERROR(VLOOKUP($AA83,Data!$C$3:$AH$300,BG$1,0),0)</f>
        <v>880.00000000000011</v>
      </c>
      <c r="BH83">
        <f>IFERROR(VLOOKUP($AA83,Data!$C$3:$AH$300,BH$1,0),0)</f>
        <v>880.00000000000011</v>
      </c>
      <c r="BI83">
        <f>IFERROR(VLOOKUP($AA83,Data!$C$3:$AH$300,BI$1,0),0)</f>
        <v>880.00000000000011</v>
      </c>
    </row>
    <row r="84" spans="27:61" x14ac:dyDescent="0.25">
      <c r="AA84" t="str">
        <f t="shared" si="2"/>
        <v>S09B</v>
      </c>
      <c r="AB84" t="str">
        <f>IFERROR(VLOOKUP($AA84,Data!$C$3:$AH$300,AB$1,0),0)</f>
        <v>Maintain heavy vehicle capacity, no effect on pavement maintenance expenditure or road user comfort</v>
      </c>
      <c r="AD84">
        <f>IFERROR(VLOOKUP($AA84,Data!$C$3:$AH$300,AD$1,0),0)</f>
        <v>88000</v>
      </c>
      <c r="AE84">
        <f>IFERROR(VLOOKUP($AA84,Data!$C$3:$AH$300,AE$1,0),0)</f>
        <v>90200.000000000015</v>
      </c>
      <c r="AF84">
        <f>IFERROR(VLOOKUP($AA84,Data!$C$3:$AH$300,AF$1,0),0)</f>
        <v>92400.000000000015</v>
      </c>
      <c r="AG84">
        <f>IFERROR(VLOOKUP($AA84,Data!$C$3:$AH$300,AG$1,0),0)</f>
        <v>94600.000000000015</v>
      </c>
      <c r="AH84">
        <f>IFERROR(VLOOKUP($AA84,Data!$C$3:$AH$300,AH$1,0),0)</f>
        <v>96800.000000000015</v>
      </c>
      <c r="AI84">
        <f>IFERROR(VLOOKUP($AA84,Data!$C$3:$AH$300,AI$1,0),0)</f>
        <v>99000.000000000015</v>
      </c>
      <c r="AJ84">
        <f>IFERROR(VLOOKUP($AA84,Data!$C$3:$AH$300,AJ$1,0),0)</f>
        <v>101200.00000000001</v>
      </c>
      <c r="AK84">
        <f>IFERROR(VLOOKUP($AA84,Data!$C$3:$AH$300,AK$1,0),0)</f>
        <v>103400.00000000001</v>
      </c>
      <c r="AL84">
        <f>IFERROR(VLOOKUP($AA84,Data!$C$3:$AH$300,AL$1,0),0)</f>
        <v>105600.00000000001</v>
      </c>
      <c r="AM84">
        <f>IFERROR(VLOOKUP($AA84,Data!$C$3:$AH$300,AM$1,0),0)</f>
        <v>107800.00000000001</v>
      </c>
      <c r="AO84">
        <f>IFERROR(VLOOKUP($AA84,Data!$C$3:$AH$300,AO$1,0),0)</f>
        <v>400000</v>
      </c>
      <c r="AP84">
        <f>IFERROR(VLOOKUP($AA84,Data!$C$3:$AH$300,AP$1,0),0)</f>
        <v>400000</v>
      </c>
      <c r="AQ84">
        <f>IFERROR(VLOOKUP($AA84,Data!$C$3:$AH$300,AQ$1,0),0)</f>
        <v>600000</v>
      </c>
      <c r="AR84">
        <f>IFERROR(VLOOKUP($AA84,Data!$C$3:$AH$300,AR$1,0),0)</f>
        <v>600000</v>
      </c>
      <c r="AS84">
        <f>IFERROR(VLOOKUP($AA84,Data!$C$3:$AH$300,AS$1,0),0)</f>
        <v>600000</v>
      </c>
      <c r="AT84">
        <f>IFERROR(VLOOKUP($AA84,Data!$C$3:$AH$300,AT$1,0),0)</f>
        <v>600000</v>
      </c>
      <c r="AU84">
        <f>IFERROR(VLOOKUP($AA84,Data!$C$3:$AH$300,AU$1,0),0)</f>
        <v>800000</v>
      </c>
      <c r="AV84">
        <f>IFERROR(VLOOKUP($AA84,Data!$C$3:$AH$300,AV$1,0),0)</f>
        <v>800000</v>
      </c>
      <c r="AW84">
        <f>IFERROR(VLOOKUP($AA84,Data!$C$3:$AH$300,AW$1,0),0)</f>
        <v>800000</v>
      </c>
      <c r="AX84">
        <f>IFERROR(VLOOKUP($AA84,Data!$C$3:$AH$300,AX$1,0),0)</f>
        <v>800000</v>
      </c>
      <c r="AZ84">
        <f>IFERROR(VLOOKUP($AA84,Data!$C$3:$AH$300,AZ$1,0),0)</f>
        <v>880.00000000000011</v>
      </c>
      <c r="BA84">
        <f>IFERROR(VLOOKUP($AA84,Data!$C$3:$AH$300,BA$1,0),0)</f>
        <v>880.00000000000011</v>
      </c>
      <c r="BB84">
        <f>IFERROR(VLOOKUP($AA84,Data!$C$3:$AH$300,BB$1,0),0)</f>
        <v>880.00000000000011</v>
      </c>
      <c r="BC84">
        <f>IFERROR(VLOOKUP($AA84,Data!$C$3:$AH$300,BC$1,0),0)</f>
        <v>880.00000000000011</v>
      </c>
      <c r="BD84">
        <f>IFERROR(VLOOKUP($AA84,Data!$C$3:$AH$300,BD$1,0),0)</f>
        <v>880.00000000000011</v>
      </c>
      <c r="BE84">
        <f>IFERROR(VLOOKUP($AA84,Data!$C$3:$AH$300,BE$1,0),0)</f>
        <v>880.00000000000011</v>
      </c>
      <c r="BF84">
        <f>IFERROR(VLOOKUP($AA84,Data!$C$3:$AH$300,BF$1,0),0)</f>
        <v>880.00000000000011</v>
      </c>
      <c r="BG84">
        <f>IFERROR(VLOOKUP($AA84,Data!$C$3:$AH$300,BG$1,0),0)</f>
        <v>880.00000000000011</v>
      </c>
      <c r="BH84">
        <f>IFERROR(VLOOKUP($AA84,Data!$C$3:$AH$300,BH$1,0),0)</f>
        <v>880.00000000000011</v>
      </c>
      <c r="BI84">
        <f>IFERROR(VLOOKUP($AA84,Data!$C$3:$AH$300,BI$1,0),0)</f>
        <v>880.00000000000011</v>
      </c>
    </row>
    <row r="85" spans="27:61" x14ac:dyDescent="0.25">
      <c r="AA85" t="str">
        <f t="shared" si="2"/>
        <v>S10B</v>
      </c>
      <c r="AB85" t="str">
        <f>IFERROR(VLOOKUP($AA85,Data!$C$3:$AH$300,AB$1,0),0)</f>
        <v>Improvement in travel time reliability</v>
      </c>
      <c r="AD85">
        <f>IFERROR(VLOOKUP($AA85,Data!$C$3:$AH$300,AD$1,0),0)</f>
        <v>100000</v>
      </c>
      <c r="AE85">
        <f>IFERROR(VLOOKUP($AA85,Data!$C$3:$AH$300,AE$1,0),0)</f>
        <v>100000</v>
      </c>
      <c r="AF85">
        <f>IFERROR(VLOOKUP($AA85,Data!$C$3:$AH$300,AF$1,0),0)</f>
        <v>100000</v>
      </c>
      <c r="AG85">
        <f>IFERROR(VLOOKUP($AA85,Data!$C$3:$AH$300,AG$1,0),0)</f>
        <v>100000</v>
      </c>
      <c r="AH85">
        <f>IFERROR(VLOOKUP($AA85,Data!$C$3:$AH$300,AH$1,0),0)</f>
        <v>100000</v>
      </c>
      <c r="AI85">
        <f>IFERROR(VLOOKUP($AA85,Data!$C$3:$AH$300,AI$1,0),0)</f>
        <v>100000</v>
      </c>
      <c r="AJ85">
        <f>IFERROR(VLOOKUP($AA85,Data!$C$3:$AH$300,AJ$1,0),0)</f>
        <v>100000</v>
      </c>
      <c r="AK85">
        <f>IFERROR(VLOOKUP($AA85,Data!$C$3:$AH$300,AK$1,0),0)</f>
        <v>100000</v>
      </c>
      <c r="AL85">
        <f>IFERROR(VLOOKUP($AA85,Data!$C$3:$AH$300,AL$1,0),0)</f>
        <v>100000</v>
      </c>
      <c r="AM85">
        <f>IFERROR(VLOOKUP($AA85,Data!$C$3:$AH$300,AM$1,0),0)</f>
        <v>100000</v>
      </c>
      <c r="AO85">
        <f>IFERROR(VLOOKUP($AA85,Data!$C$3:$AH$300,AO$1,0),0)</f>
        <v>900000</v>
      </c>
      <c r="AP85">
        <f>IFERROR(VLOOKUP($AA85,Data!$C$3:$AH$300,AP$1,0),0)</f>
        <v>900000</v>
      </c>
      <c r="AQ85">
        <f>IFERROR(VLOOKUP($AA85,Data!$C$3:$AH$300,AQ$1,0),0)</f>
        <v>900000</v>
      </c>
      <c r="AR85">
        <f>IFERROR(VLOOKUP($AA85,Data!$C$3:$AH$300,AR$1,0),0)</f>
        <v>900000</v>
      </c>
      <c r="AS85">
        <f>IFERROR(VLOOKUP($AA85,Data!$C$3:$AH$300,AS$1,0),0)</f>
        <v>900000</v>
      </c>
      <c r="AT85">
        <f>IFERROR(VLOOKUP($AA85,Data!$C$3:$AH$300,AT$1,0),0)</f>
        <v>900000</v>
      </c>
      <c r="AU85">
        <f>IFERROR(VLOOKUP($AA85,Data!$C$3:$AH$300,AU$1,0),0)</f>
        <v>900000</v>
      </c>
      <c r="AV85">
        <f>IFERROR(VLOOKUP($AA85,Data!$C$3:$AH$300,AV$1,0),0)</f>
        <v>900000</v>
      </c>
      <c r="AW85">
        <f>IFERROR(VLOOKUP($AA85,Data!$C$3:$AH$300,AW$1,0),0)</f>
        <v>900000</v>
      </c>
      <c r="AX85">
        <f>IFERROR(VLOOKUP($AA85,Data!$C$3:$AH$300,AX$1,0),0)</f>
        <v>900000</v>
      </c>
      <c r="AZ85">
        <f>IFERROR(VLOOKUP($AA85,Data!$C$3:$AH$300,AZ$1,0),0)</f>
        <v>200</v>
      </c>
      <c r="BA85">
        <f>IFERROR(VLOOKUP($AA85,Data!$C$3:$AH$300,BA$1,0),0)</f>
        <v>200</v>
      </c>
      <c r="BB85">
        <f>IFERROR(VLOOKUP($AA85,Data!$C$3:$AH$300,BB$1,0),0)</f>
        <v>200</v>
      </c>
      <c r="BC85">
        <f>IFERROR(VLOOKUP($AA85,Data!$C$3:$AH$300,BC$1,0),0)</f>
        <v>200</v>
      </c>
      <c r="BD85">
        <f>IFERROR(VLOOKUP($AA85,Data!$C$3:$AH$300,BD$1,0),0)</f>
        <v>200</v>
      </c>
      <c r="BE85">
        <f>IFERROR(VLOOKUP($AA85,Data!$C$3:$AH$300,BE$1,0),0)</f>
        <v>200</v>
      </c>
      <c r="BF85">
        <f>IFERROR(VLOOKUP($AA85,Data!$C$3:$AH$300,BF$1,0),0)</f>
        <v>200</v>
      </c>
      <c r="BG85">
        <f>IFERROR(VLOOKUP($AA85,Data!$C$3:$AH$300,BG$1,0),0)</f>
        <v>200</v>
      </c>
      <c r="BH85">
        <f>IFERROR(VLOOKUP($AA85,Data!$C$3:$AH$300,BH$1,0),0)</f>
        <v>200</v>
      </c>
      <c r="BI85">
        <f>IFERROR(VLOOKUP($AA85,Data!$C$3:$AH$300,BI$1,0),0)</f>
        <v>200</v>
      </c>
    </row>
    <row r="86" spans="27:61" x14ac:dyDescent="0.25">
      <c r="AA86" t="str">
        <f t="shared" si="2"/>
        <v>T01B</v>
      </c>
      <c r="AB86" t="str">
        <f>IFERROR(VLOOKUP($AA86,Data!$C$3:$AH$300,AB$1,0),0)</f>
        <v>Road Surface condition is maintained, asset consumption is stabilised, and asset stewardship is marginal</v>
      </c>
      <c r="AD86">
        <f>IFERROR(VLOOKUP($AA86,Data!$C$3:$AH$300,AD$1,0),0)</f>
        <v>88000</v>
      </c>
      <c r="AE86">
        <f>IFERROR(VLOOKUP($AA86,Data!$C$3:$AH$300,AE$1,0),0)</f>
        <v>90200.000000000015</v>
      </c>
      <c r="AF86">
        <f>IFERROR(VLOOKUP($AA86,Data!$C$3:$AH$300,AF$1,0),0)</f>
        <v>92400.000000000015</v>
      </c>
      <c r="AG86">
        <f>IFERROR(VLOOKUP($AA86,Data!$C$3:$AH$300,AG$1,0),0)</f>
        <v>94600.000000000015</v>
      </c>
      <c r="AH86">
        <f>IFERROR(VLOOKUP($AA86,Data!$C$3:$AH$300,AH$1,0),0)</f>
        <v>96800.000000000015</v>
      </c>
      <c r="AI86">
        <f>IFERROR(VLOOKUP($AA86,Data!$C$3:$AH$300,AI$1,0),0)</f>
        <v>99000.000000000015</v>
      </c>
      <c r="AJ86">
        <f>IFERROR(VLOOKUP($AA86,Data!$C$3:$AH$300,AJ$1,0),0)</f>
        <v>101200.00000000001</v>
      </c>
      <c r="AK86">
        <f>IFERROR(VLOOKUP($AA86,Data!$C$3:$AH$300,AK$1,0),0)</f>
        <v>103400.00000000001</v>
      </c>
      <c r="AL86">
        <f>IFERROR(VLOOKUP($AA86,Data!$C$3:$AH$300,AL$1,0),0)</f>
        <v>105600.00000000001</v>
      </c>
      <c r="AM86">
        <f>IFERROR(VLOOKUP($AA86,Data!$C$3:$AH$300,AM$1,0),0)</f>
        <v>107800.00000000001</v>
      </c>
      <c r="AO86">
        <f>IFERROR(VLOOKUP($AA86,Data!$C$3:$AH$300,AO$1,0),0)</f>
        <v>400000</v>
      </c>
      <c r="AP86">
        <f>IFERROR(VLOOKUP($AA86,Data!$C$3:$AH$300,AP$1,0),0)</f>
        <v>400000</v>
      </c>
      <c r="AQ86">
        <f>IFERROR(VLOOKUP($AA86,Data!$C$3:$AH$300,AQ$1,0),0)</f>
        <v>600000</v>
      </c>
      <c r="AR86">
        <f>IFERROR(VLOOKUP($AA86,Data!$C$3:$AH$300,AR$1,0),0)</f>
        <v>600000</v>
      </c>
      <c r="AS86">
        <f>IFERROR(VLOOKUP($AA86,Data!$C$3:$AH$300,AS$1,0),0)</f>
        <v>600000</v>
      </c>
      <c r="AT86">
        <f>IFERROR(VLOOKUP($AA86,Data!$C$3:$AH$300,AT$1,0),0)</f>
        <v>600000</v>
      </c>
      <c r="AU86">
        <f>IFERROR(VLOOKUP($AA86,Data!$C$3:$AH$300,AU$1,0),0)</f>
        <v>800000</v>
      </c>
      <c r="AV86">
        <f>IFERROR(VLOOKUP($AA86,Data!$C$3:$AH$300,AV$1,0),0)</f>
        <v>800000</v>
      </c>
      <c r="AW86">
        <f>IFERROR(VLOOKUP($AA86,Data!$C$3:$AH$300,AW$1,0),0)</f>
        <v>800000</v>
      </c>
      <c r="AX86">
        <f>IFERROR(VLOOKUP($AA86,Data!$C$3:$AH$300,AX$1,0),0)</f>
        <v>800000</v>
      </c>
      <c r="AZ86">
        <f>IFERROR(VLOOKUP($AA86,Data!$C$3:$AH$300,AZ$1,0),0)</f>
        <v>880.00000000000011</v>
      </c>
      <c r="BA86">
        <f>IFERROR(VLOOKUP($AA86,Data!$C$3:$AH$300,BA$1,0),0)</f>
        <v>880.00000000000011</v>
      </c>
      <c r="BB86">
        <f>IFERROR(VLOOKUP($AA86,Data!$C$3:$AH$300,BB$1,0),0)</f>
        <v>880.00000000000011</v>
      </c>
      <c r="BC86">
        <f>IFERROR(VLOOKUP($AA86,Data!$C$3:$AH$300,BC$1,0),0)</f>
        <v>880.00000000000011</v>
      </c>
      <c r="BD86">
        <f>IFERROR(VLOOKUP($AA86,Data!$C$3:$AH$300,BD$1,0),0)</f>
        <v>880.00000000000011</v>
      </c>
      <c r="BE86">
        <f>IFERROR(VLOOKUP($AA86,Data!$C$3:$AH$300,BE$1,0),0)</f>
        <v>880.00000000000011</v>
      </c>
      <c r="BF86">
        <f>IFERROR(VLOOKUP($AA86,Data!$C$3:$AH$300,BF$1,0),0)</f>
        <v>880.00000000000011</v>
      </c>
      <c r="BG86">
        <f>IFERROR(VLOOKUP($AA86,Data!$C$3:$AH$300,BG$1,0),0)</f>
        <v>880.00000000000011</v>
      </c>
      <c r="BH86">
        <f>IFERROR(VLOOKUP($AA86,Data!$C$3:$AH$300,BH$1,0),0)</f>
        <v>880.00000000000011</v>
      </c>
      <c r="BI86">
        <f>IFERROR(VLOOKUP($AA86,Data!$C$3:$AH$300,BI$1,0),0)</f>
        <v>880.00000000000011</v>
      </c>
    </row>
    <row r="87" spans="27:61" x14ac:dyDescent="0.25">
      <c r="AA87" t="str">
        <f t="shared" si="2"/>
        <v>T02B</v>
      </c>
      <c r="AB87" t="str">
        <f>IFERROR(VLOOKUP($AA87,Data!$C$3:$AH$300,AB$1,0),0)</f>
        <v>Pavement condition is maintained, asset consumption is stabilised, and asset stewardship is marginal</v>
      </c>
      <c r="AD87">
        <f>IFERROR(VLOOKUP($AA87,Data!$C$3:$AH$300,AD$1,0),0)</f>
        <v>880000.00000000012</v>
      </c>
      <c r="AE87">
        <f>IFERROR(VLOOKUP($AA87,Data!$C$3:$AH$300,AE$1,0),0)</f>
        <v>902000.00000000012</v>
      </c>
      <c r="AF87">
        <f>IFERROR(VLOOKUP($AA87,Data!$C$3:$AH$300,AF$1,0),0)</f>
        <v>924000.00000000012</v>
      </c>
      <c r="AG87">
        <f>IFERROR(VLOOKUP($AA87,Data!$C$3:$AH$300,AG$1,0),0)</f>
        <v>946000.00000000012</v>
      </c>
      <c r="AH87">
        <f>IFERROR(VLOOKUP($AA87,Data!$C$3:$AH$300,AH$1,0),0)</f>
        <v>968000.00000000012</v>
      </c>
      <c r="AI87">
        <f>IFERROR(VLOOKUP($AA87,Data!$C$3:$AH$300,AI$1,0),0)</f>
        <v>990000.00000000012</v>
      </c>
      <c r="AJ87">
        <f>IFERROR(VLOOKUP($AA87,Data!$C$3:$AH$300,AJ$1,0),0)</f>
        <v>1012000.0000000001</v>
      </c>
      <c r="AK87">
        <f>IFERROR(VLOOKUP($AA87,Data!$C$3:$AH$300,AK$1,0),0)</f>
        <v>1034000.0000000001</v>
      </c>
      <c r="AL87">
        <f>IFERROR(VLOOKUP($AA87,Data!$C$3:$AH$300,AL$1,0),0)</f>
        <v>1056000</v>
      </c>
      <c r="AM87">
        <f>IFERROR(VLOOKUP($AA87,Data!$C$3:$AH$300,AM$1,0),0)</f>
        <v>1078000</v>
      </c>
      <c r="AO87">
        <f>IFERROR(VLOOKUP($AA87,Data!$C$3:$AH$300,AO$1,0),0)</f>
        <v>400000</v>
      </c>
      <c r="AP87">
        <f>IFERROR(VLOOKUP($AA87,Data!$C$3:$AH$300,AP$1,0),0)</f>
        <v>400000</v>
      </c>
      <c r="AQ87">
        <f>IFERROR(VLOOKUP($AA87,Data!$C$3:$AH$300,AQ$1,0),0)</f>
        <v>600000</v>
      </c>
      <c r="AR87">
        <f>IFERROR(VLOOKUP($AA87,Data!$C$3:$AH$300,AR$1,0),0)</f>
        <v>600000</v>
      </c>
      <c r="AS87">
        <f>IFERROR(VLOOKUP($AA87,Data!$C$3:$AH$300,AS$1,0),0)</f>
        <v>600000</v>
      </c>
      <c r="AT87">
        <f>IFERROR(VLOOKUP($AA87,Data!$C$3:$AH$300,AT$1,0),0)</f>
        <v>600000</v>
      </c>
      <c r="AU87">
        <f>IFERROR(VLOOKUP($AA87,Data!$C$3:$AH$300,AU$1,0),0)</f>
        <v>800000</v>
      </c>
      <c r="AV87">
        <f>IFERROR(VLOOKUP($AA87,Data!$C$3:$AH$300,AV$1,0),0)</f>
        <v>800000</v>
      </c>
      <c r="AW87">
        <f>IFERROR(VLOOKUP($AA87,Data!$C$3:$AH$300,AW$1,0),0)</f>
        <v>800000</v>
      </c>
      <c r="AX87">
        <f>IFERROR(VLOOKUP($AA87,Data!$C$3:$AH$300,AX$1,0),0)</f>
        <v>800000</v>
      </c>
      <c r="AZ87">
        <f>IFERROR(VLOOKUP($AA87,Data!$C$3:$AH$300,AZ$1,0),0)</f>
        <v>880.00000000000011</v>
      </c>
      <c r="BA87">
        <f>IFERROR(VLOOKUP($AA87,Data!$C$3:$AH$300,BA$1,0),0)</f>
        <v>880.00000000000011</v>
      </c>
      <c r="BB87">
        <f>IFERROR(VLOOKUP($AA87,Data!$C$3:$AH$300,BB$1,0),0)</f>
        <v>880.00000000000011</v>
      </c>
      <c r="BC87">
        <f>IFERROR(VLOOKUP($AA87,Data!$C$3:$AH$300,BC$1,0),0)</f>
        <v>880.00000000000011</v>
      </c>
      <c r="BD87">
        <f>IFERROR(VLOOKUP($AA87,Data!$C$3:$AH$300,BD$1,0),0)</f>
        <v>880.00000000000011</v>
      </c>
      <c r="BE87">
        <f>IFERROR(VLOOKUP($AA87,Data!$C$3:$AH$300,BE$1,0),0)</f>
        <v>880.00000000000011</v>
      </c>
      <c r="BF87">
        <f>IFERROR(VLOOKUP($AA87,Data!$C$3:$AH$300,BF$1,0),0)</f>
        <v>880.00000000000011</v>
      </c>
      <c r="BG87">
        <f>IFERROR(VLOOKUP($AA87,Data!$C$3:$AH$300,BG$1,0),0)</f>
        <v>880.00000000000011</v>
      </c>
      <c r="BH87">
        <f>IFERROR(VLOOKUP($AA87,Data!$C$3:$AH$300,BH$1,0),0)</f>
        <v>880.00000000000011</v>
      </c>
      <c r="BI87">
        <f>IFERROR(VLOOKUP($AA87,Data!$C$3:$AH$300,BI$1,0),0)</f>
        <v>880.00000000000011</v>
      </c>
    </row>
    <row r="88" spans="27:61" x14ac:dyDescent="0.25">
      <c r="AA88" t="str">
        <f t="shared" si="2"/>
        <v>T03B</v>
      </c>
      <c r="AB88" t="str">
        <f>IFERROR(VLOOKUP($AA88,Data!$C$3:$AH$300,AB$1,0),0)</f>
        <v>Footpath condition is maintained, asset consumption is stabilised, and asset stewardship is marginal</v>
      </c>
      <c r="AD88">
        <f>IFERROR(VLOOKUP($AA88,Data!$C$3:$AH$300,AD$1,0),0)</f>
        <v>88000</v>
      </c>
      <c r="AE88">
        <f>IFERROR(VLOOKUP($AA88,Data!$C$3:$AH$300,AE$1,0),0)</f>
        <v>90200.000000000015</v>
      </c>
      <c r="AF88">
        <f>IFERROR(VLOOKUP($AA88,Data!$C$3:$AH$300,AF$1,0),0)</f>
        <v>92400.000000000015</v>
      </c>
      <c r="AG88">
        <f>IFERROR(VLOOKUP($AA88,Data!$C$3:$AH$300,AG$1,0),0)</f>
        <v>94600.000000000015</v>
      </c>
      <c r="AH88">
        <f>IFERROR(VLOOKUP($AA88,Data!$C$3:$AH$300,AH$1,0),0)</f>
        <v>96800.000000000015</v>
      </c>
      <c r="AI88">
        <f>IFERROR(VLOOKUP($AA88,Data!$C$3:$AH$300,AI$1,0),0)</f>
        <v>99000.000000000015</v>
      </c>
      <c r="AJ88">
        <f>IFERROR(VLOOKUP($AA88,Data!$C$3:$AH$300,AJ$1,0),0)</f>
        <v>101200.00000000001</v>
      </c>
      <c r="AK88">
        <f>IFERROR(VLOOKUP($AA88,Data!$C$3:$AH$300,AK$1,0),0)</f>
        <v>103400.00000000001</v>
      </c>
      <c r="AL88">
        <f>IFERROR(VLOOKUP($AA88,Data!$C$3:$AH$300,AL$1,0),0)</f>
        <v>105600.00000000001</v>
      </c>
      <c r="AM88">
        <f>IFERROR(VLOOKUP($AA88,Data!$C$3:$AH$300,AM$1,0),0)</f>
        <v>107800.00000000001</v>
      </c>
      <c r="AO88">
        <f>IFERROR(VLOOKUP($AA88,Data!$C$3:$AH$300,AO$1,0),0)</f>
        <v>400000</v>
      </c>
      <c r="AP88">
        <f>IFERROR(VLOOKUP($AA88,Data!$C$3:$AH$300,AP$1,0),0)</f>
        <v>400000</v>
      </c>
      <c r="AQ88">
        <f>IFERROR(VLOOKUP($AA88,Data!$C$3:$AH$300,AQ$1,0),0)</f>
        <v>600000</v>
      </c>
      <c r="AR88">
        <f>IFERROR(VLOOKUP($AA88,Data!$C$3:$AH$300,AR$1,0),0)</f>
        <v>600000</v>
      </c>
      <c r="AS88">
        <f>IFERROR(VLOOKUP($AA88,Data!$C$3:$AH$300,AS$1,0),0)</f>
        <v>600000</v>
      </c>
      <c r="AT88">
        <f>IFERROR(VLOOKUP($AA88,Data!$C$3:$AH$300,AT$1,0),0)</f>
        <v>600000</v>
      </c>
      <c r="AU88">
        <f>IFERROR(VLOOKUP($AA88,Data!$C$3:$AH$300,AU$1,0),0)</f>
        <v>800000</v>
      </c>
      <c r="AV88">
        <f>IFERROR(VLOOKUP($AA88,Data!$C$3:$AH$300,AV$1,0),0)</f>
        <v>800000</v>
      </c>
      <c r="AW88">
        <f>IFERROR(VLOOKUP($AA88,Data!$C$3:$AH$300,AW$1,0),0)</f>
        <v>800000</v>
      </c>
      <c r="AX88">
        <f>IFERROR(VLOOKUP($AA88,Data!$C$3:$AH$300,AX$1,0),0)</f>
        <v>800000</v>
      </c>
      <c r="AZ88">
        <f>IFERROR(VLOOKUP($AA88,Data!$C$3:$AH$300,AZ$1,0),0)</f>
        <v>880.00000000000011</v>
      </c>
      <c r="BA88">
        <f>IFERROR(VLOOKUP($AA88,Data!$C$3:$AH$300,BA$1,0),0)</f>
        <v>880.00000000000011</v>
      </c>
      <c r="BB88">
        <f>IFERROR(VLOOKUP($AA88,Data!$C$3:$AH$300,BB$1,0),0)</f>
        <v>880.00000000000011</v>
      </c>
      <c r="BC88">
        <f>IFERROR(VLOOKUP($AA88,Data!$C$3:$AH$300,BC$1,0),0)</f>
        <v>880.00000000000011</v>
      </c>
      <c r="BD88">
        <f>IFERROR(VLOOKUP($AA88,Data!$C$3:$AH$300,BD$1,0),0)</f>
        <v>880.00000000000011</v>
      </c>
      <c r="BE88">
        <f>IFERROR(VLOOKUP($AA88,Data!$C$3:$AH$300,BE$1,0),0)</f>
        <v>880.00000000000011</v>
      </c>
      <c r="BF88">
        <f>IFERROR(VLOOKUP($AA88,Data!$C$3:$AH$300,BF$1,0),0)</f>
        <v>880.00000000000011</v>
      </c>
      <c r="BG88">
        <f>IFERROR(VLOOKUP($AA88,Data!$C$3:$AH$300,BG$1,0),0)</f>
        <v>880.00000000000011</v>
      </c>
      <c r="BH88">
        <f>IFERROR(VLOOKUP($AA88,Data!$C$3:$AH$300,BH$1,0),0)</f>
        <v>880.00000000000011</v>
      </c>
      <c r="BI88">
        <f>IFERROR(VLOOKUP($AA88,Data!$C$3:$AH$300,BI$1,0),0)</f>
        <v>880.00000000000011</v>
      </c>
    </row>
    <row r="89" spans="27:61" x14ac:dyDescent="0.25">
      <c r="AA89" t="str">
        <f t="shared" si="2"/>
        <v>T04B</v>
      </c>
      <c r="AB89" t="str">
        <f>IFERROR(VLOOKUP($AA89,Data!$C$3:$AH$300,AB$1,0),0)</f>
        <v>Drainage condition is maintained, asset consumption is stabilised, and asset stewardship is marginal</v>
      </c>
      <c r="AD89">
        <f>IFERROR(VLOOKUP($AA89,Data!$C$3:$AH$300,AD$1,0),0)</f>
        <v>88000</v>
      </c>
      <c r="AE89">
        <f>IFERROR(VLOOKUP($AA89,Data!$C$3:$AH$300,AE$1,0),0)</f>
        <v>90200.000000000015</v>
      </c>
      <c r="AF89">
        <f>IFERROR(VLOOKUP($AA89,Data!$C$3:$AH$300,AF$1,0),0)</f>
        <v>92400.000000000015</v>
      </c>
      <c r="AG89">
        <f>IFERROR(VLOOKUP($AA89,Data!$C$3:$AH$300,AG$1,0),0)</f>
        <v>94600.000000000015</v>
      </c>
      <c r="AH89">
        <f>IFERROR(VLOOKUP($AA89,Data!$C$3:$AH$300,AH$1,0),0)</f>
        <v>96800.000000000015</v>
      </c>
      <c r="AI89">
        <f>IFERROR(VLOOKUP($AA89,Data!$C$3:$AH$300,AI$1,0),0)</f>
        <v>99000.000000000015</v>
      </c>
      <c r="AJ89">
        <f>IFERROR(VLOOKUP($AA89,Data!$C$3:$AH$300,AJ$1,0),0)</f>
        <v>101200.00000000001</v>
      </c>
      <c r="AK89">
        <f>IFERROR(VLOOKUP($AA89,Data!$C$3:$AH$300,AK$1,0),0)</f>
        <v>103400.00000000001</v>
      </c>
      <c r="AL89">
        <f>IFERROR(VLOOKUP($AA89,Data!$C$3:$AH$300,AL$1,0),0)</f>
        <v>105600.00000000001</v>
      </c>
      <c r="AM89">
        <f>IFERROR(VLOOKUP($AA89,Data!$C$3:$AH$300,AM$1,0),0)</f>
        <v>107800.00000000001</v>
      </c>
      <c r="AO89">
        <f>IFERROR(VLOOKUP($AA89,Data!$C$3:$AH$300,AO$1,0),0)</f>
        <v>400000</v>
      </c>
      <c r="AP89">
        <f>IFERROR(VLOOKUP($AA89,Data!$C$3:$AH$300,AP$1,0),0)</f>
        <v>400000</v>
      </c>
      <c r="AQ89">
        <f>IFERROR(VLOOKUP($AA89,Data!$C$3:$AH$300,AQ$1,0),0)</f>
        <v>600000</v>
      </c>
      <c r="AR89">
        <f>IFERROR(VLOOKUP($AA89,Data!$C$3:$AH$300,AR$1,0),0)</f>
        <v>600000</v>
      </c>
      <c r="AS89">
        <f>IFERROR(VLOOKUP($AA89,Data!$C$3:$AH$300,AS$1,0),0)</f>
        <v>600000</v>
      </c>
      <c r="AT89">
        <f>IFERROR(VLOOKUP($AA89,Data!$C$3:$AH$300,AT$1,0),0)</f>
        <v>600000</v>
      </c>
      <c r="AU89">
        <f>IFERROR(VLOOKUP($AA89,Data!$C$3:$AH$300,AU$1,0),0)</f>
        <v>800000</v>
      </c>
      <c r="AV89">
        <f>IFERROR(VLOOKUP($AA89,Data!$C$3:$AH$300,AV$1,0),0)</f>
        <v>800000</v>
      </c>
      <c r="AW89">
        <f>IFERROR(VLOOKUP($AA89,Data!$C$3:$AH$300,AW$1,0),0)</f>
        <v>800000</v>
      </c>
      <c r="AX89">
        <f>IFERROR(VLOOKUP($AA89,Data!$C$3:$AH$300,AX$1,0),0)</f>
        <v>800000</v>
      </c>
      <c r="AZ89">
        <f>IFERROR(VLOOKUP($AA89,Data!$C$3:$AH$300,AZ$1,0),0)</f>
        <v>880.00000000000011</v>
      </c>
      <c r="BA89">
        <f>IFERROR(VLOOKUP($AA89,Data!$C$3:$AH$300,BA$1,0),0)</f>
        <v>880.00000000000011</v>
      </c>
      <c r="BB89">
        <f>IFERROR(VLOOKUP($AA89,Data!$C$3:$AH$300,BB$1,0),0)</f>
        <v>880.00000000000011</v>
      </c>
      <c r="BC89">
        <f>IFERROR(VLOOKUP($AA89,Data!$C$3:$AH$300,BC$1,0),0)</f>
        <v>880.00000000000011</v>
      </c>
      <c r="BD89">
        <f>IFERROR(VLOOKUP($AA89,Data!$C$3:$AH$300,BD$1,0),0)</f>
        <v>880.00000000000011</v>
      </c>
      <c r="BE89">
        <f>IFERROR(VLOOKUP($AA89,Data!$C$3:$AH$300,BE$1,0),0)</f>
        <v>880.00000000000011</v>
      </c>
      <c r="BF89">
        <f>IFERROR(VLOOKUP($AA89,Data!$C$3:$AH$300,BF$1,0),0)</f>
        <v>880.00000000000011</v>
      </c>
      <c r="BG89">
        <f>IFERROR(VLOOKUP($AA89,Data!$C$3:$AH$300,BG$1,0),0)</f>
        <v>880.00000000000011</v>
      </c>
      <c r="BH89">
        <f>IFERROR(VLOOKUP($AA89,Data!$C$3:$AH$300,BH$1,0),0)</f>
        <v>880.00000000000011</v>
      </c>
      <c r="BI89">
        <f>IFERROR(VLOOKUP($AA89,Data!$C$3:$AH$300,BI$1,0),0)</f>
        <v>880.00000000000011</v>
      </c>
    </row>
    <row r="90" spans="27:61" x14ac:dyDescent="0.25">
      <c r="AA90" t="str">
        <f t="shared" si="2"/>
        <v>T05B</v>
      </c>
      <c r="AB90" t="str">
        <f>IFERROR(VLOOKUP($AA90,Data!$C$3:$AH$300,AB$1,0),0)</f>
        <v>Structures condition is maintained, asset consumption is stabilised, and asset stewardship is marginal</v>
      </c>
      <c r="AD90">
        <f>IFERROR(VLOOKUP($AA90,Data!$C$3:$AH$300,AD$1,0),0)</f>
        <v>88000</v>
      </c>
      <c r="AE90">
        <f>IFERROR(VLOOKUP($AA90,Data!$C$3:$AH$300,AE$1,0),0)</f>
        <v>90200.000000000015</v>
      </c>
      <c r="AF90">
        <f>IFERROR(VLOOKUP($AA90,Data!$C$3:$AH$300,AF$1,0),0)</f>
        <v>92400.000000000015</v>
      </c>
      <c r="AG90">
        <f>IFERROR(VLOOKUP($AA90,Data!$C$3:$AH$300,AG$1,0),0)</f>
        <v>94600.000000000015</v>
      </c>
      <c r="AH90">
        <f>IFERROR(VLOOKUP($AA90,Data!$C$3:$AH$300,AH$1,0),0)</f>
        <v>96800.000000000015</v>
      </c>
      <c r="AI90">
        <f>IFERROR(VLOOKUP($AA90,Data!$C$3:$AH$300,AI$1,0),0)</f>
        <v>99000.000000000015</v>
      </c>
      <c r="AJ90">
        <f>IFERROR(VLOOKUP($AA90,Data!$C$3:$AH$300,AJ$1,0),0)</f>
        <v>101200.00000000001</v>
      </c>
      <c r="AK90">
        <f>IFERROR(VLOOKUP($AA90,Data!$C$3:$AH$300,AK$1,0),0)</f>
        <v>103400.00000000001</v>
      </c>
      <c r="AL90">
        <f>IFERROR(VLOOKUP($AA90,Data!$C$3:$AH$300,AL$1,0),0)</f>
        <v>105600.00000000001</v>
      </c>
      <c r="AM90">
        <f>IFERROR(VLOOKUP($AA90,Data!$C$3:$AH$300,AM$1,0),0)</f>
        <v>107800.00000000001</v>
      </c>
      <c r="AO90">
        <f>IFERROR(VLOOKUP($AA90,Data!$C$3:$AH$300,AO$1,0),0)</f>
        <v>400000</v>
      </c>
      <c r="AP90">
        <f>IFERROR(VLOOKUP($AA90,Data!$C$3:$AH$300,AP$1,0),0)</f>
        <v>400000</v>
      </c>
      <c r="AQ90">
        <f>IFERROR(VLOOKUP($AA90,Data!$C$3:$AH$300,AQ$1,0),0)</f>
        <v>600000</v>
      </c>
      <c r="AR90">
        <f>IFERROR(VLOOKUP($AA90,Data!$C$3:$AH$300,AR$1,0),0)</f>
        <v>600000</v>
      </c>
      <c r="AS90">
        <f>IFERROR(VLOOKUP($AA90,Data!$C$3:$AH$300,AS$1,0),0)</f>
        <v>600000</v>
      </c>
      <c r="AT90">
        <f>IFERROR(VLOOKUP($AA90,Data!$C$3:$AH$300,AT$1,0),0)</f>
        <v>600000</v>
      </c>
      <c r="AU90">
        <f>IFERROR(VLOOKUP($AA90,Data!$C$3:$AH$300,AU$1,0),0)</f>
        <v>800000</v>
      </c>
      <c r="AV90">
        <f>IFERROR(VLOOKUP($AA90,Data!$C$3:$AH$300,AV$1,0),0)</f>
        <v>800000</v>
      </c>
      <c r="AW90">
        <f>IFERROR(VLOOKUP($AA90,Data!$C$3:$AH$300,AW$1,0),0)</f>
        <v>800000</v>
      </c>
      <c r="AX90">
        <f>IFERROR(VLOOKUP($AA90,Data!$C$3:$AH$300,AX$1,0),0)</f>
        <v>800000</v>
      </c>
      <c r="AZ90">
        <f>IFERROR(VLOOKUP($AA90,Data!$C$3:$AH$300,AZ$1,0),0)</f>
        <v>880.00000000000011</v>
      </c>
      <c r="BA90">
        <f>IFERROR(VLOOKUP($AA90,Data!$C$3:$AH$300,BA$1,0),0)</f>
        <v>880.00000000000011</v>
      </c>
      <c r="BB90">
        <f>IFERROR(VLOOKUP($AA90,Data!$C$3:$AH$300,BB$1,0),0)</f>
        <v>880.00000000000011</v>
      </c>
      <c r="BC90">
        <f>IFERROR(VLOOKUP($AA90,Data!$C$3:$AH$300,BC$1,0),0)</f>
        <v>880.00000000000011</v>
      </c>
      <c r="BD90">
        <f>IFERROR(VLOOKUP($AA90,Data!$C$3:$AH$300,BD$1,0),0)</f>
        <v>880.00000000000011</v>
      </c>
      <c r="BE90">
        <f>IFERROR(VLOOKUP($AA90,Data!$C$3:$AH$300,BE$1,0),0)</f>
        <v>880.00000000000011</v>
      </c>
      <c r="BF90">
        <f>IFERROR(VLOOKUP($AA90,Data!$C$3:$AH$300,BF$1,0),0)</f>
        <v>880.00000000000011</v>
      </c>
      <c r="BG90">
        <f>IFERROR(VLOOKUP($AA90,Data!$C$3:$AH$300,BG$1,0),0)</f>
        <v>880.00000000000011</v>
      </c>
      <c r="BH90">
        <f>IFERROR(VLOOKUP($AA90,Data!$C$3:$AH$300,BH$1,0),0)</f>
        <v>880.00000000000011</v>
      </c>
      <c r="BI90">
        <f>IFERROR(VLOOKUP($AA90,Data!$C$3:$AH$300,BI$1,0),0)</f>
        <v>880.00000000000011</v>
      </c>
    </row>
    <row r="91" spans="27:61" x14ac:dyDescent="0.25">
      <c r="AA91" t="str">
        <f t="shared" si="2"/>
        <v>T06B</v>
      </c>
      <c r="AB91" t="str">
        <f>IFERROR(VLOOKUP($AA91,Data!$C$3:$AH$300,AB$1,0),0)</f>
        <v>Unsealed Roads condition is maintained, asset consumption is stabilised, and asset stewardship is marginal</v>
      </c>
      <c r="AD91">
        <f>IFERROR(VLOOKUP($AA91,Data!$C$3:$AH$300,AD$1,0),0)</f>
        <v>88000</v>
      </c>
      <c r="AE91">
        <f>IFERROR(VLOOKUP($AA91,Data!$C$3:$AH$300,AE$1,0),0)</f>
        <v>90200.000000000015</v>
      </c>
      <c r="AF91">
        <f>IFERROR(VLOOKUP($AA91,Data!$C$3:$AH$300,AF$1,0),0)</f>
        <v>92400.000000000015</v>
      </c>
      <c r="AG91">
        <f>IFERROR(VLOOKUP($AA91,Data!$C$3:$AH$300,AG$1,0),0)</f>
        <v>94600.000000000015</v>
      </c>
      <c r="AH91">
        <f>IFERROR(VLOOKUP($AA91,Data!$C$3:$AH$300,AH$1,0),0)</f>
        <v>96800.000000000015</v>
      </c>
      <c r="AI91">
        <f>IFERROR(VLOOKUP($AA91,Data!$C$3:$AH$300,AI$1,0),0)</f>
        <v>99000.000000000015</v>
      </c>
      <c r="AJ91">
        <f>IFERROR(VLOOKUP($AA91,Data!$C$3:$AH$300,AJ$1,0),0)</f>
        <v>101200.00000000001</v>
      </c>
      <c r="AK91">
        <f>IFERROR(VLOOKUP($AA91,Data!$C$3:$AH$300,AK$1,0),0)</f>
        <v>103400.00000000001</v>
      </c>
      <c r="AL91">
        <f>IFERROR(VLOOKUP($AA91,Data!$C$3:$AH$300,AL$1,0),0)</f>
        <v>105600.00000000001</v>
      </c>
      <c r="AM91">
        <f>IFERROR(VLOOKUP($AA91,Data!$C$3:$AH$300,AM$1,0),0)</f>
        <v>107800.00000000001</v>
      </c>
      <c r="AO91">
        <f>IFERROR(VLOOKUP($AA91,Data!$C$3:$AH$300,AO$1,0),0)</f>
        <v>400000</v>
      </c>
      <c r="AP91">
        <f>IFERROR(VLOOKUP($AA91,Data!$C$3:$AH$300,AP$1,0),0)</f>
        <v>400000</v>
      </c>
      <c r="AQ91">
        <f>IFERROR(VLOOKUP($AA91,Data!$C$3:$AH$300,AQ$1,0),0)</f>
        <v>600000</v>
      </c>
      <c r="AR91">
        <f>IFERROR(VLOOKUP($AA91,Data!$C$3:$AH$300,AR$1,0),0)</f>
        <v>600000</v>
      </c>
      <c r="AS91">
        <f>IFERROR(VLOOKUP($AA91,Data!$C$3:$AH$300,AS$1,0),0)</f>
        <v>600000</v>
      </c>
      <c r="AT91">
        <f>IFERROR(VLOOKUP($AA91,Data!$C$3:$AH$300,AT$1,0),0)</f>
        <v>600000</v>
      </c>
      <c r="AU91">
        <f>IFERROR(VLOOKUP($AA91,Data!$C$3:$AH$300,AU$1,0),0)</f>
        <v>800000</v>
      </c>
      <c r="AV91">
        <f>IFERROR(VLOOKUP($AA91,Data!$C$3:$AH$300,AV$1,0),0)</f>
        <v>800000</v>
      </c>
      <c r="AW91">
        <f>IFERROR(VLOOKUP($AA91,Data!$C$3:$AH$300,AW$1,0),0)</f>
        <v>800000</v>
      </c>
      <c r="AX91">
        <f>IFERROR(VLOOKUP($AA91,Data!$C$3:$AH$300,AX$1,0),0)</f>
        <v>800000</v>
      </c>
      <c r="AZ91">
        <f>IFERROR(VLOOKUP($AA91,Data!$C$3:$AH$300,AZ$1,0),0)</f>
        <v>880.00000000000011</v>
      </c>
      <c r="BA91">
        <f>IFERROR(VLOOKUP($AA91,Data!$C$3:$AH$300,BA$1,0),0)</f>
        <v>880.00000000000011</v>
      </c>
      <c r="BB91">
        <f>IFERROR(VLOOKUP($AA91,Data!$C$3:$AH$300,BB$1,0),0)</f>
        <v>880.00000000000011</v>
      </c>
      <c r="BC91">
        <f>IFERROR(VLOOKUP($AA91,Data!$C$3:$AH$300,BC$1,0),0)</f>
        <v>880.00000000000011</v>
      </c>
      <c r="BD91">
        <f>IFERROR(VLOOKUP($AA91,Data!$C$3:$AH$300,BD$1,0),0)</f>
        <v>880.00000000000011</v>
      </c>
      <c r="BE91">
        <f>IFERROR(VLOOKUP($AA91,Data!$C$3:$AH$300,BE$1,0),0)</f>
        <v>880.00000000000011</v>
      </c>
      <c r="BF91">
        <f>IFERROR(VLOOKUP($AA91,Data!$C$3:$AH$300,BF$1,0),0)</f>
        <v>880.00000000000011</v>
      </c>
      <c r="BG91">
        <f>IFERROR(VLOOKUP($AA91,Data!$C$3:$AH$300,BG$1,0),0)</f>
        <v>880.00000000000011</v>
      </c>
      <c r="BH91">
        <f>IFERROR(VLOOKUP($AA91,Data!$C$3:$AH$300,BH$1,0),0)</f>
        <v>880.00000000000011</v>
      </c>
      <c r="BI91">
        <f>IFERROR(VLOOKUP($AA91,Data!$C$3:$AH$300,BI$1,0),0)</f>
        <v>880.00000000000011</v>
      </c>
    </row>
    <row r="92" spans="27:61" x14ac:dyDescent="0.25">
      <c r="AA92" t="str">
        <f t="shared" si="2"/>
        <v>T07B</v>
      </c>
      <c r="AB92" t="str">
        <f>IFERROR(VLOOKUP($AA92,Data!$C$3:$AH$300,AB$1,0),0)</f>
        <v>Traffic Services condition is maintained, asset consumption is stabilised, and asset stewardship is marginal</v>
      </c>
      <c r="AD92">
        <f>IFERROR(VLOOKUP($AA92,Data!$C$3:$AH$300,AD$1,0),0)</f>
        <v>88000</v>
      </c>
      <c r="AE92">
        <f>IFERROR(VLOOKUP($AA92,Data!$C$3:$AH$300,AE$1,0),0)</f>
        <v>90200.000000000015</v>
      </c>
      <c r="AF92">
        <f>IFERROR(VLOOKUP($AA92,Data!$C$3:$AH$300,AF$1,0),0)</f>
        <v>92400.000000000015</v>
      </c>
      <c r="AG92">
        <f>IFERROR(VLOOKUP($AA92,Data!$C$3:$AH$300,AG$1,0),0)</f>
        <v>94600.000000000015</v>
      </c>
      <c r="AH92">
        <f>IFERROR(VLOOKUP($AA92,Data!$C$3:$AH$300,AH$1,0),0)</f>
        <v>96800.000000000015</v>
      </c>
      <c r="AI92">
        <f>IFERROR(VLOOKUP($AA92,Data!$C$3:$AH$300,AI$1,0),0)</f>
        <v>99000.000000000015</v>
      </c>
      <c r="AJ92">
        <f>IFERROR(VLOOKUP($AA92,Data!$C$3:$AH$300,AJ$1,0),0)</f>
        <v>101200.00000000001</v>
      </c>
      <c r="AK92">
        <f>IFERROR(VLOOKUP($AA92,Data!$C$3:$AH$300,AK$1,0),0)</f>
        <v>103400.00000000001</v>
      </c>
      <c r="AL92">
        <f>IFERROR(VLOOKUP($AA92,Data!$C$3:$AH$300,AL$1,0),0)</f>
        <v>105600.00000000001</v>
      </c>
      <c r="AM92">
        <f>IFERROR(VLOOKUP($AA92,Data!$C$3:$AH$300,AM$1,0),0)</f>
        <v>107800.00000000001</v>
      </c>
      <c r="AO92">
        <f>IFERROR(VLOOKUP($AA92,Data!$C$3:$AH$300,AO$1,0),0)</f>
        <v>400000</v>
      </c>
      <c r="AP92">
        <f>IFERROR(VLOOKUP($AA92,Data!$C$3:$AH$300,AP$1,0),0)</f>
        <v>400000</v>
      </c>
      <c r="AQ92">
        <f>IFERROR(VLOOKUP($AA92,Data!$C$3:$AH$300,AQ$1,0),0)</f>
        <v>600000</v>
      </c>
      <c r="AR92">
        <f>IFERROR(VLOOKUP($AA92,Data!$C$3:$AH$300,AR$1,0),0)</f>
        <v>600000</v>
      </c>
      <c r="AS92">
        <f>IFERROR(VLOOKUP($AA92,Data!$C$3:$AH$300,AS$1,0),0)</f>
        <v>600000</v>
      </c>
      <c r="AT92">
        <f>IFERROR(VLOOKUP($AA92,Data!$C$3:$AH$300,AT$1,0),0)</f>
        <v>600000</v>
      </c>
      <c r="AU92">
        <f>IFERROR(VLOOKUP($AA92,Data!$C$3:$AH$300,AU$1,0),0)</f>
        <v>800000</v>
      </c>
      <c r="AV92">
        <f>IFERROR(VLOOKUP($AA92,Data!$C$3:$AH$300,AV$1,0),0)</f>
        <v>800000</v>
      </c>
      <c r="AW92">
        <f>IFERROR(VLOOKUP($AA92,Data!$C$3:$AH$300,AW$1,0),0)</f>
        <v>800000</v>
      </c>
      <c r="AX92">
        <f>IFERROR(VLOOKUP($AA92,Data!$C$3:$AH$300,AX$1,0),0)</f>
        <v>800000</v>
      </c>
      <c r="AZ92">
        <f>IFERROR(VLOOKUP($AA92,Data!$C$3:$AH$300,AZ$1,0),0)</f>
        <v>880.00000000000011</v>
      </c>
      <c r="BA92">
        <f>IFERROR(VLOOKUP($AA92,Data!$C$3:$AH$300,BA$1,0),0)</f>
        <v>880.00000000000011</v>
      </c>
      <c r="BB92">
        <f>IFERROR(VLOOKUP($AA92,Data!$C$3:$AH$300,BB$1,0),0)</f>
        <v>880.00000000000011</v>
      </c>
      <c r="BC92">
        <f>IFERROR(VLOOKUP($AA92,Data!$C$3:$AH$300,BC$1,0),0)</f>
        <v>880.00000000000011</v>
      </c>
      <c r="BD92">
        <f>IFERROR(VLOOKUP($AA92,Data!$C$3:$AH$300,BD$1,0),0)</f>
        <v>880.00000000000011</v>
      </c>
      <c r="BE92">
        <f>IFERROR(VLOOKUP($AA92,Data!$C$3:$AH$300,BE$1,0),0)</f>
        <v>880.00000000000011</v>
      </c>
      <c r="BF92">
        <f>IFERROR(VLOOKUP($AA92,Data!$C$3:$AH$300,BF$1,0),0)</f>
        <v>880.00000000000011</v>
      </c>
      <c r="BG92">
        <f>IFERROR(VLOOKUP($AA92,Data!$C$3:$AH$300,BG$1,0),0)</f>
        <v>880.00000000000011</v>
      </c>
      <c r="BH92">
        <f>IFERROR(VLOOKUP($AA92,Data!$C$3:$AH$300,BH$1,0),0)</f>
        <v>880.00000000000011</v>
      </c>
      <c r="BI92">
        <f>IFERROR(VLOOKUP($AA92,Data!$C$3:$AH$300,BI$1,0),0)</f>
        <v>880.00000000000011</v>
      </c>
    </row>
    <row r="93" spans="27:61" x14ac:dyDescent="0.25">
      <c r="AA93" t="str">
        <f t="shared" si="2"/>
        <v>T08B</v>
      </c>
      <c r="AB93" t="str">
        <f>IFERROR(VLOOKUP($AA93,Data!$C$3:$AH$300,AB$1,0),0)</f>
        <v>Cycleway condition is maintained, asset consumption is stabilised, and asset stewardship is marginal</v>
      </c>
      <c r="AD93">
        <f>IFERROR(VLOOKUP($AA93,Data!$C$3:$AH$300,AD$1,0),0)</f>
        <v>88000</v>
      </c>
      <c r="AE93">
        <f>IFERROR(VLOOKUP($AA93,Data!$C$3:$AH$300,AE$1,0),0)</f>
        <v>90200.000000000015</v>
      </c>
      <c r="AF93">
        <f>IFERROR(VLOOKUP($AA93,Data!$C$3:$AH$300,AF$1,0),0)</f>
        <v>92400.000000000015</v>
      </c>
      <c r="AG93">
        <f>IFERROR(VLOOKUP($AA93,Data!$C$3:$AH$300,AG$1,0),0)</f>
        <v>94600.000000000015</v>
      </c>
      <c r="AH93">
        <f>IFERROR(VLOOKUP($AA93,Data!$C$3:$AH$300,AH$1,0),0)</f>
        <v>96800.000000000015</v>
      </c>
      <c r="AI93">
        <f>IFERROR(VLOOKUP($AA93,Data!$C$3:$AH$300,AI$1,0),0)</f>
        <v>99000.000000000015</v>
      </c>
      <c r="AJ93">
        <f>IFERROR(VLOOKUP($AA93,Data!$C$3:$AH$300,AJ$1,0),0)</f>
        <v>101200.00000000001</v>
      </c>
      <c r="AK93">
        <f>IFERROR(VLOOKUP($AA93,Data!$C$3:$AH$300,AK$1,0),0)</f>
        <v>103400.00000000001</v>
      </c>
      <c r="AL93">
        <f>IFERROR(VLOOKUP($AA93,Data!$C$3:$AH$300,AL$1,0),0)</f>
        <v>105600.00000000001</v>
      </c>
      <c r="AM93">
        <f>IFERROR(VLOOKUP($AA93,Data!$C$3:$AH$300,AM$1,0),0)</f>
        <v>107800.00000000001</v>
      </c>
      <c r="AO93">
        <f>IFERROR(VLOOKUP($AA93,Data!$C$3:$AH$300,AO$1,0),0)</f>
        <v>400000</v>
      </c>
      <c r="AP93">
        <f>IFERROR(VLOOKUP($AA93,Data!$C$3:$AH$300,AP$1,0),0)</f>
        <v>400000</v>
      </c>
      <c r="AQ93">
        <f>IFERROR(VLOOKUP($AA93,Data!$C$3:$AH$300,AQ$1,0),0)</f>
        <v>600000</v>
      </c>
      <c r="AR93">
        <f>IFERROR(VLOOKUP($AA93,Data!$C$3:$AH$300,AR$1,0),0)</f>
        <v>600000</v>
      </c>
      <c r="AS93">
        <f>IFERROR(VLOOKUP($AA93,Data!$C$3:$AH$300,AS$1,0),0)</f>
        <v>600000</v>
      </c>
      <c r="AT93">
        <f>IFERROR(VLOOKUP($AA93,Data!$C$3:$AH$300,AT$1,0),0)</f>
        <v>600000</v>
      </c>
      <c r="AU93">
        <f>IFERROR(VLOOKUP($AA93,Data!$C$3:$AH$300,AU$1,0),0)</f>
        <v>800000</v>
      </c>
      <c r="AV93">
        <f>IFERROR(VLOOKUP($AA93,Data!$C$3:$AH$300,AV$1,0),0)</f>
        <v>800000</v>
      </c>
      <c r="AW93">
        <f>IFERROR(VLOOKUP($AA93,Data!$C$3:$AH$300,AW$1,0),0)</f>
        <v>800000</v>
      </c>
      <c r="AX93">
        <f>IFERROR(VLOOKUP($AA93,Data!$C$3:$AH$300,AX$1,0),0)</f>
        <v>800000</v>
      </c>
      <c r="AZ93">
        <f>IFERROR(VLOOKUP($AA93,Data!$C$3:$AH$300,AZ$1,0),0)</f>
        <v>880.00000000000011</v>
      </c>
      <c r="BA93">
        <f>IFERROR(VLOOKUP($AA93,Data!$C$3:$AH$300,BA$1,0),0)</f>
        <v>880.00000000000011</v>
      </c>
      <c r="BB93">
        <f>IFERROR(VLOOKUP($AA93,Data!$C$3:$AH$300,BB$1,0),0)</f>
        <v>880.00000000000011</v>
      </c>
      <c r="BC93">
        <f>IFERROR(VLOOKUP($AA93,Data!$C$3:$AH$300,BC$1,0),0)</f>
        <v>880.00000000000011</v>
      </c>
      <c r="BD93">
        <f>IFERROR(VLOOKUP($AA93,Data!$C$3:$AH$300,BD$1,0),0)</f>
        <v>880.00000000000011</v>
      </c>
      <c r="BE93">
        <f>IFERROR(VLOOKUP($AA93,Data!$C$3:$AH$300,BE$1,0),0)</f>
        <v>880.00000000000011</v>
      </c>
      <c r="BF93">
        <f>IFERROR(VLOOKUP($AA93,Data!$C$3:$AH$300,BF$1,0),0)</f>
        <v>880.00000000000011</v>
      </c>
      <c r="BG93">
        <f>IFERROR(VLOOKUP($AA93,Data!$C$3:$AH$300,BG$1,0),0)</f>
        <v>880.00000000000011</v>
      </c>
      <c r="BH93">
        <f>IFERROR(VLOOKUP($AA93,Data!$C$3:$AH$300,BH$1,0),0)</f>
        <v>880.00000000000011</v>
      </c>
      <c r="BI93">
        <f>IFERROR(VLOOKUP($AA93,Data!$C$3:$AH$300,BI$1,0),0)</f>
        <v>880.00000000000011</v>
      </c>
    </row>
    <row r="94" spans="27:61" x14ac:dyDescent="0.25">
      <c r="AA94" t="str">
        <f t="shared" si="2"/>
        <v>T09B</v>
      </c>
      <c r="AB94" t="str">
        <f>IFERROR(VLOOKUP($AA94,Data!$C$3:$AH$300,AB$1,0),0)</f>
        <v>Environmental Asset condition is maintained, asset consumption is stabilised, and asset stewardship is marginal</v>
      </c>
      <c r="AD94">
        <f>IFERROR(VLOOKUP($AA94,Data!$C$3:$AH$300,AD$1,0),0)</f>
        <v>88000</v>
      </c>
      <c r="AE94">
        <f>IFERROR(VLOOKUP($AA94,Data!$C$3:$AH$300,AE$1,0),0)</f>
        <v>90200.000000000015</v>
      </c>
      <c r="AF94">
        <f>IFERROR(VLOOKUP($AA94,Data!$C$3:$AH$300,AF$1,0),0)</f>
        <v>92400.000000000015</v>
      </c>
      <c r="AG94">
        <f>IFERROR(VLOOKUP($AA94,Data!$C$3:$AH$300,AG$1,0),0)</f>
        <v>94600.000000000015</v>
      </c>
      <c r="AH94">
        <f>IFERROR(VLOOKUP($AA94,Data!$C$3:$AH$300,AH$1,0),0)</f>
        <v>96800.000000000015</v>
      </c>
      <c r="AI94">
        <f>IFERROR(VLOOKUP($AA94,Data!$C$3:$AH$300,AI$1,0),0)</f>
        <v>99000.000000000015</v>
      </c>
      <c r="AJ94">
        <f>IFERROR(VLOOKUP($AA94,Data!$C$3:$AH$300,AJ$1,0),0)</f>
        <v>101200.00000000001</v>
      </c>
      <c r="AK94">
        <f>IFERROR(VLOOKUP($AA94,Data!$C$3:$AH$300,AK$1,0),0)</f>
        <v>103400.00000000001</v>
      </c>
      <c r="AL94">
        <f>IFERROR(VLOOKUP($AA94,Data!$C$3:$AH$300,AL$1,0),0)</f>
        <v>105600.00000000001</v>
      </c>
      <c r="AM94">
        <f>IFERROR(VLOOKUP($AA94,Data!$C$3:$AH$300,AM$1,0),0)</f>
        <v>107800.00000000001</v>
      </c>
      <c r="AO94">
        <f>IFERROR(VLOOKUP($AA94,Data!$C$3:$AH$300,AO$1,0),0)</f>
        <v>400000</v>
      </c>
      <c r="AP94">
        <f>IFERROR(VLOOKUP($AA94,Data!$C$3:$AH$300,AP$1,0),0)</f>
        <v>400000</v>
      </c>
      <c r="AQ94">
        <f>IFERROR(VLOOKUP($AA94,Data!$C$3:$AH$300,AQ$1,0),0)</f>
        <v>600000</v>
      </c>
      <c r="AR94">
        <f>IFERROR(VLOOKUP($AA94,Data!$C$3:$AH$300,AR$1,0),0)</f>
        <v>600000</v>
      </c>
      <c r="AS94">
        <f>IFERROR(VLOOKUP($AA94,Data!$C$3:$AH$300,AS$1,0),0)</f>
        <v>600000</v>
      </c>
      <c r="AT94">
        <f>IFERROR(VLOOKUP($AA94,Data!$C$3:$AH$300,AT$1,0),0)</f>
        <v>600000</v>
      </c>
      <c r="AU94">
        <f>IFERROR(VLOOKUP($AA94,Data!$C$3:$AH$300,AU$1,0),0)</f>
        <v>800000</v>
      </c>
      <c r="AV94">
        <f>IFERROR(VLOOKUP($AA94,Data!$C$3:$AH$300,AV$1,0),0)</f>
        <v>800000</v>
      </c>
      <c r="AW94">
        <f>IFERROR(VLOOKUP($AA94,Data!$C$3:$AH$300,AW$1,0),0)</f>
        <v>800000</v>
      </c>
      <c r="AX94">
        <f>IFERROR(VLOOKUP($AA94,Data!$C$3:$AH$300,AX$1,0),0)</f>
        <v>800000</v>
      </c>
      <c r="AZ94">
        <f>IFERROR(VLOOKUP($AA94,Data!$C$3:$AH$300,AZ$1,0),0)</f>
        <v>880.00000000000011</v>
      </c>
      <c r="BA94">
        <f>IFERROR(VLOOKUP($AA94,Data!$C$3:$AH$300,BA$1,0),0)</f>
        <v>880.00000000000011</v>
      </c>
      <c r="BB94">
        <f>IFERROR(VLOOKUP($AA94,Data!$C$3:$AH$300,BB$1,0),0)</f>
        <v>880.00000000000011</v>
      </c>
      <c r="BC94">
        <f>IFERROR(VLOOKUP($AA94,Data!$C$3:$AH$300,BC$1,0),0)</f>
        <v>880.00000000000011</v>
      </c>
      <c r="BD94">
        <f>IFERROR(VLOOKUP($AA94,Data!$C$3:$AH$300,BD$1,0),0)</f>
        <v>880.00000000000011</v>
      </c>
      <c r="BE94">
        <f>IFERROR(VLOOKUP($AA94,Data!$C$3:$AH$300,BE$1,0),0)</f>
        <v>880.00000000000011</v>
      </c>
      <c r="BF94">
        <f>IFERROR(VLOOKUP($AA94,Data!$C$3:$AH$300,BF$1,0),0)</f>
        <v>880.00000000000011</v>
      </c>
      <c r="BG94">
        <f>IFERROR(VLOOKUP($AA94,Data!$C$3:$AH$300,BG$1,0),0)</f>
        <v>880.00000000000011</v>
      </c>
      <c r="BH94">
        <f>IFERROR(VLOOKUP($AA94,Data!$C$3:$AH$300,BH$1,0),0)</f>
        <v>880.00000000000011</v>
      </c>
      <c r="BI94">
        <f>IFERROR(VLOOKUP($AA94,Data!$C$3:$AH$300,BI$1,0),0)</f>
        <v>880.00000000000011</v>
      </c>
    </row>
    <row r="95" spans="27:61" x14ac:dyDescent="0.25">
      <c r="AA95" t="str">
        <f t="shared" si="2"/>
        <v>T10B</v>
      </c>
      <c r="AB95" t="str">
        <f>IFERROR(VLOOKUP($AA95,Data!$C$3:$AH$300,AB$1,0),0)</f>
        <v>Public Transport Asset condition is maintained, asset consumption is stabilised, and asset stewardship is marginal</v>
      </c>
      <c r="AD95">
        <f>IFERROR(VLOOKUP($AA95,Data!$C$3:$AH$300,AD$1,0),0)</f>
        <v>100000</v>
      </c>
      <c r="AE95">
        <f>IFERROR(VLOOKUP($AA95,Data!$C$3:$AH$300,AE$1,0),0)</f>
        <v>100000</v>
      </c>
      <c r="AF95">
        <f>IFERROR(VLOOKUP($AA95,Data!$C$3:$AH$300,AF$1,0),0)</f>
        <v>100000</v>
      </c>
      <c r="AG95">
        <f>IFERROR(VLOOKUP($AA95,Data!$C$3:$AH$300,AG$1,0),0)</f>
        <v>100000</v>
      </c>
      <c r="AH95">
        <f>IFERROR(VLOOKUP($AA95,Data!$C$3:$AH$300,AH$1,0),0)</f>
        <v>100000</v>
      </c>
      <c r="AI95">
        <f>IFERROR(VLOOKUP($AA95,Data!$C$3:$AH$300,AI$1,0),0)</f>
        <v>100000</v>
      </c>
      <c r="AJ95">
        <f>IFERROR(VLOOKUP($AA95,Data!$C$3:$AH$300,AJ$1,0),0)</f>
        <v>100000</v>
      </c>
      <c r="AK95">
        <f>IFERROR(VLOOKUP($AA95,Data!$C$3:$AH$300,AK$1,0),0)</f>
        <v>100000</v>
      </c>
      <c r="AL95">
        <f>IFERROR(VLOOKUP($AA95,Data!$C$3:$AH$300,AL$1,0),0)</f>
        <v>100000</v>
      </c>
      <c r="AM95">
        <f>IFERROR(VLOOKUP($AA95,Data!$C$3:$AH$300,AM$1,0),0)</f>
        <v>100000</v>
      </c>
      <c r="AO95">
        <f>IFERROR(VLOOKUP($AA95,Data!$C$3:$AH$300,AO$1,0),0)</f>
        <v>900000</v>
      </c>
      <c r="AP95">
        <f>IFERROR(VLOOKUP($AA95,Data!$C$3:$AH$300,AP$1,0),0)</f>
        <v>900000</v>
      </c>
      <c r="AQ95">
        <f>IFERROR(VLOOKUP($AA95,Data!$C$3:$AH$300,AQ$1,0),0)</f>
        <v>900000</v>
      </c>
      <c r="AR95">
        <f>IFERROR(VLOOKUP($AA95,Data!$C$3:$AH$300,AR$1,0),0)</f>
        <v>900000</v>
      </c>
      <c r="AS95">
        <f>IFERROR(VLOOKUP($AA95,Data!$C$3:$AH$300,AS$1,0),0)</f>
        <v>900000</v>
      </c>
      <c r="AT95">
        <f>IFERROR(VLOOKUP($AA95,Data!$C$3:$AH$300,AT$1,0),0)</f>
        <v>900000</v>
      </c>
      <c r="AU95">
        <f>IFERROR(VLOOKUP($AA95,Data!$C$3:$AH$300,AU$1,0),0)</f>
        <v>900000</v>
      </c>
      <c r="AV95">
        <f>IFERROR(VLOOKUP($AA95,Data!$C$3:$AH$300,AV$1,0),0)</f>
        <v>900000</v>
      </c>
      <c r="AW95">
        <f>IFERROR(VLOOKUP($AA95,Data!$C$3:$AH$300,AW$1,0),0)</f>
        <v>900000</v>
      </c>
      <c r="AX95">
        <f>IFERROR(VLOOKUP($AA95,Data!$C$3:$AH$300,AX$1,0),0)</f>
        <v>900000</v>
      </c>
      <c r="AZ95">
        <f>IFERROR(VLOOKUP($AA95,Data!$C$3:$AH$300,AZ$1,0),0)</f>
        <v>200</v>
      </c>
      <c r="BA95">
        <f>IFERROR(VLOOKUP($AA95,Data!$C$3:$AH$300,BA$1,0),0)</f>
        <v>200</v>
      </c>
      <c r="BB95">
        <f>IFERROR(VLOOKUP($AA95,Data!$C$3:$AH$300,BB$1,0),0)</f>
        <v>200</v>
      </c>
      <c r="BC95">
        <f>IFERROR(VLOOKUP($AA95,Data!$C$3:$AH$300,BC$1,0),0)</f>
        <v>200</v>
      </c>
      <c r="BD95">
        <f>IFERROR(VLOOKUP($AA95,Data!$C$3:$AH$300,BD$1,0),0)</f>
        <v>200</v>
      </c>
      <c r="BE95">
        <f>IFERROR(VLOOKUP($AA95,Data!$C$3:$AH$300,BE$1,0),0)</f>
        <v>200</v>
      </c>
      <c r="BF95">
        <f>IFERROR(VLOOKUP($AA95,Data!$C$3:$AH$300,BF$1,0),0)</f>
        <v>200</v>
      </c>
      <c r="BG95">
        <f>IFERROR(VLOOKUP($AA95,Data!$C$3:$AH$300,BG$1,0),0)</f>
        <v>200</v>
      </c>
      <c r="BH95">
        <f>IFERROR(VLOOKUP($AA95,Data!$C$3:$AH$300,BH$1,0),0)</f>
        <v>200</v>
      </c>
      <c r="BI95">
        <f>IFERROR(VLOOKUP($AA95,Data!$C$3:$AH$300,BI$1,0),0)</f>
        <v>200</v>
      </c>
    </row>
    <row r="96" spans="27:61" x14ac:dyDescent="0.25">
      <c r="AA96" t="str">
        <f t="shared" si="2"/>
        <v>T11B</v>
      </c>
      <c r="AB96">
        <f>IFERROR(VLOOKUP($AA96,Data!$C$3:$AH$300,AB$1,0),0)</f>
        <v>0</v>
      </c>
      <c r="AD96">
        <f>IFERROR(VLOOKUP($AA96,Data!$C$3:$AH$300,AD$1,0),0)</f>
        <v>0</v>
      </c>
      <c r="AE96">
        <f>IFERROR(VLOOKUP($AA96,Data!$C$3:$AH$300,AE$1,0),0)</f>
        <v>0</v>
      </c>
      <c r="AF96">
        <f>IFERROR(VLOOKUP($AA96,Data!$C$3:$AH$300,AF$1,0),0)</f>
        <v>0</v>
      </c>
      <c r="AG96">
        <f>IFERROR(VLOOKUP($AA96,Data!$C$3:$AH$300,AG$1,0),0)</f>
        <v>0</v>
      </c>
      <c r="AH96">
        <f>IFERROR(VLOOKUP($AA96,Data!$C$3:$AH$300,AH$1,0),0)</f>
        <v>0</v>
      </c>
      <c r="AI96">
        <f>IFERROR(VLOOKUP($AA96,Data!$C$3:$AH$300,AI$1,0),0)</f>
        <v>0</v>
      </c>
      <c r="AJ96">
        <f>IFERROR(VLOOKUP($AA96,Data!$C$3:$AH$300,AJ$1,0),0)</f>
        <v>0</v>
      </c>
      <c r="AK96">
        <f>IFERROR(VLOOKUP($AA96,Data!$C$3:$AH$300,AK$1,0),0)</f>
        <v>0</v>
      </c>
      <c r="AL96">
        <f>IFERROR(VLOOKUP($AA96,Data!$C$3:$AH$300,AL$1,0),0)</f>
        <v>0</v>
      </c>
      <c r="AM96">
        <f>IFERROR(VLOOKUP($AA96,Data!$C$3:$AH$300,AM$1,0),0)</f>
        <v>0</v>
      </c>
      <c r="AO96">
        <f>IFERROR(VLOOKUP($AA96,Data!$C$3:$AH$300,AO$1,0),0)</f>
        <v>0</v>
      </c>
      <c r="AP96">
        <f>IFERROR(VLOOKUP($AA96,Data!$C$3:$AH$300,AP$1,0),0)</f>
        <v>0</v>
      </c>
      <c r="AQ96">
        <f>IFERROR(VLOOKUP($AA96,Data!$C$3:$AH$300,AQ$1,0),0)</f>
        <v>0</v>
      </c>
      <c r="AR96">
        <f>IFERROR(VLOOKUP($AA96,Data!$C$3:$AH$300,AR$1,0),0)</f>
        <v>0</v>
      </c>
      <c r="AS96">
        <f>IFERROR(VLOOKUP($AA96,Data!$C$3:$AH$300,AS$1,0),0)</f>
        <v>0</v>
      </c>
      <c r="AT96">
        <f>IFERROR(VLOOKUP($AA96,Data!$C$3:$AH$300,AT$1,0),0)</f>
        <v>0</v>
      </c>
      <c r="AU96">
        <f>IFERROR(VLOOKUP($AA96,Data!$C$3:$AH$300,AU$1,0),0)</f>
        <v>0</v>
      </c>
      <c r="AV96">
        <f>IFERROR(VLOOKUP($AA96,Data!$C$3:$AH$300,AV$1,0),0)</f>
        <v>0</v>
      </c>
      <c r="AW96">
        <f>IFERROR(VLOOKUP($AA96,Data!$C$3:$AH$300,AW$1,0),0)</f>
        <v>0</v>
      </c>
      <c r="AX96">
        <f>IFERROR(VLOOKUP($AA96,Data!$C$3:$AH$300,AX$1,0),0)</f>
        <v>0</v>
      </c>
      <c r="AZ96">
        <f>IFERROR(VLOOKUP($AA96,Data!$C$3:$AH$300,AZ$1,0),0)</f>
        <v>0</v>
      </c>
      <c r="BA96">
        <f>IFERROR(VLOOKUP($AA96,Data!$C$3:$AH$300,BA$1,0),0)</f>
        <v>0</v>
      </c>
      <c r="BB96">
        <f>IFERROR(VLOOKUP($AA96,Data!$C$3:$AH$300,BB$1,0),0)</f>
        <v>0</v>
      </c>
      <c r="BC96">
        <f>IFERROR(VLOOKUP($AA96,Data!$C$3:$AH$300,BC$1,0),0)</f>
        <v>0</v>
      </c>
      <c r="BD96">
        <f>IFERROR(VLOOKUP($AA96,Data!$C$3:$AH$300,BD$1,0),0)</f>
        <v>0</v>
      </c>
      <c r="BE96">
        <f>IFERROR(VLOOKUP($AA96,Data!$C$3:$AH$300,BE$1,0),0)</f>
        <v>0</v>
      </c>
      <c r="BF96">
        <f>IFERROR(VLOOKUP($AA96,Data!$C$3:$AH$300,BF$1,0),0)</f>
        <v>0</v>
      </c>
      <c r="BG96">
        <f>IFERROR(VLOOKUP($AA96,Data!$C$3:$AH$300,BG$1,0),0)</f>
        <v>0</v>
      </c>
      <c r="BH96">
        <f>IFERROR(VLOOKUP($AA96,Data!$C$3:$AH$300,BH$1,0),0)</f>
        <v>0</v>
      </c>
      <c r="BI96">
        <f>IFERROR(VLOOKUP($AA96,Data!$C$3:$AH$300,BI$1,0),0)</f>
        <v>0</v>
      </c>
    </row>
    <row r="97" spans="27:61" x14ac:dyDescent="0.25">
      <c r="AA97" t="str">
        <f t="shared" si="2"/>
        <v>Op01B</v>
      </c>
      <c r="AB97" t="str">
        <f>IFERROR(VLOOKUP($AA97,Data!$C$3:$AH$300,AB$1,0),0)</f>
        <v>Sealed pavement faults are mostly responded to in a timely manner, proactive maintenance is partially enabled.</v>
      </c>
      <c r="AD97">
        <f>IFERROR(VLOOKUP($AA97,Data!$C$3:$AH$300,AD$1,0),0)</f>
        <v>88000</v>
      </c>
      <c r="AE97">
        <f>IFERROR(VLOOKUP($AA97,Data!$C$3:$AH$300,AE$1,0),0)</f>
        <v>90200.000000000015</v>
      </c>
      <c r="AF97">
        <f>IFERROR(VLOOKUP($AA97,Data!$C$3:$AH$300,AF$1,0),0)</f>
        <v>92400.000000000015</v>
      </c>
      <c r="AG97">
        <f>IFERROR(VLOOKUP($AA97,Data!$C$3:$AH$300,AG$1,0),0)</f>
        <v>94600.000000000015</v>
      </c>
      <c r="AH97">
        <f>IFERROR(VLOOKUP($AA97,Data!$C$3:$AH$300,AH$1,0),0)</f>
        <v>96800.000000000015</v>
      </c>
      <c r="AI97">
        <f>IFERROR(VLOOKUP($AA97,Data!$C$3:$AH$300,AI$1,0),0)</f>
        <v>99000.000000000015</v>
      </c>
      <c r="AJ97">
        <f>IFERROR(VLOOKUP($AA97,Data!$C$3:$AH$300,AJ$1,0),0)</f>
        <v>101200.00000000001</v>
      </c>
      <c r="AK97">
        <f>IFERROR(VLOOKUP($AA97,Data!$C$3:$AH$300,AK$1,0),0)</f>
        <v>103400.00000000001</v>
      </c>
      <c r="AL97">
        <f>IFERROR(VLOOKUP($AA97,Data!$C$3:$AH$300,AL$1,0),0)</f>
        <v>105600.00000000001</v>
      </c>
      <c r="AM97">
        <f>IFERROR(VLOOKUP($AA97,Data!$C$3:$AH$300,AM$1,0),0)</f>
        <v>107800.00000000001</v>
      </c>
      <c r="AO97">
        <f>IFERROR(VLOOKUP($AA97,Data!$C$3:$AH$300,AO$1,0),0)</f>
        <v>400000</v>
      </c>
      <c r="AP97">
        <f>IFERROR(VLOOKUP($AA97,Data!$C$3:$AH$300,AP$1,0),0)</f>
        <v>400000</v>
      </c>
      <c r="AQ97">
        <f>IFERROR(VLOOKUP($AA97,Data!$C$3:$AH$300,AQ$1,0),0)</f>
        <v>600000</v>
      </c>
      <c r="AR97">
        <f>IFERROR(VLOOKUP($AA97,Data!$C$3:$AH$300,AR$1,0),0)</f>
        <v>600000</v>
      </c>
      <c r="AS97">
        <f>IFERROR(VLOOKUP($AA97,Data!$C$3:$AH$300,AS$1,0),0)</f>
        <v>600000</v>
      </c>
      <c r="AT97">
        <f>IFERROR(VLOOKUP($AA97,Data!$C$3:$AH$300,AT$1,0),0)</f>
        <v>600000</v>
      </c>
      <c r="AU97">
        <f>IFERROR(VLOOKUP($AA97,Data!$C$3:$AH$300,AU$1,0),0)</f>
        <v>800000</v>
      </c>
      <c r="AV97">
        <f>IFERROR(VLOOKUP($AA97,Data!$C$3:$AH$300,AV$1,0),0)</f>
        <v>800000</v>
      </c>
      <c r="AW97">
        <f>IFERROR(VLOOKUP($AA97,Data!$C$3:$AH$300,AW$1,0),0)</f>
        <v>800000</v>
      </c>
      <c r="AX97">
        <f>IFERROR(VLOOKUP($AA97,Data!$C$3:$AH$300,AX$1,0),0)</f>
        <v>800000</v>
      </c>
      <c r="AZ97">
        <f>IFERROR(VLOOKUP($AA97,Data!$C$3:$AH$300,AZ$1,0),0)</f>
        <v>880.00000000000011</v>
      </c>
      <c r="BA97">
        <f>IFERROR(VLOOKUP($AA97,Data!$C$3:$AH$300,BA$1,0),0)</f>
        <v>880.00000000000011</v>
      </c>
      <c r="BB97">
        <f>IFERROR(VLOOKUP($AA97,Data!$C$3:$AH$300,BB$1,0),0)</f>
        <v>880.00000000000011</v>
      </c>
      <c r="BC97">
        <f>IFERROR(VLOOKUP($AA97,Data!$C$3:$AH$300,BC$1,0),0)</f>
        <v>880.00000000000011</v>
      </c>
      <c r="BD97">
        <f>IFERROR(VLOOKUP($AA97,Data!$C$3:$AH$300,BD$1,0),0)</f>
        <v>880.00000000000011</v>
      </c>
      <c r="BE97">
        <f>IFERROR(VLOOKUP($AA97,Data!$C$3:$AH$300,BE$1,0),0)</f>
        <v>880.00000000000011</v>
      </c>
      <c r="BF97">
        <f>IFERROR(VLOOKUP($AA97,Data!$C$3:$AH$300,BF$1,0),0)</f>
        <v>880.00000000000011</v>
      </c>
      <c r="BG97">
        <f>IFERROR(VLOOKUP($AA97,Data!$C$3:$AH$300,BG$1,0),0)</f>
        <v>880.00000000000011</v>
      </c>
      <c r="BH97">
        <f>IFERROR(VLOOKUP($AA97,Data!$C$3:$AH$300,BH$1,0),0)</f>
        <v>880.00000000000011</v>
      </c>
      <c r="BI97">
        <f>IFERROR(VLOOKUP($AA97,Data!$C$3:$AH$300,BI$1,0),0)</f>
        <v>880.00000000000011</v>
      </c>
    </row>
    <row r="98" spans="27:61" x14ac:dyDescent="0.25">
      <c r="AA98" t="str">
        <f t="shared" si="2"/>
        <v>Op02B</v>
      </c>
      <c r="AB98" t="str">
        <f>IFERROR(VLOOKUP($AA98,Data!$C$3:$AH$300,AB$1,0),0)</f>
        <v>Unsealed pavement faults are mostly responded to in a timely manner, proactive maintenance is partially enabled.</v>
      </c>
      <c r="AD98">
        <f>IFERROR(VLOOKUP($AA98,Data!$C$3:$AH$300,AD$1,0),0)</f>
        <v>880000.00000000012</v>
      </c>
      <c r="AE98">
        <f>IFERROR(VLOOKUP($AA98,Data!$C$3:$AH$300,AE$1,0),0)</f>
        <v>902000.00000000012</v>
      </c>
      <c r="AF98">
        <f>IFERROR(VLOOKUP($AA98,Data!$C$3:$AH$300,AF$1,0),0)</f>
        <v>924000.00000000012</v>
      </c>
      <c r="AG98">
        <f>IFERROR(VLOOKUP($AA98,Data!$C$3:$AH$300,AG$1,0),0)</f>
        <v>946000.00000000012</v>
      </c>
      <c r="AH98">
        <f>IFERROR(VLOOKUP($AA98,Data!$C$3:$AH$300,AH$1,0),0)</f>
        <v>968000.00000000012</v>
      </c>
      <c r="AI98">
        <f>IFERROR(VLOOKUP($AA98,Data!$C$3:$AH$300,AI$1,0),0)</f>
        <v>990000.00000000012</v>
      </c>
      <c r="AJ98">
        <f>IFERROR(VLOOKUP($AA98,Data!$C$3:$AH$300,AJ$1,0),0)</f>
        <v>1012000.0000000001</v>
      </c>
      <c r="AK98">
        <f>IFERROR(VLOOKUP($AA98,Data!$C$3:$AH$300,AK$1,0),0)</f>
        <v>1034000.0000000001</v>
      </c>
      <c r="AL98">
        <f>IFERROR(VLOOKUP($AA98,Data!$C$3:$AH$300,AL$1,0),0)</f>
        <v>1056000</v>
      </c>
      <c r="AM98">
        <f>IFERROR(VLOOKUP($AA98,Data!$C$3:$AH$300,AM$1,0),0)</f>
        <v>1078000</v>
      </c>
      <c r="AO98">
        <f>IFERROR(VLOOKUP($AA98,Data!$C$3:$AH$300,AO$1,0),0)</f>
        <v>400000</v>
      </c>
      <c r="AP98">
        <f>IFERROR(VLOOKUP($AA98,Data!$C$3:$AH$300,AP$1,0),0)</f>
        <v>400000</v>
      </c>
      <c r="AQ98">
        <f>IFERROR(VLOOKUP($AA98,Data!$C$3:$AH$300,AQ$1,0),0)</f>
        <v>600000</v>
      </c>
      <c r="AR98">
        <f>IFERROR(VLOOKUP($AA98,Data!$C$3:$AH$300,AR$1,0),0)</f>
        <v>600000</v>
      </c>
      <c r="AS98">
        <f>IFERROR(VLOOKUP($AA98,Data!$C$3:$AH$300,AS$1,0),0)</f>
        <v>600000</v>
      </c>
      <c r="AT98">
        <f>IFERROR(VLOOKUP($AA98,Data!$C$3:$AH$300,AT$1,0),0)</f>
        <v>600000</v>
      </c>
      <c r="AU98">
        <f>IFERROR(VLOOKUP($AA98,Data!$C$3:$AH$300,AU$1,0),0)</f>
        <v>800000</v>
      </c>
      <c r="AV98">
        <f>IFERROR(VLOOKUP($AA98,Data!$C$3:$AH$300,AV$1,0),0)</f>
        <v>800000</v>
      </c>
      <c r="AW98">
        <f>IFERROR(VLOOKUP($AA98,Data!$C$3:$AH$300,AW$1,0),0)</f>
        <v>800000</v>
      </c>
      <c r="AX98">
        <f>IFERROR(VLOOKUP($AA98,Data!$C$3:$AH$300,AX$1,0),0)</f>
        <v>800000</v>
      </c>
      <c r="AZ98">
        <f>IFERROR(VLOOKUP($AA98,Data!$C$3:$AH$300,AZ$1,0),0)</f>
        <v>880.00000000000011</v>
      </c>
      <c r="BA98">
        <f>IFERROR(VLOOKUP($AA98,Data!$C$3:$AH$300,BA$1,0),0)</f>
        <v>880.00000000000011</v>
      </c>
      <c r="BB98">
        <f>IFERROR(VLOOKUP($AA98,Data!$C$3:$AH$300,BB$1,0),0)</f>
        <v>880.00000000000011</v>
      </c>
      <c r="BC98">
        <f>IFERROR(VLOOKUP($AA98,Data!$C$3:$AH$300,BC$1,0),0)</f>
        <v>880.00000000000011</v>
      </c>
      <c r="BD98">
        <f>IFERROR(VLOOKUP($AA98,Data!$C$3:$AH$300,BD$1,0),0)</f>
        <v>880.00000000000011</v>
      </c>
      <c r="BE98">
        <f>IFERROR(VLOOKUP($AA98,Data!$C$3:$AH$300,BE$1,0),0)</f>
        <v>880.00000000000011</v>
      </c>
      <c r="BF98">
        <f>IFERROR(VLOOKUP($AA98,Data!$C$3:$AH$300,BF$1,0),0)</f>
        <v>880.00000000000011</v>
      </c>
      <c r="BG98">
        <f>IFERROR(VLOOKUP($AA98,Data!$C$3:$AH$300,BG$1,0),0)</f>
        <v>880.00000000000011</v>
      </c>
      <c r="BH98">
        <f>IFERROR(VLOOKUP($AA98,Data!$C$3:$AH$300,BH$1,0),0)</f>
        <v>880.00000000000011</v>
      </c>
      <c r="BI98">
        <f>IFERROR(VLOOKUP($AA98,Data!$C$3:$AH$300,BI$1,0),0)</f>
        <v>880.00000000000011</v>
      </c>
    </row>
    <row r="99" spans="27:61" x14ac:dyDescent="0.25">
      <c r="AA99" t="str">
        <f t="shared" si="2"/>
        <v>Op03B</v>
      </c>
      <c r="AB99" t="str">
        <f>IFERROR(VLOOKUP($AA99,Data!$C$3:$AH$300,AB$1,0),0)</f>
        <v>Footpath faults are mostly responded to in a timely manner, proactive maintenance is partially enabled.</v>
      </c>
      <c r="AD99">
        <f>IFERROR(VLOOKUP($AA99,Data!$C$3:$AH$300,AD$1,0),0)</f>
        <v>88000</v>
      </c>
      <c r="AE99">
        <f>IFERROR(VLOOKUP($AA99,Data!$C$3:$AH$300,AE$1,0),0)</f>
        <v>90200.000000000015</v>
      </c>
      <c r="AF99">
        <f>IFERROR(VLOOKUP($AA99,Data!$C$3:$AH$300,AF$1,0),0)</f>
        <v>92400.000000000015</v>
      </c>
      <c r="AG99">
        <f>IFERROR(VLOOKUP($AA99,Data!$C$3:$AH$300,AG$1,0),0)</f>
        <v>94600.000000000015</v>
      </c>
      <c r="AH99">
        <f>IFERROR(VLOOKUP($AA99,Data!$C$3:$AH$300,AH$1,0),0)</f>
        <v>96800.000000000015</v>
      </c>
      <c r="AI99">
        <f>IFERROR(VLOOKUP($AA99,Data!$C$3:$AH$300,AI$1,0),0)</f>
        <v>99000.000000000015</v>
      </c>
      <c r="AJ99">
        <f>IFERROR(VLOOKUP($AA99,Data!$C$3:$AH$300,AJ$1,0),0)</f>
        <v>101200.00000000001</v>
      </c>
      <c r="AK99">
        <f>IFERROR(VLOOKUP($AA99,Data!$C$3:$AH$300,AK$1,0),0)</f>
        <v>103400.00000000001</v>
      </c>
      <c r="AL99">
        <f>IFERROR(VLOOKUP($AA99,Data!$C$3:$AH$300,AL$1,0),0)</f>
        <v>105600.00000000001</v>
      </c>
      <c r="AM99">
        <f>IFERROR(VLOOKUP($AA99,Data!$C$3:$AH$300,AM$1,0),0)</f>
        <v>107800.00000000001</v>
      </c>
      <c r="AO99">
        <f>IFERROR(VLOOKUP($AA99,Data!$C$3:$AH$300,AO$1,0),0)</f>
        <v>400000</v>
      </c>
      <c r="AP99">
        <f>IFERROR(VLOOKUP($AA99,Data!$C$3:$AH$300,AP$1,0),0)</f>
        <v>400000</v>
      </c>
      <c r="AQ99">
        <f>IFERROR(VLOOKUP($AA99,Data!$C$3:$AH$300,AQ$1,0),0)</f>
        <v>600000</v>
      </c>
      <c r="AR99">
        <f>IFERROR(VLOOKUP($AA99,Data!$C$3:$AH$300,AR$1,0),0)</f>
        <v>600000</v>
      </c>
      <c r="AS99">
        <f>IFERROR(VLOOKUP($AA99,Data!$C$3:$AH$300,AS$1,0),0)</f>
        <v>600000</v>
      </c>
      <c r="AT99">
        <f>IFERROR(VLOOKUP($AA99,Data!$C$3:$AH$300,AT$1,0),0)</f>
        <v>600000</v>
      </c>
      <c r="AU99">
        <f>IFERROR(VLOOKUP($AA99,Data!$C$3:$AH$300,AU$1,0),0)</f>
        <v>800000</v>
      </c>
      <c r="AV99">
        <f>IFERROR(VLOOKUP($AA99,Data!$C$3:$AH$300,AV$1,0),0)</f>
        <v>800000</v>
      </c>
      <c r="AW99">
        <f>IFERROR(VLOOKUP($AA99,Data!$C$3:$AH$300,AW$1,0),0)</f>
        <v>800000</v>
      </c>
      <c r="AX99">
        <f>IFERROR(VLOOKUP($AA99,Data!$C$3:$AH$300,AX$1,0),0)</f>
        <v>800000</v>
      </c>
      <c r="AZ99">
        <f>IFERROR(VLOOKUP($AA99,Data!$C$3:$AH$300,AZ$1,0),0)</f>
        <v>880.00000000000011</v>
      </c>
      <c r="BA99">
        <f>IFERROR(VLOOKUP($AA99,Data!$C$3:$AH$300,BA$1,0),0)</f>
        <v>880.00000000000011</v>
      </c>
      <c r="BB99">
        <f>IFERROR(VLOOKUP($AA99,Data!$C$3:$AH$300,BB$1,0),0)</f>
        <v>880.00000000000011</v>
      </c>
      <c r="BC99">
        <f>IFERROR(VLOOKUP($AA99,Data!$C$3:$AH$300,BC$1,0),0)</f>
        <v>880.00000000000011</v>
      </c>
      <c r="BD99">
        <f>IFERROR(VLOOKUP($AA99,Data!$C$3:$AH$300,BD$1,0),0)</f>
        <v>880.00000000000011</v>
      </c>
      <c r="BE99">
        <f>IFERROR(VLOOKUP($AA99,Data!$C$3:$AH$300,BE$1,0),0)</f>
        <v>880.00000000000011</v>
      </c>
      <c r="BF99">
        <f>IFERROR(VLOOKUP($AA99,Data!$C$3:$AH$300,BF$1,0),0)</f>
        <v>880.00000000000011</v>
      </c>
      <c r="BG99">
        <f>IFERROR(VLOOKUP($AA99,Data!$C$3:$AH$300,BG$1,0),0)</f>
        <v>880.00000000000011</v>
      </c>
      <c r="BH99">
        <f>IFERROR(VLOOKUP($AA99,Data!$C$3:$AH$300,BH$1,0),0)</f>
        <v>880.00000000000011</v>
      </c>
      <c r="BI99">
        <f>IFERROR(VLOOKUP($AA99,Data!$C$3:$AH$300,BI$1,0),0)</f>
        <v>880.00000000000011</v>
      </c>
    </row>
    <row r="100" spans="27:61" x14ac:dyDescent="0.25">
      <c r="AA100" t="str">
        <f t="shared" si="2"/>
        <v>Op04B</v>
      </c>
      <c r="AB100" t="str">
        <f>IFERROR(VLOOKUP($AA100,Data!$C$3:$AH$300,AB$1,0),0)</f>
        <v>Drainage faults are mostly responded to in a timely manner, proactive maintenance is partially enabled.</v>
      </c>
      <c r="AD100">
        <f>IFERROR(VLOOKUP($AA100,Data!$C$3:$AH$300,AD$1,0),0)</f>
        <v>88000</v>
      </c>
      <c r="AE100">
        <f>IFERROR(VLOOKUP($AA100,Data!$C$3:$AH$300,AE$1,0),0)</f>
        <v>90200.000000000015</v>
      </c>
      <c r="AF100">
        <f>IFERROR(VLOOKUP($AA100,Data!$C$3:$AH$300,AF$1,0),0)</f>
        <v>92400.000000000015</v>
      </c>
      <c r="AG100">
        <f>IFERROR(VLOOKUP($AA100,Data!$C$3:$AH$300,AG$1,0),0)</f>
        <v>94600.000000000015</v>
      </c>
      <c r="AH100">
        <f>IFERROR(VLOOKUP($AA100,Data!$C$3:$AH$300,AH$1,0),0)</f>
        <v>96800.000000000015</v>
      </c>
      <c r="AI100">
        <f>IFERROR(VLOOKUP($AA100,Data!$C$3:$AH$300,AI$1,0),0)</f>
        <v>99000.000000000015</v>
      </c>
      <c r="AJ100">
        <f>IFERROR(VLOOKUP($AA100,Data!$C$3:$AH$300,AJ$1,0),0)</f>
        <v>101200.00000000001</v>
      </c>
      <c r="AK100">
        <f>IFERROR(VLOOKUP($AA100,Data!$C$3:$AH$300,AK$1,0),0)</f>
        <v>103400.00000000001</v>
      </c>
      <c r="AL100">
        <f>IFERROR(VLOOKUP($AA100,Data!$C$3:$AH$300,AL$1,0),0)</f>
        <v>105600.00000000001</v>
      </c>
      <c r="AM100">
        <f>IFERROR(VLOOKUP($AA100,Data!$C$3:$AH$300,AM$1,0),0)</f>
        <v>107800.00000000001</v>
      </c>
      <c r="AO100">
        <f>IFERROR(VLOOKUP($AA100,Data!$C$3:$AH$300,AO$1,0),0)</f>
        <v>400000</v>
      </c>
      <c r="AP100">
        <f>IFERROR(VLOOKUP($AA100,Data!$C$3:$AH$300,AP$1,0),0)</f>
        <v>400000</v>
      </c>
      <c r="AQ100">
        <f>IFERROR(VLOOKUP($AA100,Data!$C$3:$AH$300,AQ$1,0),0)</f>
        <v>600000</v>
      </c>
      <c r="AR100">
        <f>IFERROR(VLOOKUP($AA100,Data!$C$3:$AH$300,AR$1,0),0)</f>
        <v>600000</v>
      </c>
      <c r="AS100">
        <f>IFERROR(VLOOKUP($AA100,Data!$C$3:$AH$300,AS$1,0),0)</f>
        <v>600000</v>
      </c>
      <c r="AT100">
        <f>IFERROR(VLOOKUP($AA100,Data!$C$3:$AH$300,AT$1,0),0)</f>
        <v>600000</v>
      </c>
      <c r="AU100">
        <f>IFERROR(VLOOKUP($AA100,Data!$C$3:$AH$300,AU$1,0),0)</f>
        <v>800000</v>
      </c>
      <c r="AV100">
        <f>IFERROR(VLOOKUP($AA100,Data!$C$3:$AH$300,AV$1,0),0)</f>
        <v>800000</v>
      </c>
      <c r="AW100">
        <f>IFERROR(VLOOKUP($AA100,Data!$C$3:$AH$300,AW$1,0),0)</f>
        <v>800000</v>
      </c>
      <c r="AX100">
        <f>IFERROR(VLOOKUP($AA100,Data!$C$3:$AH$300,AX$1,0),0)</f>
        <v>800000</v>
      </c>
      <c r="AZ100">
        <f>IFERROR(VLOOKUP($AA100,Data!$C$3:$AH$300,AZ$1,0),0)</f>
        <v>880.00000000000011</v>
      </c>
      <c r="BA100">
        <f>IFERROR(VLOOKUP($AA100,Data!$C$3:$AH$300,BA$1,0),0)</f>
        <v>880.00000000000011</v>
      </c>
      <c r="BB100">
        <f>IFERROR(VLOOKUP($AA100,Data!$C$3:$AH$300,BB$1,0),0)</f>
        <v>880.00000000000011</v>
      </c>
      <c r="BC100">
        <f>IFERROR(VLOOKUP($AA100,Data!$C$3:$AH$300,BC$1,0),0)</f>
        <v>880.00000000000011</v>
      </c>
      <c r="BD100">
        <f>IFERROR(VLOOKUP($AA100,Data!$C$3:$AH$300,BD$1,0),0)</f>
        <v>880.00000000000011</v>
      </c>
      <c r="BE100">
        <f>IFERROR(VLOOKUP($AA100,Data!$C$3:$AH$300,BE$1,0),0)</f>
        <v>880.00000000000011</v>
      </c>
      <c r="BF100">
        <f>IFERROR(VLOOKUP($AA100,Data!$C$3:$AH$300,BF$1,0),0)</f>
        <v>880.00000000000011</v>
      </c>
      <c r="BG100">
        <f>IFERROR(VLOOKUP($AA100,Data!$C$3:$AH$300,BG$1,0),0)</f>
        <v>880.00000000000011</v>
      </c>
      <c r="BH100">
        <f>IFERROR(VLOOKUP($AA100,Data!$C$3:$AH$300,BH$1,0),0)</f>
        <v>880.00000000000011</v>
      </c>
      <c r="BI100">
        <f>IFERROR(VLOOKUP($AA100,Data!$C$3:$AH$300,BI$1,0),0)</f>
        <v>880.00000000000011</v>
      </c>
    </row>
    <row r="101" spans="27:61" x14ac:dyDescent="0.25">
      <c r="AA101" t="str">
        <f t="shared" si="2"/>
        <v>Op05B</v>
      </c>
      <c r="AB101" t="str">
        <f>IFERROR(VLOOKUP($AA101,Data!$C$3:$AH$300,AB$1,0),0)</f>
        <v>Structures faults are mostly responded to in a timely manner, proactive maintenance is partially enabled.</v>
      </c>
      <c r="AD101">
        <f>IFERROR(VLOOKUP($AA101,Data!$C$3:$AH$300,AD$1,0),0)</f>
        <v>88000</v>
      </c>
      <c r="AE101">
        <f>IFERROR(VLOOKUP($AA101,Data!$C$3:$AH$300,AE$1,0),0)</f>
        <v>90200.000000000015</v>
      </c>
      <c r="AF101">
        <f>IFERROR(VLOOKUP($AA101,Data!$C$3:$AH$300,AF$1,0),0)</f>
        <v>92400.000000000015</v>
      </c>
      <c r="AG101">
        <f>IFERROR(VLOOKUP($AA101,Data!$C$3:$AH$300,AG$1,0),0)</f>
        <v>94600.000000000015</v>
      </c>
      <c r="AH101">
        <f>IFERROR(VLOOKUP($AA101,Data!$C$3:$AH$300,AH$1,0),0)</f>
        <v>96800.000000000015</v>
      </c>
      <c r="AI101">
        <f>IFERROR(VLOOKUP($AA101,Data!$C$3:$AH$300,AI$1,0),0)</f>
        <v>99000.000000000015</v>
      </c>
      <c r="AJ101">
        <f>IFERROR(VLOOKUP($AA101,Data!$C$3:$AH$300,AJ$1,0),0)</f>
        <v>101200.00000000001</v>
      </c>
      <c r="AK101">
        <f>IFERROR(VLOOKUP($AA101,Data!$C$3:$AH$300,AK$1,0),0)</f>
        <v>103400.00000000001</v>
      </c>
      <c r="AL101">
        <f>IFERROR(VLOOKUP($AA101,Data!$C$3:$AH$300,AL$1,0),0)</f>
        <v>105600.00000000001</v>
      </c>
      <c r="AM101">
        <f>IFERROR(VLOOKUP($AA101,Data!$C$3:$AH$300,AM$1,0),0)</f>
        <v>107800.00000000001</v>
      </c>
      <c r="AO101">
        <f>IFERROR(VLOOKUP($AA101,Data!$C$3:$AH$300,AO$1,0),0)</f>
        <v>400000</v>
      </c>
      <c r="AP101">
        <f>IFERROR(VLOOKUP($AA101,Data!$C$3:$AH$300,AP$1,0),0)</f>
        <v>400000</v>
      </c>
      <c r="AQ101">
        <f>IFERROR(VLOOKUP($AA101,Data!$C$3:$AH$300,AQ$1,0),0)</f>
        <v>600000</v>
      </c>
      <c r="AR101">
        <f>IFERROR(VLOOKUP($AA101,Data!$C$3:$AH$300,AR$1,0),0)</f>
        <v>600000</v>
      </c>
      <c r="AS101">
        <f>IFERROR(VLOOKUP($AA101,Data!$C$3:$AH$300,AS$1,0),0)</f>
        <v>600000</v>
      </c>
      <c r="AT101">
        <f>IFERROR(VLOOKUP($AA101,Data!$C$3:$AH$300,AT$1,0),0)</f>
        <v>600000</v>
      </c>
      <c r="AU101">
        <f>IFERROR(VLOOKUP($AA101,Data!$C$3:$AH$300,AU$1,0),0)</f>
        <v>800000</v>
      </c>
      <c r="AV101">
        <f>IFERROR(VLOOKUP($AA101,Data!$C$3:$AH$300,AV$1,0),0)</f>
        <v>800000</v>
      </c>
      <c r="AW101">
        <f>IFERROR(VLOOKUP($AA101,Data!$C$3:$AH$300,AW$1,0),0)</f>
        <v>800000</v>
      </c>
      <c r="AX101">
        <f>IFERROR(VLOOKUP($AA101,Data!$C$3:$AH$300,AX$1,0),0)</f>
        <v>800000</v>
      </c>
      <c r="AZ101">
        <f>IFERROR(VLOOKUP($AA101,Data!$C$3:$AH$300,AZ$1,0),0)</f>
        <v>880.00000000000011</v>
      </c>
      <c r="BA101">
        <f>IFERROR(VLOOKUP($AA101,Data!$C$3:$AH$300,BA$1,0),0)</f>
        <v>880.00000000000011</v>
      </c>
      <c r="BB101">
        <f>IFERROR(VLOOKUP($AA101,Data!$C$3:$AH$300,BB$1,0),0)</f>
        <v>880.00000000000011</v>
      </c>
      <c r="BC101">
        <f>IFERROR(VLOOKUP($AA101,Data!$C$3:$AH$300,BC$1,0),0)</f>
        <v>880.00000000000011</v>
      </c>
      <c r="BD101">
        <f>IFERROR(VLOOKUP($AA101,Data!$C$3:$AH$300,BD$1,0),0)</f>
        <v>880.00000000000011</v>
      </c>
      <c r="BE101">
        <f>IFERROR(VLOOKUP($AA101,Data!$C$3:$AH$300,BE$1,0),0)</f>
        <v>880.00000000000011</v>
      </c>
      <c r="BF101">
        <f>IFERROR(VLOOKUP($AA101,Data!$C$3:$AH$300,BF$1,0),0)</f>
        <v>880.00000000000011</v>
      </c>
      <c r="BG101">
        <f>IFERROR(VLOOKUP($AA101,Data!$C$3:$AH$300,BG$1,0),0)</f>
        <v>880.00000000000011</v>
      </c>
      <c r="BH101">
        <f>IFERROR(VLOOKUP($AA101,Data!$C$3:$AH$300,BH$1,0),0)</f>
        <v>880.00000000000011</v>
      </c>
      <c r="BI101">
        <f>IFERROR(VLOOKUP($AA101,Data!$C$3:$AH$300,BI$1,0),0)</f>
        <v>880.00000000000011</v>
      </c>
    </row>
    <row r="102" spans="27:61" x14ac:dyDescent="0.25">
      <c r="AA102" t="str">
        <f t="shared" si="2"/>
        <v>Op06B</v>
      </c>
      <c r="AB102">
        <f>IFERROR(VLOOKUP($AA102,Data!$C$3:$AH$300,AB$1,0),0)</f>
        <v>0</v>
      </c>
      <c r="AD102">
        <f>IFERROR(VLOOKUP($AA102,Data!$C$3:$AH$300,AD$1,0),0)</f>
        <v>88000</v>
      </c>
      <c r="AE102">
        <f>IFERROR(VLOOKUP($AA102,Data!$C$3:$AH$300,AE$1,0),0)</f>
        <v>90200.000000000015</v>
      </c>
      <c r="AF102">
        <f>IFERROR(VLOOKUP($AA102,Data!$C$3:$AH$300,AF$1,0),0)</f>
        <v>92400.000000000015</v>
      </c>
      <c r="AG102">
        <f>IFERROR(VLOOKUP($AA102,Data!$C$3:$AH$300,AG$1,0),0)</f>
        <v>94600.000000000015</v>
      </c>
      <c r="AH102">
        <f>IFERROR(VLOOKUP($AA102,Data!$C$3:$AH$300,AH$1,0),0)</f>
        <v>96800.000000000015</v>
      </c>
      <c r="AI102">
        <f>IFERROR(VLOOKUP($AA102,Data!$C$3:$AH$300,AI$1,0),0)</f>
        <v>99000.000000000015</v>
      </c>
      <c r="AJ102">
        <f>IFERROR(VLOOKUP($AA102,Data!$C$3:$AH$300,AJ$1,0),0)</f>
        <v>101200.00000000001</v>
      </c>
      <c r="AK102">
        <f>IFERROR(VLOOKUP($AA102,Data!$C$3:$AH$300,AK$1,0),0)</f>
        <v>103400.00000000001</v>
      </c>
      <c r="AL102">
        <f>IFERROR(VLOOKUP($AA102,Data!$C$3:$AH$300,AL$1,0),0)</f>
        <v>105600.00000000001</v>
      </c>
      <c r="AM102">
        <f>IFERROR(VLOOKUP($AA102,Data!$C$3:$AH$300,AM$1,0),0)</f>
        <v>107800.00000000001</v>
      </c>
      <c r="AO102">
        <f>IFERROR(VLOOKUP($AA102,Data!$C$3:$AH$300,AO$1,0),0)</f>
        <v>400000</v>
      </c>
      <c r="AP102">
        <f>IFERROR(VLOOKUP($AA102,Data!$C$3:$AH$300,AP$1,0),0)</f>
        <v>400000</v>
      </c>
      <c r="AQ102">
        <f>IFERROR(VLOOKUP($AA102,Data!$C$3:$AH$300,AQ$1,0),0)</f>
        <v>600000</v>
      </c>
      <c r="AR102">
        <f>IFERROR(VLOOKUP($AA102,Data!$C$3:$AH$300,AR$1,0),0)</f>
        <v>600000</v>
      </c>
      <c r="AS102">
        <f>IFERROR(VLOOKUP($AA102,Data!$C$3:$AH$300,AS$1,0),0)</f>
        <v>600000</v>
      </c>
      <c r="AT102">
        <f>IFERROR(VLOOKUP($AA102,Data!$C$3:$AH$300,AT$1,0),0)</f>
        <v>600000</v>
      </c>
      <c r="AU102">
        <f>IFERROR(VLOOKUP($AA102,Data!$C$3:$AH$300,AU$1,0),0)</f>
        <v>800000</v>
      </c>
      <c r="AV102">
        <f>IFERROR(VLOOKUP($AA102,Data!$C$3:$AH$300,AV$1,0),0)</f>
        <v>800000</v>
      </c>
      <c r="AW102">
        <f>IFERROR(VLOOKUP($AA102,Data!$C$3:$AH$300,AW$1,0),0)</f>
        <v>800000</v>
      </c>
      <c r="AX102">
        <f>IFERROR(VLOOKUP($AA102,Data!$C$3:$AH$300,AX$1,0),0)</f>
        <v>800000</v>
      </c>
      <c r="AZ102">
        <f>IFERROR(VLOOKUP($AA102,Data!$C$3:$AH$300,AZ$1,0),0)</f>
        <v>880.00000000000011</v>
      </c>
      <c r="BA102">
        <f>IFERROR(VLOOKUP($AA102,Data!$C$3:$AH$300,BA$1,0),0)</f>
        <v>880.00000000000011</v>
      </c>
      <c r="BB102">
        <f>IFERROR(VLOOKUP($AA102,Data!$C$3:$AH$300,BB$1,0),0)</f>
        <v>880.00000000000011</v>
      </c>
      <c r="BC102">
        <f>IFERROR(VLOOKUP($AA102,Data!$C$3:$AH$300,BC$1,0),0)</f>
        <v>880.00000000000011</v>
      </c>
      <c r="BD102">
        <f>IFERROR(VLOOKUP($AA102,Data!$C$3:$AH$300,BD$1,0),0)</f>
        <v>880.00000000000011</v>
      </c>
      <c r="BE102">
        <f>IFERROR(VLOOKUP($AA102,Data!$C$3:$AH$300,BE$1,0),0)</f>
        <v>880.00000000000011</v>
      </c>
      <c r="BF102">
        <f>IFERROR(VLOOKUP($AA102,Data!$C$3:$AH$300,BF$1,0),0)</f>
        <v>880.00000000000011</v>
      </c>
      <c r="BG102">
        <f>IFERROR(VLOOKUP($AA102,Data!$C$3:$AH$300,BG$1,0),0)</f>
        <v>880.00000000000011</v>
      </c>
      <c r="BH102">
        <f>IFERROR(VLOOKUP($AA102,Data!$C$3:$AH$300,BH$1,0),0)</f>
        <v>880.00000000000011</v>
      </c>
      <c r="BI102">
        <f>IFERROR(VLOOKUP($AA102,Data!$C$3:$AH$300,BI$1,0),0)</f>
        <v>880.00000000000011</v>
      </c>
    </row>
    <row r="103" spans="27:61" x14ac:dyDescent="0.25">
      <c r="AA103" t="str">
        <f t="shared" si="2"/>
        <v>Op07B</v>
      </c>
      <c r="AB103" t="str">
        <f>IFERROR(VLOOKUP($AA103,Data!$C$3:$AH$300,AB$1,0),0)</f>
        <v>Network Services faults are mostly responded to in a timely manner, proactive maintenance is partially enabled.</v>
      </c>
      <c r="AD103">
        <f>IFERROR(VLOOKUP($AA103,Data!$C$3:$AH$300,AD$1,0),0)</f>
        <v>88000</v>
      </c>
      <c r="AE103">
        <f>IFERROR(VLOOKUP($AA103,Data!$C$3:$AH$300,AE$1,0),0)</f>
        <v>90200.000000000015</v>
      </c>
      <c r="AF103">
        <f>IFERROR(VLOOKUP($AA103,Data!$C$3:$AH$300,AF$1,0),0)</f>
        <v>92400.000000000015</v>
      </c>
      <c r="AG103">
        <f>IFERROR(VLOOKUP($AA103,Data!$C$3:$AH$300,AG$1,0),0)</f>
        <v>94600.000000000015</v>
      </c>
      <c r="AH103">
        <f>IFERROR(VLOOKUP($AA103,Data!$C$3:$AH$300,AH$1,0),0)</f>
        <v>96800.000000000015</v>
      </c>
      <c r="AI103">
        <f>IFERROR(VLOOKUP($AA103,Data!$C$3:$AH$300,AI$1,0),0)</f>
        <v>99000.000000000015</v>
      </c>
      <c r="AJ103">
        <f>IFERROR(VLOOKUP($AA103,Data!$C$3:$AH$300,AJ$1,0),0)</f>
        <v>101200.00000000001</v>
      </c>
      <c r="AK103">
        <f>IFERROR(VLOOKUP($AA103,Data!$C$3:$AH$300,AK$1,0),0)</f>
        <v>103400.00000000001</v>
      </c>
      <c r="AL103">
        <f>IFERROR(VLOOKUP($AA103,Data!$C$3:$AH$300,AL$1,0),0)</f>
        <v>105600.00000000001</v>
      </c>
      <c r="AM103">
        <f>IFERROR(VLOOKUP($AA103,Data!$C$3:$AH$300,AM$1,0),0)</f>
        <v>107800.00000000001</v>
      </c>
      <c r="AO103">
        <f>IFERROR(VLOOKUP($AA103,Data!$C$3:$AH$300,AO$1,0),0)</f>
        <v>400000</v>
      </c>
      <c r="AP103">
        <f>IFERROR(VLOOKUP($AA103,Data!$C$3:$AH$300,AP$1,0),0)</f>
        <v>400000</v>
      </c>
      <c r="AQ103">
        <f>IFERROR(VLOOKUP($AA103,Data!$C$3:$AH$300,AQ$1,0),0)</f>
        <v>600000</v>
      </c>
      <c r="AR103">
        <f>IFERROR(VLOOKUP($AA103,Data!$C$3:$AH$300,AR$1,0),0)</f>
        <v>600000</v>
      </c>
      <c r="AS103">
        <f>IFERROR(VLOOKUP($AA103,Data!$C$3:$AH$300,AS$1,0),0)</f>
        <v>600000</v>
      </c>
      <c r="AT103">
        <f>IFERROR(VLOOKUP($AA103,Data!$C$3:$AH$300,AT$1,0),0)</f>
        <v>600000</v>
      </c>
      <c r="AU103">
        <f>IFERROR(VLOOKUP($AA103,Data!$C$3:$AH$300,AU$1,0),0)</f>
        <v>800000</v>
      </c>
      <c r="AV103">
        <f>IFERROR(VLOOKUP($AA103,Data!$C$3:$AH$300,AV$1,0),0)</f>
        <v>800000</v>
      </c>
      <c r="AW103">
        <f>IFERROR(VLOOKUP($AA103,Data!$C$3:$AH$300,AW$1,0),0)</f>
        <v>800000</v>
      </c>
      <c r="AX103">
        <f>IFERROR(VLOOKUP($AA103,Data!$C$3:$AH$300,AX$1,0),0)</f>
        <v>800000</v>
      </c>
      <c r="AZ103">
        <f>IFERROR(VLOOKUP($AA103,Data!$C$3:$AH$300,AZ$1,0),0)</f>
        <v>880.00000000000011</v>
      </c>
      <c r="BA103">
        <f>IFERROR(VLOOKUP($AA103,Data!$C$3:$AH$300,BA$1,0),0)</f>
        <v>880.00000000000011</v>
      </c>
      <c r="BB103">
        <f>IFERROR(VLOOKUP($AA103,Data!$C$3:$AH$300,BB$1,0),0)</f>
        <v>880.00000000000011</v>
      </c>
      <c r="BC103">
        <f>IFERROR(VLOOKUP($AA103,Data!$C$3:$AH$300,BC$1,0),0)</f>
        <v>880.00000000000011</v>
      </c>
      <c r="BD103">
        <f>IFERROR(VLOOKUP($AA103,Data!$C$3:$AH$300,BD$1,0),0)</f>
        <v>880.00000000000011</v>
      </c>
      <c r="BE103">
        <f>IFERROR(VLOOKUP($AA103,Data!$C$3:$AH$300,BE$1,0),0)</f>
        <v>880.00000000000011</v>
      </c>
      <c r="BF103">
        <f>IFERROR(VLOOKUP($AA103,Data!$C$3:$AH$300,BF$1,0),0)</f>
        <v>880.00000000000011</v>
      </c>
      <c r="BG103">
        <f>IFERROR(VLOOKUP($AA103,Data!$C$3:$AH$300,BG$1,0),0)</f>
        <v>880.00000000000011</v>
      </c>
      <c r="BH103">
        <f>IFERROR(VLOOKUP($AA103,Data!$C$3:$AH$300,BH$1,0),0)</f>
        <v>880.00000000000011</v>
      </c>
      <c r="BI103">
        <f>IFERROR(VLOOKUP($AA103,Data!$C$3:$AH$300,BI$1,0),0)</f>
        <v>880.00000000000011</v>
      </c>
    </row>
    <row r="104" spans="27:61" x14ac:dyDescent="0.25">
      <c r="AA104" t="str">
        <f t="shared" si="2"/>
        <v>Op08B</v>
      </c>
      <c r="AB104" t="str">
        <f>IFERROR(VLOOKUP($AA104,Data!$C$3:$AH$300,AB$1,0),0)</f>
        <v>Network Services faults are mostly responded to in a timely manner, proactive maintenance is partially enabled.</v>
      </c>
      <c r="AD104">
        <f>IFERROR(VLOOKUP($AA104,Data!$C$3:$AH$300,AD$1,0),0)</f>
        <v>88000</v>
      </c>
      <c r="AE104">
        <f>IFERROR(VLOOKUP($AA104,Data!$C$3:$AH$300,AE$1,0),0)</f>
        <v>90200.000000000015</v>
      </c>
      <c r="AF104">
        <f>IFERROR(VLOOKUP($AA104,Data!$C$3:$AH$300,AF$1,0),0)</f>
        <v>92400.000000000015</v>
      </c>
      <c r="AG104">
        <f>IFERROR(VLOOKUP($AA104,Data!$C$3:$AH$300,AG$1,0),0)</f>
        <v>94600.000000000015</v>
      </c>
      <c r="AH104">
        <f>IFERROR(VLOOKUP($AA104,Data!$C$3:$AH$300,AH$1,0),0)</f>
        <v>96800.000000000015</v>
      </c>
      <c r="AI104">
        <f>IFERROR(VLOOKUP($AA104,Data!$C$3:$AH$300,AI$1,0),0)</f>
        <v>99000.000000000015</v>
      </c>
      <c r="AJ104">
        <f>IFERROR(VLOOKUP($AA104,Data!$C$3:$AH$300,AJ$1,0),0)</f>
        <v>101200.00000000001</v>
      </c>
      <c r="AK104">
        <f>IFERROR(VLOOKUP($AA104,Data!$C$3:$AH$300,AK$1,0),0)</f>
        <v>103400.00000000001</v>
      </c>
      <c r="AL104">
        <f>IFERROR(VLOOKUP($AA104,Data!$C$3:$AH$300,AL$1,0),0)</f>
        <v>105600.00000000001</v>
      </c>
      <c r="AM104">
        <f>IFERROR(VLOOKUP($AA104,Data!$C$3:$AH$300,AM$1,0),0)</f>
        <v>107800.00000000001</v>
      </c>
      <c r="AO104">
        <f>IFERROR(VLOOKUP($AA104,Data!$C$3:$AH$300,AO$1,0),0)</f>
        <v>400000</v>
      </c>
      <c r="AP104">
        <f>IFERROR(VLOOKUP($AA104,Data!$C$3:$AH$300,AP$1,0),0)</f>
        <v>400000</v>
      </c>
      <c r="AQ104">
        <f>IFERROR(VLOOKUP($AA104,Data!$C$3:$AH$300,AQ$1,0),0)</f>
        <v>600000</v>
      </c>
      <c r="AR104">
        <f>IFERROR(VLOOKUP($AA104,Data!$C$3:$AH$300,AR$1,0),0)</f>
        <v>600000</v>
      </c>
      <c r="AS104">
        <f>IFERROR(VLOOKUP($AA104,Data!$C$3:$AH$300,AS$1,0),0)</f>
        <v>600000</v>
      </c>
      <c r="AT104">
        <f>IFERROR(VLOOKUP($AA104,Data!$C$3:$AH$300,AT$1,0),0)</f>
        <v>600000</v>
      </c>
      <c r="AU104">
        <f>IFERROR(VLOOKUP($AA104,Data!$C$3:$AH$300,AU$1,0),0)</f>
        <v>800000</v>
      </c>
      <c r="AV104">
        <f>IFERROR(VLOOKUP($AA104,Data!$C$3:$AH$300,AV$1,0),0)</f>
        <v>800000</v>
      </c>
      <c r="AW104">
        <f>IFERROR(VLOOKUP($AA104,Data!$C$3:$AH$300,AW$1,0),0)</f>
        <v>800000</v>
      </c>
      <c r="AX104">
        <f>IFERROR(VLOOKUP($AA104,Data!$C$3:$AH$300,AX$1,0),0)</f>
        <v>800000</v>
      </c>
      <c r="AZ104">
        <f>IFERROR(VLOOKUP($AA104,Data!$C$3:$AH$300,AZ$1,0),0)</f>
        <v>880.00000000000011</v>
      </c>
      <c r="BA104">
        <f>IFERROR(VLOOKUP($AA104,Data!$C$3:$AH$300,BA$1,0),0)</f>
        <v>880.00000000000011</v>
      </c>
      <c r="BB104">
        <f>IFERROR(VLOOKUP($AA104,Data!$C$3:$AH$300,BB$1,0),0)</f>
        <v>880.00000000000011</v>
      </c>
      <c r="BC104">
        <f>IFERROR(VLOOKUP($AA104,Data!$C$3:$AH$300,BC$1,0),0)</f>
        <v>880.00000000000011</v>
      </c>
      <c r="BD104">
        <f>IFERROR(VLOOKUP($AA104,Data!$C$3:$AH$300,BD$1,0),0)</f>
        <v>880.00000000000011</v>
      </c>
      <c r="BE104">
        <f>IFERROR(VLOOKUP($AA104,Data!$C$3:$AH$300,BE$1,0),0)</f>
        <v>880.00000000000011</v>
      </c>
      <c r="BF104">
        <f>IFERROR(VLOOKUP($AA104,Data!$C$3:$AH$300,BF$1,0),0)</f>
        <v>880.00000000000011</v>
      </c>
      <c r="BG104">
        <f>IFERROR(VLOOKUP($AA104,Data!$C$3:$AH$300,BG$1,0),0)</f>
        <v>880.00000000000011</v>
      </c>
      <c r="BH104">
        <f>IFERROR(VLOOKUP($AA104,Data!$C$3:$AH$300,BH$1,0),0)</f>
        <v>880.00000000000011</v>
      </c>
      <c r="BI104">
        <f>IFERROR(VLOOKUP($AA104,Data!$C$3:$AH$300,BI$1,0),0)</f>
        <v>880.00000000000011</v>
      </c>
    </row>
    <row r="105" spans="27:61" x14ac:dyDescent="0.25">
      <c r="AA105" t="str">
        <f t="shared" si="2"/>
        <v>Op09B</v>
      </c>
      <c r="AB105" t="str">
        <f>IFERROR(VLOOKUP($AA105,Data!$C$3:$AH$300,AB$1,0),0)</f>
        <v>Environmental faults are mostly responded to in a timely manner, proactive maintenance is partially enabled.</v>
      </c>
      <c r="AD105">
        <f>IFERROR(VLOOKUP($AA105,Data!$C$3:$AH$300,AD$1,0),0)</f>
        <v>88000</v>
      </c>
      <c r="AE105">
        <f>IFERROR(VLOOKUP($AA105,Data!$C$3:$AH$300,AE$1,0),0)</f>
        <v>90200.000000000015</v>
      </c>
      <c r="AF105">
        <f>IFERROR(VLOOKUP($AA105,Data!$C$3:$AH$300,AF$1,0),0)</f>
        <v>92400.000000000015</v>
      </c>
      <c r="AG105">
        <f>IFERROR(VLOOKUP($AA105,Data!$C$3:$AH$300,AG$1,0),0)</f>
        <v>94600.000000000015</v>
      </c>
      <c r="AH105">
        <f>IFERROR(VLOOKUP($AA105,Data!$C$3:$AH$300,AH$1,0),0)</f>
        <v>96800.000000000015</v>
      </c>
      <c r="AI105">
        <f>IFERROR(VLOOKUP($AA105,Data!$C$3:$AH$300,AI$1,0),0)</f>
        <v>99000.000000000015</v>
      </c>
      <c r="AJ105">
        <f>IFERROR(VLOOKUP($AA105,Data!$C$3:$AH$300,AJ$1,0),0)</f>
        <v>101200.00000000001</v>
      </c>
      <c r="AK105">
        <f>IFERROR(VLOOKUP($AA105,Data!$C$3:$AH$300,AK$1,0),0)</f>
        <v>103400.00000000001</v>
      </c>
      <c r="AL105">
        <f>IFERROR(VLOOKUP($AA105,Data!$C$3:$AH$300,AL$1,0),0)</f>
        <v>105600.00000000001</v>
      </c>
      <c r="AM105">
        <f>IFERROR(VLOOKUP($AA105,Data!$C$3:$AH$300,AM$1,0),0)</f>
        <v>107800.00000000001</v>
      </c>
      <c r="AO105">
        <f>IFERROR(VLOOKUP($AA105,Data!$C$3:$AH$300,AO$1,0),0)</f>
        <v>400000</v>
      </c>
      <c r="AP105">
        <f>IFERROR(VLOOKUP($AA105,Data!$C$3:$AH$300,AP$1,0),0)</f>
        <v>400000</v>
      </c>
      <c r="AQ105">
        <f>IFERROR(VLOOKUP($AA105,Data!$C$3:$AH$300,AQ$1,0),0)</f>
        <v>600000</v>
      </c>
      <c r="AR105">
        <f>IFERROR(VLOOKUP($AA105,Data!$C$3:$AH$300,AR$1,0),0)</f>
        <v>600000</v>
      </c>
      <c r="AS105">
        <f>IFERROR(VLOOKUP($AA105,Data!$C$3:$AH$300,AS$1,0),0)</f>
        <v>600000</v>
      </c>
      <c r="AT105">
        <f>IFERROR(VLOOKUP($AA105,Data!$C$3:$AH$300,AT$1,0),0)</f>
        <v>600000</v>
      </c>
      <c r="AU105">
        <f>IFERROR(VLOOKUP($AA105,Data!$C$3:$AH$300,AU$1,0),0)</f>
        <v>800000</v>
      </c>
      <c r="AV105">
        <f>IFERROR(VLOOKUP($AA105,Data!$C$3:$AH$300,AV$1,0),0)</f>
        <v>800000</v>
      </c>
      <c r="AW105">
        <f>IFERROR(VLOOKUP($AA105,Data!$C$3:$AH$300,AW$1,0),0)</f>
        <v>800000</v>
      </c>
      <c r="AX105">
        <f>IFERROR(VLOOKUP($AA105,Data!$C$3:$AH$300,AX$1,0),0)</f>
        <v>800000</v>
      </c>
      <c r="AZ105">
        <f>IFERROR(VLOOKUP($AA105,Data!$C$3:$AH$300,AZ$1,0),0)</f>
        <v>880.00000000000011</v>
      </c>
      <c r="BA105">
        <f>IFERROR(VLOOKUP($AA105,Data!$C$3:$AH$300,BA$1,0),0)</f>
        <v>880.00000000000011</v>
      </c>
      <c r="BB105">
        <f>IFERROR(VLOOKUP($AA105,Data!$C$3:$AH$300,BB$1,0),0)</f>
        <v>880.00000000000011</v>
      </c>
      <c r="BC105">
        <f>IFERROR(VLOOKUP($AA105,Data!$C$3:$AH$300,BC$1,0),0)</f>
        <v>880.00000000000011</v>
      </c>
      <c r="BD105">
        <f>IFERROR(VLOOKUP($AA105,Data!$C$3:$AH$300,BD$1,0),0)</f>
        <v>880.00000000000011</v>
      </c>
      <c r="BE105">
        <f>IFERROR(VLOOKUP($AA105,Data!$C$3:$AH$300,BE$1,0),0)</f>
        <v>880.00000000000011</v>
      </c>
      <c r="BF105">
        <f>IFERROR(VLOOKUP($AA105,Data!$C$3:$AH$300,BF$1,0),0)</f>
        <v>880.00000000000011</v>
      </c>
      <c r="BG105">
        <f>IFERROR(VLOOKUP($AA105,Data!$C$3:$AH$300,BG$1,0),0)</f>
        <v>880.00000000000011</v>
      </c>
      <c r="BH105">
        <f>IFERROR(VLOOKUP($AA105,Data!$C$3:$AH$300,BH$1,0),0)</f>
        <v>880.00000000000011</v>
      </c>
      <c r="BI105">
        <f>IFERROR(VLOOKUP($AA105,Data!$C$3:$AH$300,BI$1,0),0)</f>
        <v>880.00000000000011</v>
      </c>
    </row>
    <row r="106" spans="27:61" x14ac:dyDescent="0.25">
      <c r="AA106" t="str">
        <f t="shared" si="2"/>
        <v>Op10B</v>
      </c>
      <c r="AB106" t="str">
        <f>IFERROR(VLOOKUP($AA106,Data!$C$3:$AH$300,AB$1,0),0)</f>
        <v>Public Transport faults are mostly responded to in a timely manner, proactive maintenance is partially enabled.</v>
      </c>
      <c r="AD106">
        <f>IFERROR(VLOOKUP($AA106,Data!$C$3:$AH$300,AD$1,0),0)</f>
        <v>100000</v>
      </c>
      <c r="AE106">
        <f>IFERROR(VLOOKUP($AA106,Data!$C$3:$AH$300,AE$1,0),0)</f>
        <v>100000</v>
      </c>
      <c r="AF106">
        <f>IFERROR(VLOOKUP($AA106,Data!$C$3:$AH$300,AF$1,0),0)</f>
        <v>100000</v>
      </c>
      <c r="AG106">
        <f>IFERROR(VLOOKUP($AA106,Data!$C$3:$AH$300,AG$1,0),0)</f>
        <v>100000</v>
      </c>
      <c r="AH106">
        <f>IFERROR(VLOOKUP($AA106,Data!$C$3:$AH$300,AH$1,0),0)</f>
        <v>100000</v>
      </c>
      <c r="AI106">
        <f>IFERROR(VLOOKUP($AA106,Data!$C$3:$AH$300,AI$1,0),0)</f>
        <v>100000</v>
      </c>
      <c r="AJ106">
        <f>IFERROR(VLOOKUP($AA106,Data!$C$3:$AH$300,AJ$1,0),0)</f>
        <v>100000</v>
      </c>
      <c r="AK106">
        <f>IFERROR(VLOOKUP($AA106,Data!$C$3:$AH$300,AK$1,0),0)</f>
        <v>100000</v>
      </c>
      <c r="AL106">
        <f>IFERROR(VLOOKUP($AA106,Data!$C$3:$AH$300,AL$1,0),0)</f>
        <v>100000</v>
      </c>
      <c r="AM106">
        <f>IFERROR(VLOOKUP($AA106,Data!$C$3:$AH$300,AM$1,0),0)</f>
        <v>100000</v>
      </c>
      <c r="AO106">
        <f>IFERROR(VLOOKUP($AA106,Data!$C$3:$AH$300,AO$1,0),0)</f>
        <v>900000</v>
      </c>
      <c r="AP106">
        <f>IFERROR(VLOOKUP($AA106,Data!$C$3:$AH$300,AP$1,0),0)</f>
        <v>900000</v>
      </c>
      <c r="AQ106">
        <f>IFERROR(VLOOKUP($AA106,Data!$C$3:$AH$300,AQ$1,0),0)</f>
        <v>900000</v>
      </c>
      <c r="AR106">
        <f>IFERROR(VLOOKUP($AA106,Data!$C$3:$AH$300,AR$1,0),0)</f>
        <v>900000</v>
      </c>
      <c r="AS106">
        <f>IFERROR(VLOOKUP($AA106,Data!$C$3:$AH$300,AS$1,0),0)</f>
        <v>900000</v>
      </c>
      <c r="AT106">
        <f>IFERROR(VLOOKUP($AA106,Data!$C$3:$AH$300,AT$1,0),0)</f>
        <v>900000</v>
      </c>
      <c r="AU106">
        <f>IFERROR(VLOOKUP($AA106,Data!$C$3:$AH$300,AU$1,0),0)</f>
        <v>900000</v>
      </c>
      <c r="AV106">
        <f>IFERROR(VLOOKUP($AA106,Data!$C$3:$AH$300,AV$1,0),0)</f>
        <v>900000</v>
      </c>
      <c r="AW106">
        <f>IFERROR(VLOOKUP($AA106,Data!$C$3:$AH$300,AW$1,0),0)</f>
        <v>900000</v>
      </c>
      <c r="AX106">
        <f>IFERROR(VLOOKUP($AA106,Data!$C$3:$AH$300,AX$1,0),0)</f>
        <v>900000</v>
      </c>
      <c r="AZ106">
        <f>IFERROR(VLOOKUP($AA106,Data!$C$3:$AH$300,AZ$1,0),0)</f>
        <v>200</v>
      </c>
      <c r="BA106">
        <f>IFERROR(VLOOKUP($AA106,Data!$C$3:$AH$300,BA$1,0),0)</f>
        <v>200</v>
      </c>
      <c r="BB106">
        <f>IFERROR(VLOOKUP($AA106,Data!$C$3:$AH$300,BB$1,0),0)</f>
        <v>200</v>
      </c>
      <c r="BC106">
        <f>IFERROR(VLOOKUP($AA106,Data!$C$3:$AH$300,BC$1,0),0)</f>
        <v>200</v>
      </c>
      <c r="BD106">
        <f>IFERROR(VLOOKUP($AA106,Data!$C$3:$AH$300,BD$1,0),0)</f>
        <v>200</v>
      </c>
      <c r="BE106">
        <f>IFERROR(VLOOKUP($AA106,Data!$C$3:$AH$300,BE$1,0),0)</f>
        <v>200</v>
      </c>
      <c r="BF106">
        <f>IFERROR(VLOOKUP($AA106,Data!$C$3:$AH$300,BF$1,0),0)</f>
        <v>200</v>
      </c>
      <c r="BG106">
        <f>IFERROR(VLOOKUP($AA106,Data!$C$3:$AH$300,BG$1,0),0)</f>
        <v>200</v>
      </c>
      <c r="BH106">
        <f>IFERROR(VLOOKUP($AA106,Data!$C$3:$AH$300,BH$1,0),0)</f>
        <v>200</v>
      </c>
      <c r="BI106">
        <f>IFERROR(VLOOKUP($AA106,Data!$C$3:$AH$300,BI$1,0),0)</f>
        <v>200</v>
      </c>
    </row>
    <row r="108" spans="27:61" ht="15.75" thickBot="1" x14ac:dyDescent="0.3"/>
    <row r="109" spans="27:61" ht="18.75" thickBot="1" x14ac:dyDescent="0.3">
      <c r="AA109" s="27" t="str">
        <f>F2</f>
        <v>FOUR</v>
      </c>
      <c r="AB109">
        <v>2</v>
      </c>
      <c r="AD109">
        <v>3</v>
      </c>
      <c r="AE109">
        <v>4</v>
      </c>
      <c r="AF109">
        <v>5</v>
      </c>
      <c r="AG109">
        <v>6</v>
      </c>
      <c r="AH109">
        <v>7</v>
      </c>
      <c r="AI109">
        <v>8</v>
      </c>
      <c r="AJ109">
        <v>9</v>
      </c>
      <c r="AK109">
        <v>10</v>
      </c>
      <c r="AL109">
        <v>11</v>
      </c>
      <c r="AM109">
        <v>12</v>
      </c>
      <c r="AO109">
        <v>13</v>
      </c>
      <c r="AP109">
        <v>14</v>
      </c>
      <c r="AQ109">
        <v>15</v>
      </c>
      <c r="AR109">
        <v>16</v>
      </c>
      <c r="AS109">
        <v>17</v>
      </c>
      <c r="AT109">
        <v>18</v>
      </c>
      <c r="AU109">
        <v>19</v>
      </c>
      <c r="AV109">
        <v>20</v>
      </c>
      <c r="AW109">
        <v>21</v>
      </c>
      <c r="AX109">
        <v>22</v>
      </c>
      <c r="AZ109">
        <v>23</v>
      </c>
      <c r="BA109">
        <v>24</v>
      </c>
      <c r="BB109">
        <v>25</v>
      </c>
      <c r="BC109">
        <v>26</v>
      </c>
      <c r="BD109">
        <v>27</v>
      </c>
      <c r="BE109">
        <v>28</v>
      </c>
      <c r="BF109">
        <v>29</v>
      </c>
      <c r="BG109">
        <v>30</v>
      </c>
      <c r="BH109">
        <v>31</v>
      </c>
      <c r="BI109">
        <v>32</v>
      </c>
    </row>
    <row r="110" spans="27:61" ht="18" x14ac:dyDescent="0.25">
      <c r="AB110" s="28" t="s">
        <v>231</v>
      </c>
      <c r="AC110" t="s">
        <v>232</v>
      </c>
      <c r="AD110" s="27">
        <v>2024</v>
      </c>
      <c r="AE110" s="27">
        <v>2025</v>
      </c>
      <c r="AF110" s="27">
        <v>2026</v>
      </c>
      <c r="AG110" s="27">
        <v>2027</v>
      </c>
      <c r="AH110" s="27">
        <v>2028</v>
      </c>
      <c r="AI110" s="27">
        <v>2029</v>
      </c>
      <c r="AJ110" s="27">
        <v>2030</v>
      </c>
      <c r="AK110" s="27">
        <v>2031</v>
      </c>
      <c r="AL110" s="27">
        <v>2032</v>
      </c>
      <c r="AM110" s="27">
        <v>2033</v>
      </c>
      <c r="AN110" t="s">
        <v>22</v>
      </c>
      <c r="AO110" s="27">
        <v>2024</v>
      </c>
      <c r="AP110" s="27">
        <v>2025</v>
      </c>
      <c r="AQ110" s="27">
        <v>2026</v>
      </c>
      <c r="AR110" s="27">
        <v>2027</v>
      </c>
      <c r="AS110" s="27">
        <v>2028</v>
      </c>
      <c r="AT110" s="27">
        <v>2029</v>
      </c>
      <c r="AU110" s="27">
        <v>2030</v>
      </c>
      <c r="AV110" s="27">
        <v>2031</v>
      </c>
      <c r="AW110" s="27">
        <v>2032</v>
      </c>
      <c r="AX110" s="27">
        <v>2033</v>
      </c>
      <c r="AY110" t="s">
        <v>235</v>
      </c>
      <c r="AZ110" s="27">
        <v>2024</v>
      </c>
      <c r="BA110" s="27">
        <v>2025</v>
      </c>
      <c r="BB110" s="27">
        <v>2026</v>
      </c>
      <c r="BC110" s="27">
        <v>2027</v>
      </c>
      <c r="BD110" s="27">
        <v>2028</v>
      </c>
      <c r="BE110" s="27">
        <v>2029</v>
      </c>
      <c r="BF110" s="27">
        <v>2030</v>
      </c>
      <c r="BG110" s="27">
        <v>2031</v>
      </c>
      <c r="BH110" s="27">
        <v>2032</v>
      </c>
      <c r="BI110" s="27">
        <v>2033</v>
      </c>
    </row>
    <row r="111" spans="27:61" x14ac:dyDescent="0.25">
      <c r="AA111" t="str">
        <f t="shared" ref="AA111:AA141" si="3">A3&amp;F3</f>
        <v>S01C</v>
      </c>
      <c r="AB111" t="str">
        <f>IFERROR(VLOOKUP($AA111,Data!$C$3:$AH$300,AB$1,0),0)</f>
        <v>Not meet the DIA Mandatory target of 1 DSI saved per year</v>
      </c>
      <c r="AD111">
        <f>IFERROR(VLOOKUP($AA111,Data!$C$3:$AH$300,AD$1,0),0)</f>
        <v>60000</v>
      </c>
      <c r="AE111">
        <f>IFERROR(VLOOKUP($AA111,Data!$C$3:$AH$300,AE$1,0),0)</f>
        <v>61500</v>
      </c>
      <c r="AF111">
        <f>IFERROR(VLOOKUP($AA111,Data!$C$3:$AH$300,AF$1,0),0)</f>
        <v>63000</v>
      </c>
      <c r="AG111">
        <f>IFERROR(VLOOKUP($AA111,Data!$C$3:$AH$300,AG$1,0),0)</f>
        <v>64500</v>
      </c>
      <c r="AH111">
        <f>IFERROR(VLOOKUP($AA111,Data!$C$3:$AH$300,AH$1,0),0)</f>
        <v>66000</v>
      </c>
      <c r="AI111">
        <f>IFERROR(VLOOKUP($AA111,Data!$C$3:$AH$300,AI$1,0),0)</f>
        <v>67500</v>
      </c>
      <c r="AJ111">
        <f>IFERROR(VLOOKUP($AA111,Data!$C$3:$AH$300,AJ$1,0),0)</f>
        <v>69000</v>
      </c>
      <c r="AK111">
        <f>IFERROR(VLOOKUP($AA111,Data!$C$3:$AH$300,AK$1,0),0)</f>
        <v>70500</v>
      </c>
      <c r="AL111">
        <f>IFERROR(VLOOKUP($AA111,Data!$C$3:$AH$300,AL$1,0),0)</f>
        <v>72000</v>
      </c>
      <c r="AM111">
        <f>IFERROR(VLOOKUP($AA111,Data!$C$3:$AH$300,AM$1,0),0)</f>
        <v>73500</v>
      </c>
      <c r="AO111">
        <f>IFERROR(VLOOKUP($AA111,Data!$C$3:$AH$300,AO$1,0),0)</f>
        <v>600000</v>
      </c>
      <c r="AP111">
        <f>IFERROR(VLOOKUP($AA111,Data!$C$3:$AH$300,AP$1,0),0)</f>
        <v>900000</v>
      </c>
      <c r="AQ111">
        <f>IFERROR(VLOOKUP($AA111,Data!$C$3:$AH$300,AQ$1,0),0)</f>
        <v>900000</v>
      </c>
      <c r="AR111">
        <f>IFERROR(VLOOKUP($AA111,Data!$C$3:$AH$300,AR$1,0),0)</f>
        <v>900000</v>
      </c>
      <c r="AS111">
        <f>IFERROR(VLOOKUP($AA111,Data!$C$3:$AH$300,AS$1,0),0)</f>
        <v>1200000</v>
      </c>
      <c r="AT111">
        <f>IFERROR(VLOOKUP($AA111,Data!$C$3:$AH$300,AT$1,0),0)</f>
        <v>1200000</v>
      </c>
      <c r="AU111">
        <f>IFERROR(VLOOKUP($AA111,Data!$C$3:$AH$300,AU$1,0),0)</f>
        <v>1200000</v>
      </c>
      <c r="AV111">
        <f>IFERROR(VLOOKUP($AA111,Data!$C$3:$AH$300,AV$1,0),0)</f>
        <v>1500000</v>
      </c>
      <c r="AW111">
        <f>IFERROR(VLOOKUP($AA111,Data!$C$3:$AH$300,AW$1,0),0)</f>
        <v>1500000</v>
      </c>
      <c r="AX111">
        <f>IFERROR(VLOOKUP($AA111,Data!$C$3:$AH$300,AX$1,0),0)</f>
        <v>1500000</v>
      </c>
      <c r="AZ111">
        <f>IFERROR(VLOOKUP($AA111,Data!$C$3:$AH$300,AZ$1,0),0)</f>
        <v>600</v>
      </c>
      <c r="BA111">
        <f>IFERROR(VLOOKUP($AA111,Data!$C$3:$AH$300,BA$1,0),0)</f>
        <v>600</v>
      </c>
      <c r="BB111">
        <f>IFERROR(VLOOKUP($AA111,Data!$C$3:$AH$300,BB$1,0),0)</f>
        <v>600</v>
      </c>
      <c r="BC111">
        <f>IFERROR(VLOOKUP($AA111,Data!$C$3:$AH$300,BC$1,0),0)</f>
        <v>600</v>
      </c>
      <c r="BD111">
        <f>IFERROR(VLOOKUP($AA111,Data!$C$3:$AH$300,BD$1,0),0)</f>
        <v>600</v>
      </c>
      <c r="BE111">
        <f>IFERROR(VLOOKUP($AA111,Data!$C$3:$AH$300,BE$1,0),0)</f>
        <v>600</v>
      </c>
      <c r="BF111">
        <f>IFERROR(VLOOKUP($AA111,Data!$C$3:$AH$300,BF$1,0),0)</f>
        <v>600</v>
      </c>
      <c r="BG111">
        <f>IFERROR(VLOOKUP($AA111,Data!$C$3:$AH$300,BG$1,0),0)</f>
        <v>600</v>
      </c>
      <c r="BH111">
        <f>IFERROR(VLOOKUP($AA111,Data!$C$3:$AH$300,BH$1,0),0)</f>
        <v>600</v>
      </c>
      <c r="BI111">
        <f>IFERROR(VLOOKUP($AA111,Data!$C$3:$AH$300,BI$1,0),0)</f>
        <v>600</v>
      </c>
    </row>
    <row r="112" spans="27:61" x14ac:dyDescent="0.25">
      <c r="AA112" t="str">
        <f t="shared" si="3"/>
        <v>S02C</v>
      </c>
      <c r="AB112" t="str">
        <f>IFERROR(VLOOKUP($AA112,Data!$C$3:$AH$300,AB$1,0),0)</f>
        <v>Current proportion of active travel trips maintained</v>
      </c>
      <c r="AD112">
        <f>IFERROR(VLOOKUP($AA112,Data!$C$3:$AH$300,AD$1,0),0)</f>
        <v>600000</v>
      </c>
      <c r="AE112">
        <f>IFERROR(VLOOKUP($AA112,Data!$C$3:$AH$300,AE$1,0),0)</f>
        <v>615000</v>
      </c>
      <c r="AF112">
        <f>IFERROR(VLOOKUP($AA112,Data!$C$3:$AH$300,AF$1,0),0)</f>
        <v>630000</v>
      </c>
      <c r="AG112">
        <f>IFERROR(VLOOKUP($AA112,Data!$C$3:$AH$300,AG$1,0),0)</f>
        <v>645000</v>
      </c>
      <c r="AH112">
        <f>IFERROR(VLOOKUP($AA112,Data!$C$3:$AH$300,AH$1,0),0)</f>
        <v>660000</v>
      </c>
      <c r="AI112">
        <f>IFERROR(VLOOKUP($AA112,Data!$C$3:$AH$300,AI$1,0),0)</f>
        <v>675000</v>
      </c>
      <c r="AJ112">
        <f>IFERROR(VLOOKUP($AA112,Data!$C$3:$AH$300,AJ$1,0),0)</f>
        <v>690000</v>
      </c>
      <c r="AK112">
        <f>IFERROR(VLOOKUP($AA112,Data!$C$3:$AH$300,AK$1,0),0)</f>
        <v>705000</v>
      </c>
      <c r="AL112">
        <f>IFERROR(VLOOKUP($AA112,Data!$C$3:$AH$300,AL$1,0),0)</f>
        <v>720000</v>
      </c>
      <c r="AM112">
        <f>IFERROR(VLOOKUP($AA112,Data!$C$3:$AH$300,AM$1,0),0)</f>
        <v>735000</v>
      </c>
      <c r="AO112">
        <f>IFERROR(VLOOKUP($AA112,Data!$C$3:$AH$300,AO$1,0),0)</f>
        <v>600000</v>
      </c>
      <c r="AP112">
        <f>IFERROR(VLOOKUP($AA112,Data!$C$3:$AH$300,AP$1,0),0)</f>
        <v>900000</v>
      </c>
      <c r="AQ112">
        <f>IFERROR(VLOOKUP($AA112,Data!$C$3:$AH$300,AQ$1,0),0)</f>
        <v>900000</v>
      </c>
      <c r="AR112">
        <f>IFERROR(VLOOKUP($AA112,Data!$C$3:$AH$300,AR$1,0),0)</f>
        <v>900000</v>
      </c>
      <c r="AS112">
        <f>IFERROR(VLOOKUP($AA112,Data!$C$3:$AH$300,AS$1,0),0)</f>
        <v>1200000</v>
      </c>
      <c r="AT112">
        <f>IFERROR(VLOOKUP($AA112,Data!$C$3:$AH$300,AT$1,0),0)</f>
        <v>1200000</v>
      </c>
      <c r="AU112">
        <f>IFERROR(VLOOKUP($AA112,Data!$C$3:$AH$300,AU$1,0),0)</f>
        <v>1200000</v>
      </c>
      <c r="AV112">
        <f>IFERROR(VLOOKUP($AA112,Data!$C$3:$AH$300,AV$1,0),0)</f>
        <v>1500000</v>
      </c>
      <c r="AW112">
        <f>IFERROR(VLOOKUP($AA112,Data!$C$3:$AH$300,AW$1,0),0)</f>
        <v>1500000</v>
      </c>
      <c r="AX112">
        <f>IFERROR(VLOOKUP($AA112,Data!$C$3:$AH$300,AX$1,0),0)</f>
        <v>1500000</v>
      </c>
      <c r="AZ112">
        <f>IFERROR(VLOOKUP($AA112,Data!$C$3:$AH$300,AZ$1,0),0)</f>
        <v>600</v>
      </c>
      <c r="BA112">
        <f>IFERROR(VLOOKUP($AA112,Data!$C$3:$AH$300,BA$1,0),0)</f>
        <v>600</v>
      </c>
      <c r="BB112">
        <f>IFERROR(VLOOKUP($AA112,Data!$C$3:$AH$300,BB$1,0),0)</f>
        <v>600</v>
      </c>
      <c r="BC112">
        <f>IFERROR(VLOOKUP($AA112,Data!$C$3:$AH$300,BC$1,0),0)</f>
        <v>600</v>
      </c>
      <c r="BD112">
        <f>IFERROR(VLOOKUP($AA112,Data!$C$3:$AH$300,BD$1,0),0)</f>
        <v>600</v>
      </c>
      <c r="BE112">
        <f>IFERROR(VLOOKUP($AA112,Data!$C$3:$AH$300,BE$1,0),0)</f>
        <v>600</v>
      </c>
      <c r="BF112">
        <f>IFERROR(VLOOKUP($AA112,Data!$C$3:$AH$300,BF$1,0),0)</f>
        <v>600</v>
      </c>
      <c r="BG112">
        <f>IFERROR(VLOOKUP($AA112,Data!$C$3:$AH$300,BG$1,0),0)</f>
        <v>600</v>
      </c>
      <c r="BH112">
        <f>IFERROR(VLOOKUP($AA112,Data!$C$3:$AH$300,BH$1,0),0)</f>
        <v>600</v>
      </c>
      <c r="BI112">
        <f>IFERROR(VLOOKUP($AA112,Data!$C$3:$AH$300,BI$1,0),0)</f>
        <v>600</v>
      </c>
    </row>
    <row r="113" spans="27:61" x14ac:dyDescent="0.25">
      <c r="AA113" t="str">
        <f t="shared" si="3"/>
        <v>S03C</v>
      </c>
      <c r="AB113" t="str">
        <f>IFERROR(VLOOKUP($AA113,Data!$C$3:$AH$300,AB$1,0),0)</f>
        <v>Current network connectivity maintained</v>
      </c>
      <c r="AD113">
        <f>IFERROR(VLOOKUP($AA113,Data!$C$3:$AH$300,AD$1,0),0)</f>
        <v>60000</v>
      </c>
      <c r="AE113">
        <f>IFERROR(VLOOKUP($AA113,Data!$C$3:$AH$300,AE$1,0),0)</f>
        <v>61500</v>
      </c>
      <c r="AF113">
        <f>IFERROR(VLOOKUP($AA113,Data!$C$3:$AH$300,AF$1,0),0)</f>
        <v>63000</v>
      </c>
      <c r="AG113">
        <f>IFERROR(VLOOKUP($AA113,Data!$C$3:$AH$300,AG$1,0),0)</f>
        <v>64500</v>
      </c>
      <c r="AH113">
        <f>IFERROR(VLOOKUP($AA113,Data!$C$3:$AH$300,AH$1,0),0)</f>
        <v>66000</v>
      </c>
      <c r="AI113">
        <f>IFERROR(VLOOKUP($AA113,Data!$C$3:$AH$300,AI$1,0),0)</f>
        <v>67500</v>
      </c>
      <c r="AJ113">
        <f>IFERROR(VLOOKUP($AA113,Data!$C$3:$AH$300,AJ$1,0),0)</f>
        <v>69000</v>
      </c>
      <c r="AK113">
        <f>IFERROR(VLOOKUP($AA113,Data!$C$3:$AH$300,AK$1,0),0)</f>
        <v>70500</v>
      </c>
      <c r="AL113">
        <f>IFERROR(VLOOKUP($AA113,Data!$C$3:$AH$300,AL$1,0),0)</f>
        <v>72000</v>
      </c>
      <c r="AM113">
        <f>IFERROR(VLOOKUP($AA113,Data!$C$3:$AH$300,AM$1,0),0)</f>
        <v>73500</v>
      </c>
      <c r="AO113">
        <f>IFERROR(VLOOKUP($AA113,Data!$C$3:$AH$300,AO$1,0),0)</f>
        <v>600000</v>
      </c>
      <c r="AP113">
        <f>IFERROR(VLOOKUP($AA113,Data!$C$3:$AH$300,AP$1,0),0)</f>
        <v>900000</v>
      </c>
      <c r="AQ113">
        <f>IFERROR(VLOOKUP($AA113,Data!$C$3:$AH$300,AQ$1,0),0)</f>
        <v>900000</v>
      </c>
      <c r="AR113">
        <f>IFERROR(VLOOKUP($AA113,Data!$C$3:$AH$300,AR$1,0),0)</f>
        <v>900000</v>
      </c>
      <c r="AS113">
        <f>IFERROR(VLOOKUP($AA113,Data!$C$3:$AH$300,AS$1,0),0)</f>
        <v>1200000</v>
      </c>
      <c r="AT113">
        <f>IFERROR(VLOOKUP($AA113,Data!$C$3:$AH$300,AT$1,0),0)</f>
        <v>1200000</v>
      </c>
      <c r="AU113">
        <f>IFERROR(VLOOKUP($AA113,Data!$C$3:$AH$300,AU$1,0),0)</f>
        <v>1200000</v>
      </c>
      <c r="AV113">
        <f>IFERROR(VLOOKUP($AA113,Data!$C$3:$AH$300,AV$1,0),0)</f>
        <v>1500000</v>
      </c>
      <c r="AW113">
        <f>IFERROR(VLOOKUP($AA113,Data!$C$3:$AH$300,AW$1,0),0)</f>
        <v>1500000</v>
      </c>
      <c r="AX113">
        <f>IFERROR(VLOOKUP($AA113,Data!$C$3:$AH$300,AX$1,0),0)</f>
        <v>1500000</v>
      </c>
      <c r="AZ113">
        <f>IFERROR(VLOOKUP($AA113,Data!$C$3:$AH$300,AZ$1,0),0)</f>
        <v>600</v>
      </c>
      <c r="BA113">
        <f>IFERROR(VLOOKUP($AA113,Data!$C$3:$AH$300,BA$1,0),0)</f>
        <v>600</v>
      </c>
      <c r="BB113">
        <f>IFERROR(VLOOKUP($AA113,Data!$C$3:$AH$300,BB$1,0),0)</f>
        <v>600</v>
      </c>
      <c r="BC113">
        <f>IFERROR(VLOOKUP($AA113,Data!$C$3:$AH$300,BC$1,0),0)</f>
        <v>600</v>
      </c>
      <c r="BD113">
        <f>IFERROR(VLOOKUP($AA113,Data!$C$3:$AH$300,BD$1,0),0)</f>
        <v>600</v>
      </c>
      <c r="BE113">
        <f>IFERROR(VLOOKUP($AA113,Data!$C$3:$AH$300,BE$1,0),0)</f>
        <v>600</v>
      </c>
      <c r="BF113">
        <f>IFERROR(VLOOKUP($AA113,Data!$C$3:$AH$300,BF$1,0),0)</f>
        <v>600</v>
      </c>
      <c r="BG113">
        <f>IFERROR(VLOOKUP($AA113,Data!$C$3:$AH$300,BG$1,0),0)</f>
        <v>600</v>
      </c>
      <c r="BH113">
        <f>IFERROR(VLOOKUP($AA113,Data!$C$3:$AH$300,BH$1,0),0)</f>
        <v>600</v>
      </c>
      <c r="BI113">
        <f>IFERROR(VLOOKUP($AA113,Data!$C$3:$AH$300,BI$1,0),0)</f>
        <v>600</v>
      </c>
    </row>
    <row r="114" spans="27:61" x14ac:dyDescent="0.25">
      <c r="AA114" t="str">
        <f t="shared" si="3"/>
        <v>S04C</v>
      </c>
      <c r="AB114" t="str">
        <f>IFERROR(VLOOKUP($AA114,Data!$C$3:$AH$300,AB$1,0),0)</f>
        <v>Maintain current length of unsealed road network</v>
      </c>
      <c r="AD114">
        <f>IFERROR(VLOOKUP($AA114,Data!$C$3:$AH$300,AD$1,0),0)</f>
        <v>60000</v>
      </c>
      <c r="AE114">
        <f>IFERROR(VLOOKUP($AA114,Data!$C$3:$AH$300,AE$1,0),0)</f>
        <v>61500</v>
      </c>
      <c r="AF114">
        <f>IFERROR(VLOOKUP($AA114,Data!$C$3:$AH$300,AF$1,0),0)</f>
        <v>63000</v>
      </c>
      <c r="AG114">
        <f>IFERROR(VLOOKUP($AA114,Data!$C$3:$AH$300,AG$1,0),0)</f>
        <v>64500</v>
      </c>
      <c r="AH114">
        <f>IFERROR(VLOOKUP($AA114,Data!$C$3:$AH$300,AH$1,0),0)</f>
        <v>66000</v>
      </c>
      <c r="AI114">
        <f>IFERROR(VLOOKUP($AA114,Data!$C$3:$AH$300,AI$1,0),0)</f>
        <v>67500</v>
      </c>
      <c r="AJ114">
        <f>IFERROR(VLOOKUP($AA114,Data!$C$3:$AH$300,AJ$1,0),0)</f>
        <v>69000</v>
      </c>
      <c r="AK114">
        <f>IFERROR(VLOOKUP($AA114,Data!$C$3:$AH$300,AK$1,0),0)</f>
        <v>70500</v>
      </c>
      <c r="AL114">
        <f>IFERROR(VLOOKUP($AA114,Data!$C$3:$AH$300,AL$1,0),0)</f>
        <v>72000</v>
      </c>
      <c r="AM114">
        <f>IFERROR(VLOOKUP($AA114,Data!$C$3:$AH$300,AM$1,0),0)</f>
        <v>73500</v>
      </c>
      <c r="AO114">
        <f>IFERROR(VLOOKUP($AA114,Data!$C$3:$AH$300,AO$1,0),0)</f>
        <v>600000</v>
      </c>
      <c r="AP114">
        <f>IFERROR(VLOOKUP($AA114,Data!$C$3:$AH$300,AP$1,0),0)</f>
        <v>900000</v>
      </c>
      <c r="AQ114">
        <f>IFERROR(VLOOKUP($AA114,Data!$C$3:$AH$300,AQ$1,0),0)</f>
        <v>900000</v>
      </c>
      <c r="AR114">
        <f>IFERROR(VLOOKUP($AA114,Data!$C$3:$AH$300,AR$1,0),0)</f>
        <v>900000</v>
      </c>
      <c r="AS114">
        <f>IFERROR(VLOOKUP($AA114,Data!$C$3:$AH$300,AS$1,0),0)</f>
        <v>1200000</v>
      </c>
      <c r="AT114">
        <f>IFERROR(VLOOKUP($AA114,Data!$C$3:$AH$300,AT$1,0),0)</f>
        <v>1200000</v>
      </c>
      <c r="AU114">
        <f>IFERROR(VLOOKUP($AA114,Data!$C$3:$AH$300,AU$1,0),0)</f>
        <v>1200000</v>
      </c>
      <c r="AV114">
        <f>IFERROR(VLOOKUP($AA114,Data!$C$3:$AH$300,AV$1,0),0)</f>
        <v>1500000</v>
      </c>
      <c r="AW114">
        <f>IFERROR(VLOOKUP($AA114,Data!$C$3:$AH$300,AW$1,0),0)</f>
        <v>1500000</v>
      </c>
      <c r="AX114">
        <f>IFERROR(VLOOKUP($AA114,Data!$C$3:$AH$300,AX$1,0),0)</f>
        <v>1500000</v>
      </c>
      <c r="AZ114">
        <f>IFERROR(VLOOKUP($AA114,Data!$C$3:$AH$300,AZ$1,0),0)</f>
        <v>600</v>
      </c>
      <c r="BA114">
        <f>IFERROR(VLOOKUP($AA114,Data!$C$3:$AH$300,BA$1,0),0)</f>
        <v>600</v>
      </c>
      <c r="BB114">
        <f>IFERROR(VLOOKUP($AA114,Data!$C$3:$AH$300,BB$1,0),0)</f>
        <v>600</v>
      </c>
      <c r="BC114">
        <f>IFERROR(VLOOKUP($AA114,Data!$C$3:$AH$300,BC$1,0),0)</f>
        <v>600</v>
      </c>
      <c r="BD114">
        <f>IFERROR(VLOOKUP($AA114,Data!$C$3:$AH$300,BD$1,0),0)</f>
        <v>600</v>
      </c>
      <c r="BE114">
        <f>IFERROR(VLOOKUP($AA114,Data!$C$3:$AH$300,BE$1,0),0)</f>
        <v>600</v>
      </c>
      <c r="BF114">
        <f>IFERROR(VLOOKUP($AA114,Data!$C$3:$AH$300,BF$1,0),0)</f>
        <v>600</v>
      </c>
      <c r="BG114">
        <f>IFERROR(VLOOKUP($AA114,Data!$C$3:$AH$300,BG$1,0),0)</f>
        <v>600</v>
      </c>
      <c r="BH114">
        <f>IFERROR(VLOOKUP($AA114,Data!$C$3:$AH$300,BH$1,0),0)</f>
        <v>600</v>
      </c>
      <c r="BI114">
        <f>IFERROR(VLOOKUP($AA114,Data!$C$3:$AH$300,BI$1,0),0)</f>
        <v>600</v>
      </c>
    </row>
    <row r="115" spans="27:61" x14ac:dyDescent="0.25">
      <c r="AA115" t="str">
        <f t="shared" si="3"/>
        <v>S05C</v>
      </c>
      <c r="AB115" t="str">
        <f>IFERROR(VLOOKUP($AA115,Data!$C$3:$AH$300,AB$1,0),0)</f>
        <v>Current passenger numbers maintained</v>
      </c>
      <c r="AD115">
        <f>IFERROR(VLOOKUP($AA115,Data!$C$3:$AH$300,AD$1,0),0)</f>
        <v>60000</v>
      </c>
      <c r="AE115">
        <f>IFERROR(VLOOKUP($AA115,Data!$C$3:$AH$300,AE$1,0),0)</f>
        <v>61500</v>
      </c>
      <c r="AF115">
        <f>IFERROR(VLOOKUP($AA115,Data!$C$3:$AH$300,AF$1,0),0)</f>
        <v>63000</v>
      </c>
      <c r="AG115">
        <f>IFERROR(VLOOKUP($AA115,Data!$C$3:$AH$300,AG$1,0),0)</f>
        <v>64500</v>
      </c>
      <c r="AH115">
        <f>IFERROR(VLOOKUP($AA115,Data!$C$3:$AH$300,AH$1,0),0)</f>
        <v>66000</v>
      </c>
      <c r="AI115">
        <f>IFERROR(VLOOKUP($AA115,Data!$C$3:$AH$300,AI$1,0),0)</f>
        <v>67500</v>
      </c>
      <c r="AJ115">
        <f>IFERROR(VLOOKUP($AA115,Data!$C$3:$AH$300,AJ$1,0),0)</f>
        <v>69000</v>
      </c>
      <c r="AK115">
        <f>IFERROR(VLOOKUP($AA115,Data!$C$3:$AH$300,AK$1,0),0)</f>
        <v>70500</v>
      </c>
      <c r="AL115">
        <f>IFERROR(VLOOKUP($AA115,Data!$C$3:$AH$300,AL$1,0),0)</f>
        <v>72000</v>
      </c>
      <c r="AM115">
        <f>IFERROR(VLOOKUP($AA115,Data!$C$3:$AH$300,AM$1,0),0)</f>
        <v>73500</v>
      </c>
      <c r="AO115">
        <f>IFERROR(VLOOKUP($AA115,Data!$C$3:$AH$300,AO$1,0),0)</f>
        <v>600000</v>
      </c>
      <c r="AP115">
        <f>IFERROR(VLOOKUP($AA115,Data!$C$3:$AH$300,AP$1,0),0)</f>
        <v>900000</v>
      </c>
      <c r="AQ115">
        <f>IFERROR(VLOOKUP($AA115,Data!$C$3:$AH$300,AQ$1,0),0)</f>
        <v>900000</v>
      </c>
      <c r="AR115">
        <f>IFERROR(VLOOKUP($AA115,Data!$C$3:$AH$300,AR$1,0),0)</f>
        <v>900000</v>
      </c>
      <c r="AS115">
        <f>IFERROR(VLOOKUP($AA115,Data!$C$3:$AH$300,AS$1,0),0)</f>
        <v>1200000</v>
      </c>
      <c r="AT115">
        <f>IFERROR(VLOOKUP($AA115,Data!$C$3:$AH$300,AT$1,0),0)</f>
        <v>1200000</v>
      </c>
      <c r="AU115">
        <f>IFERROR(VLOOKUP($AA115,Data!$C$3:$AH$300,AU$1,0),0)</f>
        <v>1200000</v>
      </c>
      <c r="AV115">
        <f>IFERROR(VLOOKUP($AA115,Data!$C$3:$AH$300,AV$1,0),0)</f>
        <v>1500000</v>
      </c>
      <c r="AW115">
        <f>IFERROR(VLOOKUP($AA115,Data!$C$3:$AH$300,AW$1,0),0)</f>
        <v>1500000</v>
      </c>
      <c r="AX115">
        <f>IFERROR(VLOOKUP($AA115,Data!$C$3:$AH$300,AX$1,0),0)</f>
        <v>1500000</v>
      </c>
      <c r="AZ115">
        <f>IFERROR(VLOOKUP($AA115,Data!$C$3:$AH$300,AZ$1,0),0)</f>
        <v>600</v>
      </c>
      <c r="BA115">
        <f>IFERROR(VLOOKUP($AA115,Data!$C$3:$AH$300,BA$1,0),0)</f>
        <v>600</v>
      </c>
      <c r="BB115">
        <f>IFERROR(VLOOKUP($AA115,Data!$C$3:$AH$300,BB$1,0),0)</f>
        <v>600</v>
      </c>
      <c r="BC115">
        <f>IFERROR(VLOOKUP($AA115,Data!$C$3:$AH$300,BC$1,0),0)</f>
        <v>600</v>
      </c>
      <c r="BD115">
        <f>IFERROR(VLOOKUP($AA115,Data!$C$3:$AH$300,BD$1,0),0)</f>
        <v>600</v>
      </c>
      <c r="BE115">
        <f>IFERROR(VLOOKUP($AA115,Data!$C$3:$AH$300,BE$1,0),0)</f>
        <v>600</v>
      </c>
      <c r="BF115">
        <f>IFERROR(VLOOKUP($AA115,Data!$C$3:$AH$300,BF$1,0),0)</f>
        <v>600</v>
      </c>
      <c r="BG115">
        <f>IFERROR(VLOOKUP($AA115,Data!$C$3:$AH$300,BG$1,0),0)</f>
        <v>600</v>
      </c>
      <c r="BH115">
        <f>IFERROR(VLOOKUP($AA115,Data!$C$3:$AH$300,BH$1,0),0)</f>
        <v>600</v>
      </c>
      <c r="BI115">
        <f>IFERROR(VLOOKUP($AA115,Data!$C$3:$AH$300,BI$1,0),0)</f>
        <v>600</v>
      </c>
    </row>
    <row r="116" spans="27:61" x14ac:dyDescent="0.25">
      <c r="AA116" t="str">
        <f t="shared" si="3"/>
        <v>S06C</v>
      </c>
      <c r="AB116" t="str">
        <f>IFERROR(VLOOKUP($AA116,Data!$C$3:$AH$300,AB$1,0),0)</f>
        <v>No increase in length of HPMV approved routes</v>
      </c>
      <c r="AD116">
        <f>IFERROR(VLOOKUP($AA116,Data!$C$3:$AH$300,AD$1,0),0)</f>
        <v>60000</v>
      </c>
      <c r="AE116">
        <f>IFERROR(VLOOKUP($AA116,Data!$C$3:$AH$300,AE$1,0),0)</f>
        <v>61500</v>
      </c>
      <c r="AF116">
        <f>IFERROR(VLOOKUP($AA116,Data!$C$3:$AH$300,AF$1,0),0)</f>
        <v>63000</v>
      </c>
      <c r="AG116">
        <f>IFERROR(VLOOKUP($AA116,Data!$C$3:$AH$300,AG$1,0),0)</f>
        <v>64500</v>
      </c>
      <c r="AH116">
        <f>IFERROR(VLOOKUP($AA116,Data!$C$3:$AH$300,AH$1,0),0)</f>
        <v>66000</v>
      </c>
      <c r="AI116">
        <f>IFERROR(VLOOKUP($AA116,Data!$C$3:$AH$300,AI$1,0),0)</f>
        <v>67500</v>
      </c>
      <c r="AJ116">
        <f>IFERROR(VLOOKUP($AA116,Data!$C$3:$AH$300,AJ$1,0),0)</f>
        <v>69000</v>
      </c>
      <c r="AK116">
        <f>IFERROR(VLOOKUP($AA116,Data!$C$3:$AH$300,AK$1,0),0)</f>
        <v>70500</v>
      </c>
      <c r="AL116">
        <f>IFERROR(VLOOKUP($AA116,Data!$C$3:$AH$300,AL$1,0),0)</f>
        <v>72000</v>
      </c>
      <c r="AM116">
        <f>IFERROR(VLOOKUP($AA116,Data!$C$3:$AH$300,AM$1,0),0)</f>
        <v>73500</v>
      </c>
      <c r="AO116">
        <f>IFERROR(VLOOKUP($AA116,Data!$C$3:$AH$300,AO$1,0),0)</f>
        <v>600000</v>
      </c>
      <c r="AP116">
        <f>IFERROR(VLOOKUP($AA116,Data!$C$3:$AH$300,AP$1,0),0)</f>
        <v>900000</v>
      </c>
      <c r="AQ116">
        <f>IFERROR(VLOOKUP($AA116,Data!$C$3:$AH$300,AQ$1,0),0)</f>
        <v>900000</v>
      </c>
      <c r="AR116">
        <f>IFERROR(VLOOKUP($AA116,Data!$C$3:$AH$300,AR$1,0),0)</f>
        <v>900000</v>
      </c>
      <c r="AS116">
        <f>IFERROR(VLOOKUP($AA116,Data!$C$3:$AH$300,AS$1,0),0)</f>
        <v>1200000</v>
      </c>
      <c r="AT116">
        <f>IFERROR(VLOOKUP($AA116,Data!$C$3:$AH$300,AT$1,0),0)</f>
        <v>1200000</v>
      </c>
      <c r="AU116">
        <f>IFERROR(VLOOKUP($AA116,Data!$C$3:$AH$300,AU$1,0),0)</f>
        <v>1200000</v>
      </c>
      <c r="AV116">
        <f>IFERROR(VLOOKUP($AA116,Data!$C$3:$AH$300,AV$1,0),0)</f>
        <v>1500000</v>
      </c>
      <c r="AW116">
        <f>IFERROR(VLOOKUP($AA116,Data!$C$3:$AH$300,AW$1,0),0)</f>
        <v>1500000</v>
      </c>
      <c r="AX116">
        <f>IFERROR(VLOOKUP($AA116,Data!$C$3:$AH$300,AX$1,0),0)</f>
        <v>1500000</v>
      </c>
      <c r="AZ116">
        <f>IFERROR(VLOOKUP($AA116,Data!$C$3:$AH$300,AZ$1,0),0)</f>
        <v>600</v>
      </c>
      <c r="BA116">
        <f>IFERROR(VLOOKUP($AA116,Data!$C$3:$AH$300,BA$1,0),0)</f>
        <v>600</v>
      </c>
      <c r="BB116">
        <f>IFERROR(VLOOKUP($AA116,Data!$C$3:$AH$300,BB$1,0),0)</f>
        <v>600</v>
      </c>
      <c r="BC116">
        <f>IFERROR(VLOOKUP($AA116,Data!$C$3:$AH$300,BC$1,0),0)</f>
        <v>600</v>
      </c>
      <c r="BD116">
        <f>IFERROR(VLOOKUP($AA116,Data!$C$3:$AH$300,BD$1,0),0)</f>
        <v>600</v>
      </c>
      <c r="BE116">
        <f>IFERROR(VLOOKUP($AA116,Data!$C$3:$AH$300,BE$1,0),0)</f>
        <v>600</v>
      </c>
      <c r="BF116">
        <f>IFERROR(VLOOKUP($AA116,Data!$C$3:$AH$300,BF$1,0),0)</f>
        <v>600</v>
      </c>
      <c r="BG116">
        <f>IFERROR(VLOOKUP($AA116,Data!$C$3:$AH$300,BG$1,0),0)</f>
        <v>600</v>
      </c>
      <c r="BH116">
        <f>IFERROR(VLOOKUP($AA116,Data!$C$3:$AH$300,BH$1,0),0)</f>
        <v>600</v>
      </c>
      <c r="BI116">
        <f>IFERROR(VLOOKUP($AA116,Data!$C$3:$AH$300,BI$1,0),0)</f>
        <v>600</v>
      </c>
    </row>
    <row r="117" spans="27:61" x14ac:dyDescent="0.25">
      <c r="AA117" t="str">
        <f t="shared" si="3"/>
        <v>S07C</v>
      </c>
      <c r="AB117" t="str">
        <f>IFERROR(VLOOKUP($AA117,Data!$C$3:$AH$300,AB$1,0),0)</f>
        <v>Decreased heavy vehicle capacity, increased pavement maintenance expenditure, and worsening road user comfort</v>
      </c>
      <c r="AD117">
        <f>IFERROR(VLOOKUP($AA117,Data!$C$3:$AH$300,AD$1,0),0)</f>
        <v>60000</v>
      </c>
      <c r="AE117">
        <f>IFERROR(VLOOKUP($AA117,Data!$C$3:$AH$300,AE$1,0),0)</f>
        <v>61500</v>
      </c>
      <c r="AF117">
        <f>IFERROR(VLOOKUP($AA117,Data!$C$3:$AH$300,AF$1,0),0)</f>
        <v>63000</v>
      </c>
      <c r="AG117">
        <f>IFERROR(VLOOKUP($AA117,Data!$C$3:$AH$300,AG$1,0),0)</f>
        <v>64500</v>
      </c>
      <c r="AH117">
        <f>IFERROR(VLOOKUP($AA117,Data!$C$3:$AH$300,AH$1,0),0)</f>
        <v>66000</v>
      </c>
      <c r="AI117">
        <f>IFERROR(VLOOKUP($AA117,Data!$C$3:$AH$300,AI$1,0),0)</f>
        <v>67500</v>
      </c>
      <c r="AJ117">
        <f>IFERROR(VLOOKUP($AA117,Data!$C$3:$AH$300,AJ$1,0),0)</f>
        <v>69000</v>
      </c>
      <c r="AK117">
        <f>IFERROR(VLOOKUP($AA117,Data!$C$3:$AH$300,AK$1,0),0)</f>
        <v>70500</v>
      </c>
      <c r="AL117">
        <f>IFERROR(VLOOKUP($AA117,Data!$C$3:$AH$300,AL$1,0),0)</f>
        <v>72000</v>
      </c>
      <c r="AM117">
        <f>IFERROR(VLOOKUP($AA117,Data!$C$3:$AH$300,AM$1,0),0)</f>
        <v>73500</v>
      </c>
      <c r="AO117">
        <f>IFERROR(VLOOKUP($AA117,Data!$C$3:$AH$300,AO$1,0),0)</f>
        <v>600000</v>
      </c>
      <c r="AP117">
        <f>IFERROR(VLOOKUP($AA117,Data!$C$3:$AH$300,AP$1,0),0)</f>
        <v>900000</v>
      </c>
      <c r="AQ117">
        <f>IFERROR(VLOOKUP($AA117,Data!$C$3:$AH$300,AQ$1,0),0)</f>
        <v>900000</v>
      </c>
      <c r="AR117">
        <f>IFERROR(VLOOKUP($AA117,Data!$C$3:$AH$300,AR$1,0),0)</f>
        <v>900000</v>
      </c>
      <c r="AS117">
        <f>IFERROR(VLOOKUP($AA117,Data!$C$3:$AH$300,AS$1,0),0)</f>
        <v>1200000</v>
      </c>
      <c r="AT117">
        <f>IFERROR(VLOOKUP($AA117,Data!$C$3:$AH$300,AT$1,0),0)</f>
        <v>1200000</v>
      </c>
      <c r="AU117">
        <f>IFERROR(VLOOKUP($AA117,Data!$C$3:$AH$300,AU$1,0),0)</f>
        <v>1200000</v>
      </c>
      <c r="AV117">
        <f>IFERROR(VLOOKUP($AA117,Data!$C$3:$AH$300,AV$1,0),0)</f>
        <v>1500000</v>
      </c>
      <c r="AW117">
        <f>IFERROR(VLOOKUP($AA117,Data!$C$3:$AH$300,AW$1,0),0)</f>
        <v>1500000</v>
      </c>
      <c r="AX117">
        <f>IFERROR(VLOOKUP($AA117,Data!$C$3:$AH$300,AX$1,0),0)</f>
        <v>1500000</v>
      </c>
      <c r="AZ117">
        <f>IFERROR(VLOOKUP($AA117,Data!$C$3:$AH$300,AZ$1,0),0)</f>
        <v>600</v>
      </c>
      <c r="BA117">
        <f>IFERROR(VLOOKUP($AA117,Data!$C$3:$AH$300,BA$1,0),0)</f>
        <v>600</v>
      </c>
      <c r="BB117">
        <f>IFERROR(VLOOKUP($AA117,Data!$C$3:$AH$300,BB$1,0),0)</f>
        <v>600</v>
      </c>
      <c r="BC117">
        <f>IFERROR(VLOOKUP($AA117,Data!$C$3:$AH$300,BC$1,0),0)</f>
        <v>600</v>
      </c>
      <c r="BD117">
        <f>IFERROR(VLOOKUP($AA117,Data!$C$3:$AH$300,BD$1,0),0)</f>
        <v>600</v>
      </c>
      <c r="BE117">
        <f>IFERROR(VLOOKUP($AA117,Data!$C$3:$AH$300,BE$1,0),0)</f>
        <v>600</v>
      </c>
      <c r="BF117">
        <f>IFERROR(VLOOKUP($AA117,Data!$C$3:$AH$300,BF$1,0),0)</f>
        <v>600</v>
      </c>
      <c r="BG117">
        <f>IFERROR(VLOOKUP($AA117,Data!$C$3:$AH$300,BG$1,0),0)</f>
        <v>600</v>
      </c>
      <c r="BH117">
        <f>IFERROR(VLOOKUP($AA117,Data!$C$3:$AH$300,BH$1,0),0)</f>
        <v>600</v>
      </c>
      <c r="BI117">
        <f>IFERROR(VLOOKUP($AA117,Data!$C$3:$AH$300,BI$1,0),0)</f>
        <v>600</v>
      </c>
    </row>
    <row r="118" spans="27:61" x14ac:dyDescent="0.25">
      <c r="AA118" t="str">
        <f t="shared" si="3"/>
        <v>S08C</v>
      </c>
      <c r="AB118" t="str">
        <f>IFERROR(VLOOKUP($AA118,Data!$C$3:$AH$300,AB$1,0),0)</f>
        <v>No increase in length of HPMV approved routes</v>
      </c>
      <c r="AD118">
        <f>IFERROR(VLOOKUP($AA118,Data!$C$3:$AH$300,AD$1,0),0)</f>
        <v>60000</v>
      </c>
      <c r="AE118">
        <f>IFERROR(VLOOKUP($AA118,Data!$C$3:$AH$300,AE$1,0),0)</f>
        <v>61500</v>
      </c>
      <c r="AF118">
        <f>IFERROR(VLOOKUP($AA118,Data!$C$3:$AH$300,AF$1,0),0)</f>
        <v>63000</v>
      </c>
      <c r="AG118">
        <f>IFERROR(VLOOKUP($AA118,Data!$C$3:$AH$300,AG$1,0),0)</f>
        <v>64500</v>
      </c>
      <c r="AH118">
        <f>IFERROR(VLOOKUP($AA118,Data!$C$3:$AH$300,AH$1,0),0)</f>
        <v>66000</v>
      </c>
      <c r="AI118">
        <f>IFERROR(VLOOKUP($AA118,Data!$C$3:$AH$300,AI$1,0),0)</f>
        <v>67500</v>
      </c>
      <c r="AJ118">
        <f>IFERROR(VLOOKUP($AA118,Data!$C$3:$AH$300,AJ$1,0),0)</f>
        <v>69000</v>
      </c>
      <c r="AK118">
        <f>IFERROR(VLOOKUP($AA118,Data!$C$3:$AH$300,AK$1,0),0)</f>
        <v>70500</v>
      </c>
      <c r="AL118">
        <f>IFERROR(VLOOKUP($AA118,Data!$C$3:$AH$300,AL$1,0),0)</f>
        <v>72000</v>
      </c>
      <c r="AM118">
        <f>IFERROR(VLOOKUP($AA118,Data!$C$3:$AH$300,AM$1,0),0)</f>
        <v>73500</v>
      </c>
      <c r="AO118">
        <f>IFERROR(VLOOKUP($AA118,Data!$C$3:$AH$300,AO$1,0),0)</f>
        <v>600000</v>
      </c>
      <c r="AP118">
        <f>IFERROR(VLOOKUP($AA118,Data!$C$3:$AH$300,AP$1,0),0)</f>
        <v>900000</v>
      </c>
      <c r="AQ118">
        <f>IFERROR(VLOOKUP($AA118,Data!$C$3:$AH$300,AQ$1,0),0)</f>
        <v>900000</v>
      </c>
      <c r="AR118">
        <f>IFERROR(VLOOKUP($AA118,Data!$C$3:$AH$300,AR$1,0),0)</f>
        <v>900000</v>
      </c>
      <c r="AS118">
        <f>IFERROR(VLOOKUP($AA118,Data!$C$3:$AH$300,AS$1,0),0)</f>
        <v>1200000</v>
      </c>
      <c r="AT118">
        <f>IFERROR(VLOOKUP($AA118,Data!$C$3:$AH$300,AT$1,0),0)</f>
        <v>1200000</v>
      </c>
      <c r="AU118">
        <f>IFERROR(VLOOKUP($AA118,Data!$C$3:$AH$300,AU$1,0),0)</f>
        <v>1200000</v>
      </c>
      <c r="AV118">
        <f>IFERROR(VLOOKUP($AA118,Data!$C$3:$AH$300,AV$1,0),0)</f>
        <v>1500000</v>
      </c>
      <c r="AW118">
        <f>IFERROR(VLOOKUP($AA118,Data!$C$3:$AH$300,AW$1,0),0)</f>
        <v>1500000</v>
      </c>
      <c r="AX118">
        <f>IFERROR(VLOOKUP($AA118,Data!$C$3:$AH$300,AX$1,0),0)</f>
        <v>1500000</v>
      </c>
      <c r="AZ118">
        <f>IFERROR(VLOOKUP($AA118,Data!$C$3:$AH$300,AZ$1,0),0)</f>
        <v>600</v>
      </c>
      <c r="BA118">
        <f>IFERROR(VLOOKUP($AA118,Data!$C$3:$AH$300,BA$1,0),0)</f>
        <v>600</v>
      </c>
      <c r="BB118">
        <f>IFERROR(VLOOKUP($AA118,Data!$C$3:$AH$300,BB$1,0),0)</f>
        <v>600</v>
      </c>
      <c r="BC118">
        <f>IFERROR(VLOOKUP($AA118,Data!$C$3:$AH$300,BC$1,0),0)</f>
        <v>600</v>
      </c>
      <c r="BD118">
        <f>IFERROR(VLOOKUP($AA118,Data!$C$3:$AH$300,BD$1,0),0)</f>
        <v>600</v>
      </c>
      <c r="BE118">
        <f>IFERROR(VLOOKUP($AA118,Data!$C$3:$AH$300,BE$1,0),0)</f>
        <v>600</v>
      </c>
      <c r="BF118">
        <f>IFERROR(VLOOKUP($AA118,Data!$C$3:$AH$300,BF$1,0),0)</f>
        <v>600</v>
      </c>
      <c r="BG118">
        <f>IFERROR(VLOOKUP($AA118,Data!$C$3:$AH$300,BG$1,0),0)</f>
        <v>600</v>
      </c>
      <c r="BH118">
        <f>IFERROR(VLOOKUP($AA118,Data!$C$3:$AH$300,BH$1,0),0)</f>
        <v>600</v>
      </c>
      <c r="BI118">
        <f>IFERROR(VLOOKUP($AA118,Data!$C$3:$AH$300,BI$1,0),0)</f>
        <v>600</v>
      </c>
    </row>
    <row r="119" spans="27:61" x14ac:dyDescent="0.25">
      <c r="AA119" t="str">
        <f t="shared" si="3"/>
        <v>S09C</v>
      </c>
      <c r="AB119" t="str">
        <f>IFERROR(VLOOKUP($AA119,Data!$C$3:$AH$300,AB$1,0),0)</f>
        <v>Decreased heavy vehicle capacity, increased pavement maintenance expenditure, and worsening road user comfort</v>
      </c>
      <c r="AD119">
        <f>IFERROR(VLOOKUP($AA119,Data!$C$3:$AH$300,AD$1,0),0)</f>
        <v>60000</v>
      </c>
      <c r="AE119">
        <f>IFERROR(VLOOKUP($AA119,Data!$C$3:$AH$300,AE$1,0),0)</f>
        <v>61500</v>
      </c>
      <c r="AF119">
        <f>IFERROR(VLOOKUP($AA119,Data!$C$3:$AH$300,AF$1,0),0)</f>
        <v>63000</v>
      </c>
      <c r="AG119">
        <f>IFERROR(VLOOKUP($AA119,Data!$C$3:$AH$300,AG$1,0),0)</f>
        <v>64500</v>
      </c>
      <c r="AH119">
        <f>IFERROR(VLOOKUP($AA119,Data!$C$3:$AH$300,AH$1,0),0)</f>
        <v>66000</v>
      </c>
      <c r="AI119">
        <f>IFERROR(VLOOKUP($AA119,Data!$C$3:$AH$300,AI$1,0),0)</f>
        <v>67500</v>
      </c>
      <c r="AJ119">
        <f>IFERROR(VLOOKUP($AA119,Data!$C$3:$AH$300,AJ$1,0),0)</f>
        <v>69000</v>
      </c>
      <c r="AK119">
        <f>IFERROR(VLOOKUP($AA119,Data!$C$3:$AH$300,AK$1,0),0)</f>
        <v>70500</v>
      </c>
      <c r="AL119">
        <f>IFERROR(VLOOKUP($AA119,Data!$C$3:$AH$300,AL$1,0),0)</f>
        <v>72000</v>
      </c>
      <c r="AM119">
        <f>IFERROR(VLOOKUP($AA119,Data!$C$3:$AH$300,AM$1,0),0)</f>
        <v>73500</v>
      </c>
      <c r="AO119">
        <f>IFERROR(VLOOKUP($AA119,Data!$C$3:$AH$300,AO$1,0),0)</f>
        <v>600000</v>
      </c>
      <c r="AP119">
        <f>IFERROR(VLOOKUP($AA119,Data!$C$3:$AH$300,AP$1,0),0)</f>
        <v>900000</v>
      </c>
      <c r="AQ119">
        <f>IFERROR(VLOOKUP($AA119,Data!$C$3:$AH$300,AQ$1,0),0)</f>
        <v>900000</v>
      </c>
      <c r="AR119">
        <f>IFERROR(VLOOKUP($AA119,Data!$C$3:$AH$300,AR$1,0),0)</f>
        <v>900000</v>
      </c>
      <c r="AS119">
        <f>IFERROR(VLOOKUP($AA119,Data!$C$3:$AH$300,AS$1,0),0)</f>
        <v>1200000</v>
      </c>
      <c r="AT119">
        <f>IFERROR(VLOOKUP($AA119,Data!$C$3:$AH$300,AT$1,0),0)</f>
        <v>1200000</v>
      </c>
      <c r="AU119">
        <f>IFERROR(VLOOKUP($AA119,Data!$C$3:$AH$300,AU$1,0),0)</f>
        <v>1200000</v>
      </c>
      <c r="AV119">
        <f>IFERROR(VLOOKUP($AA119,Data!$C$3:$AH$300,AV$1,0),0)</f>
        <v>1500000</v>
      </c>
      <c r="AW119">
        <f>IFERROR(VLOOKUP($AA119,Data!$C$3:$AH$300,AW$1,0),0)</f>
        <v>1500000</v>
      </c>
      <c r="AX119">
        <f>IFERROR(VLOOKUP($AA119,Data!$C$3:$AH$300,AX$1,0),0)</f>
        <v>1500000</v>
      </c>
      <c r="AZ119">
        <f>IFERROR(VLOOKUP($AA119,Data!$C$3:$AH$300,AZ$1,0),0)</f>
        <v>600</v>
      </c>
      <c r="BA119">
        <f>IFERROR(VLOOKUP($AA119,Data!$C$3:$AH$300,BA$1,0),0)</f>
        <v>600</v>
      </c>
      <c r="BB119">
        <f>IFERROR(VLOOKUP($AA119,Data!$C$3:$AH$300,BB$1,0),0)</f>
        <v>600</v>
      </c>
      <c r="BC119">
        <f>IFERROR(VLOOKUP($AA119,Data!$C$3:$AH$300,BC$1,0),0)</f>
        <v>600</v>
      </c>
      <c r="BD119">
        <f>IFERROR(VLOOKUP($AA119,Data!$C$3:$AH$300,BD$1,0),0)</f>
        <v>600</v>
      </c>
      <c r="BE119">
        <f>IFERROR(VLOOKUP($AA119,Data!$C$3:$AH$300,BE$1,0),0)</f>
        <v>600</v>
      </c>
      <c r="BF119">
        <f>IFERROR(VLOOKUP($AA119,Data!$C$3:$AH$300,BF$1,0),0)</f>
        <v>600</v>
      </c>
      <c r="BG119">
        <f>IFERROR(VLOOKUP($AA119,Data!$C$3:$AH$300,BG$1,0),0)</f>
        <v>600</v>
      </c>
      <c r="BH119">
        <f>IFERROR(VLOOKUP($AA119,Data!$C$3:$AH$300,BH$1,0),0)</f>
        <v>600</v>
      </c>
      <c r="BI119">
        <f>IFERROR(VLOOKUP($AA119,Data!$C$3:$AH$300,BI$1,0),0)</f>
        <v>600</v>
      </c>
    </row>
    <row r="120" spans="27:61" x14ac:dyDescent="0.25">
      <c r="AA120" t="str">
        <f t="shared" si="3"/>
        <v>S10C</v>
      </c>
      <c r="AB120" t="str">
        <f>IFERROR(VLOOKUP($AA120,Data!$C$3:$AH$300,AB$1,0),0)</f>
        <v>No improvement in Travel time reliability</v>
      </c>
      <c r="AD120">
        <f>IFERROR(VLOOKUP($AA120,Data!$C$3:$AH$300,AD$1,0),0)</f>
        <v>0</v>
      </c>
      <c r="AE120">
        <f>IFERROR(VLOOKUP($AA120,Data!$C$3:$AH$300,AE$1,0),0)</f>
        <v>0</v>
      </c>
      <c r="AF120">
        <f>IFERROR(VLOOKUP($AA120,Data!$C$3:$AH$300,AF$1,0),0)</f>
        <v>0</v>
      </c>
      <c r="AG120">
        <f>IFERROR(VLOOKUP($AA120,Data!$C$3:$AH$300,AG$1,0),0)</f>
        <v>0</v>
      </c>
      <c r="AH120">
        <f>IFERROR(VLOOKUP($AA120,Data!$C$3:$AH$300,AH$1,0),0)</f>
        <v>0</v>
      </c>
      <c r="AI120">
        <f>IFERROR(VLOOKUP($AA120,Data!$C$3:$AH$300,AI$1,0),0)</f>
        <v>0</v>
      </c>
      <c r="AJ120">
        <f>IFERROR(VLOOKUP($AA120,Data!$C$3:$AH$300,AJ$1,0),0)</f>
        <v>0</v>
      </c>
      <c r="AK120">
        <f>IFERROR(VLOOKUP($AA120,Data!$C$3:$AH$300,AK$1,0),0)</f>
        <v>0</v>
      </c>
      <c r="AL120">
        <f>IFERROR(VLOOKUP($AA120,Data!$C$3:$AH$300,AL$1,0),0)</f>
        <v>0</v>
      </c>
      <c r="AM120">
        <f>IFERROR(VLOOKUP($AA120,Data!$C$3:$AH$300,AM$1,0),0)</f>
        <v>0</v>
      </c>
      <c r="AO120">
        <f>IFERROR(VLOOKUP($AA120,Data!$C$3:$AH$300,AO$1,0),0)</f>
        <v>1200000</v>
      </c>
      <c r="AP120">
        <f>IFERROR(VLOOKUP($AA120,Data!$C$3:$AH$300,AP$1,0),0)</f>
        <v>1200000</v>
      </c>
      <c r="AQ120">
        <f>IFERROR(VLOOKUP($AA120,Data!$C$3:$AH$300,AQ$1,0),0)</f>
        <v>1200000</v>
      </c>
      <c r="AR120">
        <f>IFERROR(VLOOKUP($AA120,Data!$C$3:$AH$300,AR$1,0),0)</f>
        <v>1200000</v>
      </c>
      <c r="AS120">
        <f>IFERROR(VLOOKUP($AA120,Data!$C$3:$AH$300,AS$1,0),0)</f>
        <v>1200000</v>
      </c>
      <c r="AT120">
        <f>IFERROR(VLOOKUP($AA120,Data!$C$3:$AH$300,AT$1,0),0)</f>
        <v>1200000</v>
      </c>
      <c r="AU120">
        <f>IFERROR(VLOOKUP($AA120,Data!$C$3:$AH$300,AU$1,0),0)</f>
        <v>1200000</v>
      </c>
      <c r="AV120">
        <f>IFERROR(VLOOKUP($AA120,Data!$C$3:$AH$300,AV$1,0),0)</f>
        <v>1200000</v>
      </c>
      <c r="AW120">
        <f>IFERROR(VLOOKUP($AA120,Data!$C$3:$AH$300,AW$1,0),0)</f>
        <v>1200000</v>
      </c>
      <c r="AX120">
        <f>IFERROR(VLOOKUP($AA120,Data!$C$3:$AH$300,AX$1,0),0)</f>
        <v>1200000</v>
      </c>
      <c r="AZ120">
        <f>IFERROR(VLOOKUP($AA120,Data!$C$3:$AH$300,AZ$1,0),0)</f>
        <v>0</v>
      </c>
      <c r="BA120">
        <f>IFERROR(VLOOKUP($AA120,Data!$C$3:$AH$300,BA$1,0),0)</f>
        <v>0</v>
      </c>
      <c r="BB120">
        <f>IFERROR(VLOOKUP($AA120,Data!$C$3:$AH$300,BB$1,0),0)</f>
        <v>0</v>
      </c>
      <c r="BC120">
        <f>IFERROR(VLOOKUP($AA120,Data!$C$3:$AH$300,BC$1,0),0)</f>
        <v>0</v>
      </c>
      <c r="BD120">
        <f>IFERROR(VLOOKUP($AA120,Data!$C$3:$AH$300,BD$1,0),0)</f>
        <v>0</v>
      </c>
      <c r="BE120">
        <f>IFERROR(VLOOKUP($AA120,Data!$C$3:$AH$300,BE$1,0),0)</f>
        <v>0</v>
      </c>
      <c r="BF120">
        <f>IFERROR(VLOOKUP($AA120,Data!$C$3:$AH$300,BF$1,0),0)</f>
        <v>0</v>
      </c>
      <c r="BG120">
        <f>IFERROR(VLOOKUP($AA120,Data!$C$3:$AH$300,BG$1,0),0)</f>
        <v>0</v>
      </c>
      <c r="BH120">
        <f>IFERROR(VLOOKUP($AA120,Data!$C$3:$AH$300,BH$1,0),0)</f>
        <v>0</v>
      </c>
      <c r="BI120">
        <f>IFERROR(VLOOKUP($AA120,Data!$C$3:$AH$300,BI$1,0),0)</f>
        <v>0</v>
      </c>
    </row>
    <row r="121" spans="27:61" x14ac:dyDescent="0.25">
      <c r="AA121" t="str">
        <f t="shared" si="3"/>
        <v>T01B</v>
      </c>
      <c r="AB121" t="str">
        <f>IFERROR(VLOOKUP($AA121,Data!$C$3:$AH$300,AB$1,0),0)</f>
        <v>Road Surface condition is maintained, asset consumption is stabilised, and asset stewardship is marginal</v>
      </c>
      <c r="AD121">
        <f>IFERROR(VLOOKUP($AA121,Data!$C$3:$AH$300,AD$1,0),0)</f>
        <v>88000</v>
      </c>
      <c r="AE121">
        <f>IFERROR(VLOOKUP($AA121,Data!$C$3:$AH$300,AE$1,0),0)</f>
        <v>90200.000000000015</v>
      </c>
      <c r="AF121">
        <f>IFERROR(VLOOKUP($AA121,Data!$C$3:$AH$300,AF$1,0),0)</f>
        <v>92400.000000000015</v>
      </c>
      <c r="AG121">
        <f>IFERROR(VLOOKUP($AA121,Data!$C$3:$AH$300,AG$1,0),0)</f>
        <v>94600.000000000015</v>
      </c>
      <c r="AH121">
        <f>IFERROR(VLOOKUP($AA121,Data!$C$3:$AH$300,AH$1,0),0)</f>
        <v>96800.000000000015</v>
      </c>
      <c r="AI121">
        <f>IFERROR(VLOOKUP($AA121,Data!$C$3:$AH$300,AI$1,0),0)</f>
        <v>99000.000000000015</v>
      </c>
      <c r="AJ121">
        <f>IFERROR(VLOOKUP($AA121,Data!$C$3:$AH$300,AJ$1,0),0)</f>
        <v>101200.00000000001</v>
      </c>
      <c r="AK121">
        <f>IFERROR(VLOOKUP($AA121,Data!$C$3:$AH$300,AK$1,0),0)</f>
        <v>103400.00000000001</v>
      </c>
      <c r="AL121">
        <f>IFERROR(VLOOKUP($AA121,Data!$C$3:$AH$300,AL$1,0),0)</f>
        <v>105600.00000000001</v>
      </c>
      <c r="AM121">
        <f>IFERROR(VLOOKUP($AA121,Data!$C$3:$AH$300,AM$1,0),0)</f>
        <v>107800.00000000001</v>
      </c>
      <c r="AO121">
        <f>IFERROR(VLOOKUP($AA121,Data!$C$3:$AH$300,AO$1,0),0)</f>
        <v>400000</v>
      </c>
      <c r="AP121">
        <f>IFERROR(VLOOKUP($AA121,Data!$C$3:$AH$300,AP$1,0),0)</f>
        <v>400000</v>
      </c>
      <c r="AQ121">
        <f>IFERROR(VLOOKUP($AA121,Data!$C$3:$AH$300,AQ$1,0),0)</f>
        <v>600000</v>
      </c>
      <c r="AR121">
        <f>IFERROR(VLOOKUP($AA121,Data!$C$3:$AH$300,AR$1,0),0)</f>
        <v>600000</v>
      </c>
      <c r="AS121">
        <f>IFERROR(VLOOKUP($AA121,Data!$C$3:$AH$300,AS$1,0),0)</f>
        <v>600000</v>
      </c>
      <c r="AT121">
        <f>IFERROR(VLOOKUP($AA121,Data!$C$3:$AH$300,AT$1,0),0)</f>
        <v>600000</v>
      </c>
      <c r="AU121">
        <f>IFERROR(VLOOKUP($AA121,Data!$C$3:$AH$300,AU$1,0),0)</f>
        <v>800000</v>
      </c>
      <c r="AV121">
        <f>IFERROR(VLOOKUP($AA121,Data!$C$3:$AH$300,AV$1,0),0)</f>
        <v>800000</v>
      </c>
      <c r="AW121">
        <f>IFERROR(VLOOKUP($AA121,Data!$C$3:$AH$300,AW$1,0),0)</f>
        <v>800000</v>
      </c>
      <c r="AX121">
        <f>IFERROR(VLOOKUP($AA121,Data!$C$3:$AH$300,AX$1,0),0)</f>
        <v>800000</v>
      </c>
      <c r="AZ121">
        <f>IFERROR(VLOOKUP($AA121,Data!$C$3:$AH$300,AZ$1,0),0)</f>
        <v>880.00000000000011</v>
      </c>
      <c r="BA121">
        <f>IFERROR(VLOOKUP($AA121,Data!$C$3:$AH$300,BA$1,0),0)</f>
        <v>880.00000000000011</v>
      </c>
      <c r="BB121">
        <f>IFERROR(VLOOKUP($AA121,Data!$C$3:$AH$300,BB$1,0),0)</f>
        <v>880.00000000000011</v>
      </c>
      <c r="BC121">
        <f>IFERROR(VLOOKUP($AA121,Data!$C$3:$AH$300,BC$1,0),0)</f>
        <v>880.00000000000011</v>
      </c>
      <c r="BD121">
        <f>IFERROR(VLOOKUP($AA121,Data!$C$3:$AH$300,BD$1,0),0)</f>
        <v>880.00000000000011</v>
      </c>
      <c r="BE121">
        <f>IFERROR(VLOOKUP($AA121,Data!$C$3:$AH$300,BE$1,0),0)</f>
        <v>880.00000000000011</v>
      </c>
      <c r="BF121">
        <f>IFERROR(VLOOKUP($AA121,Data!$C$3:$AH$300,BF$1,0),0)</f>
        <v>880.00000000000011</v>
      </c>
      <c r="BG121">
        <f>IFERROR(VLOOKUP($AA121,Data!$C$3:$AH$300,BG$1,0),0)</f>
        <v>880.00000000000011</v>
      </c>
      <c r="BH121">
        <f>IFERROR(VLOOKUP($AA121,Data!$C$3:$AH$300,BH$1,0),0)</f>
        <v>880.00000000000011</v>
      </c>
      <c r="BI121">
        <f>IFERROR(VLOOKUP($AA121,Data!$C$3:$AH$300,BI$1,0),0)</f>
        <v>880.00000000000011</v>
      </c>
    </row>
    <row r="122" spans="27:61" x14ac:dyDescent="0.25">
      <c r="AA122" t="str">
        <f t="shared" si="3"/>
        <v>T02B</v>
      </c>
      <c r="AB122" t="str">
        <f>IFERROR(VLOOKUP($AA122,Data!$C$3:$AH$300,AB$1,0),0)</f>
        <v>Pavement condition is maintained, asset consumption is stabilised, and asset stewardship is marginal</v>
      </c>
      <c r="AD122">
        <f>IFERROR(VLOOKUP($AA122,Data!$C$3:$AH$300,AD$1,0),0)</f>
        <v>880000.00000000012</v>
      </c>
      <c r="AE122">
        <f>IFERROR(VLOOKUP($AA122,Data!$C$3:$AH$300,AE$1,0),0)</f>
        <v>902000.00000000012</v>
      </c>
      <c r="AF122">
        <f>IFERROR(VLOOKUP($AA122,Data!$C$3:$AH$300,AF$1,0),0)</f>
        <v>924000.00000000012</v>
      </c>
      <c r="AG122">
        <f>IFERROR(VLOOKUP($AA122,Data!$C$3:$AH$300,AG$1,0),0)</f>
        <v>946000.00000000012</v>
      </c>
      <c r="AH122">
        <f>IFERROR(VLOOKUP($AA122,Data!$C$3:$AH$300,AH$1,0),0)</f>
        <v>968000.00000000012</v>
      </c>
      <c r="AI122">
        <f>IFERROR(VLOOKUP($AA122,Data!$C$3:$AH$300,AI$1,0),0)</f>
        <v>990000.00000000012</v>
      </c>
      <c r="AJ122">
        <f>IFERROR(VLOOKUP($AA122,Data!$C$3:$AH$300,AJ$1,0),0)</f>
        <v>1012000.0000000001</v>
      </c>
      <c r="AK122">
        <f>IFERROR(VLOOKUP($AA122,Data!$C$3:$AH$300,AK$1,0),0)</f>
        <v>1034000.0000000001</v>
      </c>
      <c r="AL122">
        <f>IFERROR(VLOOKUP($AA122,Data!$C$3:$AH$300,AL$1,0),0)</f>
        <v>1056000</v>
      </c>
      <c r="AM122">
        <f>IFERROR(VLOOKUP($AA122,Data!$C$3:$AH$300,AM$1,0),0)</f>
        <v>1078000</v>
      </c>
      <c r="AO122">
        <f>IFERROR(VLOOKUP($AA122,Data!$C$3:$AH$300,AO$1,0),0)</f>
        <v>400000</v>
      </c>
      <c r="AP122">
        <f>IFERROR(VLOOKUP($AA122,Data!$C$3:$AH$300,AP$1,0),0)</f>
        <v>400000</v>
      </c>
      <c r="AQ122">
        <f>IFERROR(VLOOKUP($AA122,Data!$C$3:$AH$300,AQ$1,0),0)</f>
        <v>600000</v>
      </c>
      <c r="AR122">
        <f>IFERROR(VLOOKUP($AA122,Data!$C$3:$AH$300,AR$1,0),0)</f>
        <v>600000</v>
      </c>
      <c r="AS122">
        <f>IFERROR(VLOOKUP($AA122,Data!$C$3:$AH$300,AS$1,0),0)</f>
        <v>600000</v>
      </c>
      <c r="AT122">
        <f>IFERROR(VLOOKUP($AA122,Data!$C$3:$AH$300,AT$1,0),0)</f>
        <v>600000</v>
      </c>
      <c r="AU122">
        <f>IFERROR(VLOOKUP($AA122,Data!$C$3:$AH$300,AU$1,0),0)</f>
        <v>800000</v>
      </c>
      <c r="AV122">
        <f>IFERROR(VLOOKUP($AA122,Data!$C$3:$AH$300,AV$1,0),0)</f>
        <v>800000</v>
      </c>
      <c r="AW122">
        <f>IFERROR(VLOOKUP($AA122,Data!$C$3:$AH$300,AW$1,0),0)</f>
        <v>800000</v>
      </c>
      <c r="AX122">
        <f>IFERROR(VLOOKUP($AA122,Data!$C$3:$AH$300,AX$1,0),0)</f>
        <v>800000</v>
      </c>
      <c r="AZ122">
        <f>IFERROR(VLOOKUP($AA122,Data!$C$3:$AH$300,AZ$1,0),0)</f>
        <v>880.00000000000011</v>
      </c>
      <c r="BA122">
        <f>IFERROR(VLOOKUP($AA122,Data!$C$3:$AH$300,BA$1,0),0)</f>
        <v>880.00000000000011</v>
      </c>
      <c r="BB122">
        <f>IFERROR(VLOOKUP($AA122,Data!$C$3:$AH$300,BB$1,0),0)</f>
        <v>880.00000000000011</v>
      </c>
      <c r="BC122">
        <f>IFERROR(VLOOKUP($AA122,Data!$C$3:$AH$300,BC$1,0),0)</f>
        <v>880.00000000000011</v>
      </c>
      <c r="BD122">
        <f>IFERROR(VLOOKUP($AA122,Data!$C$3:$AH$300,BD$1,0),0)</f>
        <v>880.00000000000011</v>
      </c>
      <c r="BE122">
        <f>IFERROR(VLOOKUP($AA122,Data!$C$3:$AH$300,BE$1,0),0)</f>
        <v>880.00000000000011</v>
      </c>
      <c r="BF122">
        <f>IFERROR(VLOOKUP($AA122,Data!$C$3:$AH$300,BF$1,0),0)</f>
        <v>880.00000000000011</v>
      </c>
      <c r="BG122">
        <f>IFERROR(VLOOKUP($AA122,Data!$C$3:$AH$300,BG$1,0),0)</f>
        <v>880.00000000000011</v>
      </c>
      <c r="BH122">
        <f>IFERROR(VLOOKUP($AA122,Data!$C$3:$AH$300,BH$1,0),0)</f>
        <v>880.00000000000011</v>
      </c>
      <c r="BI122">
        <f>IFERROR(VLOOKUP($AA122,Data!$C$3:$AH$300,BI$1,0),0)</f>
        <v>880.00000000000011</v>
      </c>
    </row>
    <row r="123" spans="27:61" x14ac:dyDescent="0.25">
      <c r="AA123" t="str">
        <f t="shared" si="3"/>
        <v>T03B</v>
      </c>
      <c r="AB123" t="str">
        <f>IFERROR(VLOOKUP($AA123,Data!$C$3:$AH$300,AB$1,0),0)</f>
        <v>Footpath condition is maintained, asset consumption is stabilised, and asset stewardship is marginal</v>
      </c>
      <c r="AD123">
        <f>IFERROR(VLOOKUP($AA123,Data!$C$3:$AH$300,AD$1,0),0)</f>
        <v>88000</v>
      </c>
      <c r="AE123">
        <f>IFERROR(VLOOKUP($AA123,Data!$C$3:$AH$300,AE$1,0),0)</f>
        <v>90200.000000000015</v>
      </c>
      <c r="AF123">
        <f>IFERROR(VLOOKUP($AA123,Data!$C$3:$AH$300,AF$1,0),0)</f>
        <v>92400.000000000015</v>
      </c>
      <c r="AG123">
        <f>IFERROR(VLOOKUP($AA123,Data!$C$3:$AH$300,AG$1,0),0)</f>
        <v>94600.000000000015</v>
      </c>
      <c r="AH123">
        <f>IFERROR(VLOOKUP($AA123,Data!$C$3:$AH$300,AH$1,0),0)</f>
        <v>96800.000000000015</v>
      </c>
      <c r="AI123">
        <f>IFERROR(VLOOKUP($AA123,Data!$C$3:$AH$300,AI$1,0),0)</f>
        <v>99000.000000000015</v>
      </c>
      <c r="AJ123">
        <f>IFERROR(VLOOKUP($AA123,Data!$C$3:$AH$300,AJ$1,0),0)</f>
        <v>101200.00000000001</v>
      </c>
      <c r="AK123">
        <f>IFERROR(VLOOKUP($AA123,Data!$C$3:$AH$300,AK$1,0),0)</f>
        <v>103400.00000000001</v>
      </c>
      <c r="AL123">
        <f>IFERROR(VLOOKUP($AA123,Data!$C$3:$AH$300,AL$1,0),0)</f>
        <v>105600.00000000001</v>
      </c>
      <c r="AM123">
        <f>IFERROR(VLOOKUP($AA123,Data!$C$3:$AH$300,AM$1,0),0)</f>
        <v>107800.00000000001</v>
      </c>
      <c r="AO123">
        <f>IFERROR(VLOOKUP($AA123,Data!$C$3:$AH$300,AO$1,0),0)</f>
        <v>400000</v>
      </c>
      <c r="AP123">
        <f>IFERROR(VLOOKUP($AA123,Data!$C$3:$AH$300,AP$1,0),0)</f>
        <v>400000</v>
      </c>
      <c r="AQ123">
        <f>IFERROR(VLOOKUP($AA123,Data!$C$3:$AH$300,AQ$1,0),0)</f>
        <v>600000</v>
      </c>
      <c r="AR123">
        <f>IFERROR(VLOOKUP($AA123,Data!$C$3:$AH$300,AR$1,0),0)</f>
        <v>600000</v>
      </c>
      <c r="AS123">
        <f>IFERROR(VLOOKUP($AA123,Data!$C$3:$AH$300,AS$1,0),0)</f>
        <v>600000</v>
      </c>
      <c r="AT123">
        <f>IFERROR(VLOOKUP($AA123,Data!$C$3:$AH$300,AT$1,0),0)</f>
        <v>600000</v>
      </c>
      <c r="AU123">
        <f>IFERROR(VLOOKUP($AA123,Data!$C$3:$AH$300,AU$1,0),0)</f>
        <v>800000</v>
      </c>
      <c r="AV123">
        <f>IFERROR(VLOOKUP($AA123,Data!$C$3:$AH$300,AV$1,0),0)</f>
        <v>800000</v>
      </c>
      <c r="AW123">
        <f>IFERROR(VLOOKUP($AA123,Data!$C$3:$AH$300,AW$1,0),0)</f>
        <v>800000</v>
      </c>
      <c r="AX123">
        <f>IFERROR(VLOOKUP($AA123,Data!$C$3:$AH$300,AX$1,0),0)</f>
        <v>800000</v>
      </c>
      <c r="AZ123">
        <f>IFERROR(VLOOKUP($AA123,Data!$C$3:$AH$300,AZ$1,0),0)</f>
        <v>880.00000000000011</v>
      </c>
      <c r="BA123">
        <f>IFERROR(VLOOKUP($AA123,Data!$C$3:$AH$300,BA$1,0),0)</f>
        <v>880.00000000000011</v>
      </c>
      <c r="BB123">
        <f>IFERROR(VLOOKUP($AA123,Data!$C$3:$AH$300,BB$1,0),0)</f>
        <v>880.00000000000011</v>
      </c>
      <c r="BC123">
        <f>IFERROR(VLOOKUP($AA123,Data!$C$3:$AH$300,BC$1,0),0)</f>
        <v>880.00000000000011</v>
      </c>
      <c r="BD123">
        <f>IFERROR(VLOOKUP($AA123,Data!$C$3:$AH$300,BD$1,0),0)</f>
        <v>880.00000000000011</v>
      </c>
      <c r="BE123">
        <f>IFERROR(VLOOKUP($AA123,Data!$C$3:$AH$300,BE$1,0),0)</f>
        <v>880.00000000000011</v>
      </c>
      <c r="BF123">
        <f>IFERROR(VLOOKUP($AA123,Data!$C$3:$AH$300,BF$1,0),0)</f>
        <v>880.00000000000011</v>
      </c>
      <c r="BG123">
        <f>IFERROR(VLOOKUP($AA123,Data!$C$3:$AH$300,BG$1,0),0)</f>
        <v>880.00000000000011</v>
      </c>
      <c r="BH123">
        <f>IFERROR(VLOOKUP($AA123,Data!$C$3:$AH$300,BH$1,0),0)</f>
        <v>880.00000000000011</v>
      </c>
      <c r="BI123">
        <f>IFERROR(VLOOKUP($AA123,Data!$C$3:$AH$300,BI$1,0),0)</f>
        <v>880.00000000000011</v>
      </c>
    </row>
    <row r="124" spans="27:61" x14ac:dyDescent="0.25">
      <c r="AA124" t="str">
        <f t="shared" si="3"/>
        <v>T04B</v>
      </c>
      <c r="AB124" t="str">
        <f>IFERROR(VLOOKUP($AA124,Data!$C$3:$AH$300,AB$1,0),0)</f>
        <v>Drainage condition is maintained, asset consumption is stabilised, and asset stewardship is marginal</v>
      </c>
      <c r="AD124">
        <f>IFERROR(VLOOKUP($AA124,Data!$C$3:$AH$300,AD$1,0),0)</f>
        <v>88000</v>
      </c>
      <c r="AE124">
        <f>IFERROR(VLOOKUP($AA124,Data!$C$3:$AH$300,AE$1,0),0)</f>
        <v>90200.000000000015</v>
      </c>
      <c r="AF124">
        <f>IFERROR(VLOOKUP($AA124,Data!$C$3:$AH$300,AF$1,0),0)</f>
        <v>92400.000000000015</v>
      </c>
      <c r="AG124">
        <f>IFERROR(VLOOKUP($AA124,Data!$C$3:$AH$300,AG$1,0),0)</f>
        <v>94600.000000000015</v>
      </c>
      <c r="AH124">
        <f>IFERROR(VLOOKUP($AA124,Data!$C$3:$AH$300,AH$1,0),0)</f>
        <v>96800.000000000015</v>
      </c>
      <c r="AI124">
        <f>IFERROR(VLOOKUP($AA124,Data!$C$3:$AH$300,AI$1,0),0)</f>
        <v>99000.000000000015</v>
      </c>
      <c r="AJ124">
        <f>IFERROR(VLOOKUP($AA124,Data!$C$3:$AH$300,AJ$1,0),0)</f>
        <v>101200.00000000001</v>
      </c>
      <c r="AK124">
        <f>IFERROR(VLOOKUP($AA124,Data!$C$3:$AH$300,AK$1,0),0)</f>
        <v>103400.00000000001</v>
      </c>
      <c r="AL124">
        <f>IFERROR(VLOOKUP($AA124,Data!$C$3:$AH$300,AL$1,0),0)</f>
        <v>105600.00000000001</v>
      </c>
      <c r="AM124">
        <f>IFERROR(VLOOKUP($AA124,Data!$C$3:$AH$300,AM$1,0),0)</f>
        <v>107800.00000000001</v>
      </c>
      <c r="AO124">
        <f>IFERROR(VLOOKUP($AA124,Data!$C$3:$AH$300,AO$1,0),0)</f>
        <v>400000</v>
      </c>
      <c r="AP124">
        <f>IFERROR(VLOOKUP($AA124,Data!$C$3:$AH$300,AP$1,0),0)</f>
        <v>400000</v>
      </c>
      <c r="AQ124">
        <f>IFERROR(VLOOKUP($AA124,Data!$C$3:$AH$300,AQ$1,0),0)</f>
        <v>600000</v>
      </c>
      <c r="AR124">
        <f>IFERROR(VLOOKUP($AA124,Data!$C$3:$AH$300,AR$1,0),0)</f>
        <v>600000</v>
      </c>
      <c r="AS124">
        <f>IFERROR(VLOOKUP($AA124,Data!$C$3:$AH$300,AS$1,0),0)</f>
        <v>600000</v>
      </c>
      <c r="AT124">
        <f>IFERROR(VLOOKUP($AA124,Data!$C$3:$AH$300,AT$1,0),0)</f>
        <v>600000</v>
      </c>
      <c r="AU124">
        <f>IFERROR(VLOOKUP($AA124,Data!$C$3:$AH$300,AU$1,0),0)</f>
        <v>800000</v>
      </c>
      <c r="AV124">
        <f>IFERROR(VLOOKUP($AA124,Data!$C$3:$AH$300,AV$1,0),0)</f>
        <v>800000</v>
      </c>
      <c r="AW124">
        <f>IFERROR(VLOOKUP($AA124,Data!$C$3:$AH$300,AW$1,0),0)</f>
        <v>800000</v>
      </c>
      <c r="AX124">
        <f>IFERROR(VLOOKUP($AA124,Data!$C$3:$AH$300,AX$1,0),0)</f>
        <v>800000</v>
      </c>
      <c r="AZ124">
        <f>IFERROR(VLOOKUP($AA124,Data!$C$3:$AH$300,AZ$1,0),0)</f>
        <v>880.00000000000011</v>
      </c>
      <c r="BA124">
        <f>IFERROR(VLOOKUP($AA124,Data!$C$3:$AH$300,BA$1,0),0)</f>
        <v>880.00000000000011</v>
      </c>
      <c r="BB124">
        <f>IFERROR(VLOOKUP($AA124,Data!$C$3:$AH$300,BB$1,0),0)</f>
        <v>880.00000000000011</v>
      </c>
      <c r="BC124">
        <f>IFERROR(VLOOKUP($AA124,Data!$C$3:$AH$300,BC$1,0),0)</f>
        <v>880.00000000000011</v>
      </c>
      <c r="BD124">
        <f>IFERROR(VLOOKUP($AA124,Data!$C$3:$AH$300,BD$1,0),0)</f>
        <v>880.00000000000011</v>
      </c>
      <c r="BE124">
        <f>IFERROR(VLOOKUP($AA124,Data!$C$3:$AH$300,BE$1,0),0)</f>
        <v>880.00000000000011</v>
      </c>
      <c r="BF124">
        <f>IFERROR(VLOOKUP($AA124,Data!$C$3:$AH$300,BF$1,0),0)</f>
        <v>880.00000000000011</v>
      </c>
      <c r="BG124">
        <f>IFERROR(VLOOKUP($AA124,Data!$C$3:$AH$300,BG$1,0),0)</f>
        <v>880.00000000000011</v>
      </c>
      <c r="BH124">
        <f>IFERROR(VLOOKUP($AA124,Data!$C$3:$AH$300,BH$1,0),0)</f>
        <v>880.00000000000011</v>
      </c>
      <c r="BI124">
        <f>IFERROR(VLOOKUP($AA124,Data!$C$3:$AH$300,BI$1,0),0)</f>
        <v>880.00000000000011</v>
      </c>
    </row>
    <row r="125" spans="27:61" x14ac:dyDescent="0.25">
      <c r="AA125" t="str">
        <f t="shared" si="3"/>
        <v>T05B</v>
      </c>
      <c r="AB125" t="str">
        <f>IFERROR(VLOOKUP($AA125,Data!$C$3:$AH$300,AB$1,0),0)</f>
        <v>Structures condition is maintained, asset consumption is stabilised, and asset stewardship is marginal</v>
      </c>
      <c r="AD125">
        <f>IFERROR(VLOOKUP($AA125,Data!$C$3:$AH$300,AD$1,0),0)</f>
        <v>88000</v>
      </c>
      <c r="AE125">
        <f>IFERROR(VLOOKUP($AA125,Data!$C$3:$AH$300,AE$1,0),0)</f>
        <v>90200.000000000015</v>
      </c>
      <c r="AF125">
        <f>IFERROR(VLOOKUP($AA125,Data!$C$3:$AH$300,AF$1,0),0)</f>
        <v>92400.000000000015</v>
      </c>
      <c r="AG125">
        <f>IFERROR(VLOOKUP($AA125,Data!$C$3:$AH$300,AG$1,0),0)</f>
        <v>94600.000000000015</v>
      </c>
      <c r="AH125">
        <f>IFERROR(VLOOKUP($AA125,Data!$C$3:$AH$300,AH$1,0),0)</f>
        <v>96800.000000000015</v>
      </c>
      <c r="AI125">
        <f>IFERROR(VLOOKUP($AA125,Data!$C$3:$AH$300,AI$1,0),0)</f>
        <v>99000.000000000015</v>
      </c>
      <c r="AJ125">
        <f>IFERROR(VLOOKUP($AA125,Data!$C$3:$AH$300,AJ$1,0),0)</f>
        <v>101200.00000000001</v>
      </c>
      <c r="AK125">
        <f>IFERROR(VLOOKUP($AA125,Data!$C$3:$AH$300,AK$1,0),0)</f>
        <v>103400.00000000001</v>
      </c>
      <c r="AL125">
        <f>IFERROR(VLOOKUP($AA125,Data!$C$3:$AH$300,AL$1,0),0)</f>
        <v>105600.00000000001</v>
      </c>
      <c r="AM125">
        <f>IFERROR(VLOOKUP($AA125,Data!$C$3:$AH$300,AM$1,0),0)</f>
        <v>107800.00000000001</v>
      </c>
      <c r="AO125">
        <f>IFERROR(VLOOKUP($AA125,Data!$C$3:$AH$300,AO$1,0),0)</f>
        <v>400000</v>
      </c>
      <c r="AP125">
        <f>IFERROR(VLOOKUP($AA125,Data!$C$3:$AH$300,AP$1,0),0)</f>
        <v>400000</v>
      </c>
      <c r="AQ125">
        <f>IFERROR(VLOOKUP($AA125,Data!$C$3:$AH$300,AQ$1,0),0)</f>
        <v>600000</v>
      </c>
      <c r="AR125">
        <f>IFERROR(VLOOKUP($AA125,Data!$C$3:$AH$300,AR$1,0),0)</f>
        <v>600000</v>
      </c>
      <c r="AS125">
        <f>IFERROR(VLOOKUP($AA125,Data!$C$3:$AH$300,AS$1,0),0)</f>
        <v>600000</v>
      </c>
      <c r="AT125">
        <f>IFERROR(VLOOKUP($AA125,Data!$C$3:$AH$300,AT$1,0),0)</f>
        <v>600000</v>
      </c>
      <c r="AU125">
        <f>IFERROR(VLOOKUP($AA125,Data!$C$3:$AH$300,AU$1,0),0)</f>
        <v>800000</v>
      </c>
      <c r="AV125">
        <f>IFERROR(VLOOKUP($AA125,Data!$C$3:$AH$300,AV$1,0),0)</f>
        <v>800000</v>
      </c>
      <c r="AW125">
        <f>IFERROR(VLOOKUP($AA125,Data!$C$3:$AH$300,AW$1,0),0)</f>
        <v>800000</v>
      </c>
      <c r="AX125">
        <f>IFERROR(VLOOKUP($AA125,Data!$C$3:$AH$300,AX$1,0),0)</f>
        <v>800000</v>
      </c>
      <c r="AZ125">
        <f>IFERROR(VLOOKUP($AA125,Data!$C$3:$AH$300,AZ$1,0),0)</f>
        <v>880.00000000000011</v>
      </c>
      <c r="BA125">
        <f>IFERROR(VLOOKUP($AA125,Data!$C$3:$AH$300,BA$1,0),0)</f>
        <v>880.00000000000011</v>
      </c>
      <c r="BB125">
        <f>IFERROR(VLOOKUP($AA125,Data!$C$3:$AH$300,BB$1,0),0)</f>
        <v>880.00000000000011</v>
      </c>
      <c r="BC125">
        <f>IFERROR(VLOOKUP($AA125,Data!$C$3:$AH$300,BC$1,0),0)</f>
        <v>880.00000000000011</v>
      </c>
      <c r="BD125">
        <f>IFERROR(VLOOKUP($AA125,Data!$C$3:$AH$300,BD$1,0),0)</f>
        <v>880.00000000000011</v>
      </c>
      <c r="BE125">
        <f>IFERROR(VLOOKUP($AA125,Data!$C$3:$AH$300,BE$1,0),0)</f>
        <v>880.00000000000011</v>
      </c>
      <c r="BF125">
        <f>IFERROR(VLOOKUP($AA125,Data!$C$3:$AH$300,BF$1,0),0)</f>
        <v>880.00000000000011</v>
      </c>
      <c r="BG125">
        <f>IFERROR(VLOOKUP($AA125,Data!$C$3:$AH$300,BG$1,0),0)</f>
        <v>880.00000000000011</v>
      </c>
      <c r="BH125">
        <f>IFERROR(VLOOKUP($AA125,Data!$C$3:$AH$300,BH$1,0),0)</f>
        <v>880.00000000000011</v>
      </c>
      <c r="BI125">
        <f>IFERROR(VLOOKUP($AA125,Data!$C$3:$AH$300,BI$1,0),0)</f>
        <v>880.00000000000011</v>
      </c>
    </row>
    <row r="126" spans="27:61" x14ac:dyDescent="0.25">
      <c r="AA126" t="str">
        <f t="shared" si="3"/>
        <v>T06B</v>
      </c>
      <c r="AB126" t="str">
        <f>IFERROR(VLOOKUP($AA126,Data!$C$3:$AH$300,AB$1,0),0)</f>
        <v>Unsealed Roads condition is maintained, asset consumption is stabilised, and asset stewardship is marginal</v>
      </c>
      <c r="AD126">
        <f>IFERROR(VLOOKUP($AA126,Data!$C$3:$AH$300,AD$1,0),0)</f>
        <v>88000</v>
      </c>
      <c r="AE126">
        <f>IFERROR(VLOOKUP($AA126,Data!$C$3:$AH$300,AE$1,0),0)</f>
        <v>90200.000000000015</v>
      </c>
      <c r="AF126">
        <f>IFERROR(VLOOKUP($AA126,Data!$C$3:$AH$300,AF$1,0),0)</f>
        <v>92400.000000000015</v>
      </c>
      <c r="AG126">
        <f>IFERROR(VLOOKUP($AA126,Data!$C$3:$AH$300,AG$1,0),0)</f>
        <v>94600.000000000015</v>
      </c>
      <c r="AH126">
        <f>IFERROR(VLOOKUP($AA126,Data!$C$3:$AH$300,AH$1,0),0)</f>
        <v>96800.000000000015</v>
      </c>
      <c r="AI126">
        <f>IFERROR(VLOOKUP($AA126,Data!$C$3:$AH$300,AI$1,0),0)</f>
        <v>99000.000000000015</v>
      </c>
      <c r="AJ126">
        <f>IFERROR(VLOOKUP($AA126,Data!$C$3:$AH$300,AJ$1,0),0)</f>
        <v>101200.00000000001</v>
      </c>
      <c r="AK126">
        <f>IFERROR(VLOOKUP($AA126,Data!$C$3:$AH$300,AK$1,0),0)</f>
        <v>103400.00000000001</v>
      </c>
      <c r="AL126">
        <f>IFERROR(VLOOKUP($AA126,Data!$C$3:$AH$300,AL$1,0),0)</f>
        <v>105600.00000000001</v>
      </c>
      <c r="AM126">
        <f>IFERROR(VLOOKUP($AA126,Data!$C$3:$AH$300,AM$1,0),0)</f>
        <v>107800.00000000001</v>
      </c>
      <c r="AO126">
        <f>IFERROR(VLOOKUP($AA126,Data!$C$3:$AH$300,AO$1,0),0)</f>
        <v>400000</v>
      </c>
      <c r="AP126">
        <f>IFERROR(VLOOKUP($AA126,Data!$C$3:$AH$300,AP$1,0),0)</f>
        <v>400000</v>
      </c>
      <c r="AQ126">
        <f>IFERROR(VLOOKUP($AA126,Data!$C$3:$AH$300,AQ$1,0),0)</f>
        <v>600000</v>
      </c>
      <c r="AR126">
        <f>IFERROR(VLOOKUP($AA126,Data!$C$3:$AH$300,AR$1,0),0)</f>
        <v>600000</v>
      </c>
      <c r="AS126">
        <f>IFERROR(VLOOKUP($AA126,Data!$C$3:$AH$300,AS$1,0),0)</f>
        <v>600000</v>
      </c>
      <c r="AT126">
        <f>IFERROR(VLOOKUP($AA126,Data!$C$3:$AH$300,AT$1,0),0)</f>
        <v>600000</v>
      </c>
      <c r="AU126">
        <f>IFERROR(VLOOKUP($AA126,Data!$C$3:$AH$300,AU$1,0),0)</f>
        <v>800000</v>
      </c>
      <c r="AV126">
        <f>IFERROR(VLOOKUP($AA126,Data!$C$3:$AH$300,AV$1,0),0)</f>
        <v>800000</v>
      </c>
      <c r="AW126">
        <f>IFERROR(VLOOKUP($AA126,Data!$C$3:$AH$300,AW$1,0),0)</f>
        <v>800000</v>
      </c>
      <c r="AX126">
        <f>IFERROR(VLOOKUP($AA126,Data!$C$3:$AH$300,AX$1,0),0)</f>
        <v>800000</v>
      </c>
      <c r="AZ126">
        <f>IFERROR(VLOOKUP($AA126,Data!$C$3:$AH$300,AZ$1,0),0)</f>
        <v>880.00000000000011</v>
      </c>
      <c r="BA126">
        <f>IFERROR(VLOOKUP($AA126,Data!$C$3:$AH$300,BA$1,0),0)</f>
        <v>880.00000000000011</v>
      </c>
      <c r="BB126">
        <f>IFERROR(VLOOKUP($AA126,Data!$C$3:$AH$300,BB$1,0),0)</f>
        <v>880.00000000000011</v>
      </c>
      <c r="BC126">
        <f>IFERROR(VLOOKUP($AA126,Data!$C$3:$AH$300,BC$1,0),0)</f>
        <v>880.00000000000011</v>
      </c>
      <c r="BD126">
        <f>IFERROR(VLOOKUP($AA126,Data!$C$3:$AH$300,BD$1,0),0)</f>
        <v>880.00000000000011</v>
      </c>
      <c r="BE126">
        <f>IFERROR(VLOOKUP($AA126,Data!$C$3:$AH$300,BE$1,0),0)</f>
        <v>880.00000000000011</v>
      </c>
      <c r="BF126">
        <f>IFERROR(VLOOKUP($AA126,Data!$C$3:$AH$300,BF$1,0),0)</f>
        <v>880.00000000000011</v>
      </c>
      <c r="BG126">
        <f>IFERROR(VLOOKUP($AA126,Data!$C$3:$AH$300,BG$1,0),0)</f>
        <v>880.00000000000011</v>
      </c>
      <c r="BH126">
        <f>IFERROR(VLOOKUP($AA126,Data!$C$3:$AH$300,BH$1,0),0)</f>
        <v>880.00000000000011</v>
      </c>
      <c r="BI126">
        <f>IFERROR(VLOOKUP($AA126,Data!$C$3:$AH$300,BI$1,0),0)</f>
        <v>880.00000000000011</v>
      </c>
    </row>
    <row r="127" spans="27:61" x14ac:dyDescent="0.25">
      <c r="AA127" t="str">
        <f t="shared" si="3"/>
        <v>T07B</v>
      </c>
      <c r="AB127" t="str">
        <f>IFERROR(VLOOKUP($AA127,Data!$C$3:$AH$300,AB$1,0),0)</f>
        <v>Traffic Services condition is maintained, asset consumption is stabilised, and asset stewardship is marginal</v>
      </c>
      <c r="AD127">
        <f>IFERROR(VLOOKUP($AA127,Data!$C$3:$AH$300,AD$1,0),0)</f>
        <v>88000</v>
      </c>
      <c r="AE127">
        <f>IFERROR(VLOOKUP($AA127,Data!$C$3:$AH$300,AE$1,0),0)</f>
        <v>90200.000000000015</v>
      </c>
      <c r="AF127">
        <f>IFERROR(VLOOKUP($AA127,Data!$C$3:$AH$300,AF$1,0),0)</f>
        <v>92400.000000000015</v>
      </c>
      <c r="AG127">
        <f>IFERROR(VLOOKUP($AA127,Data!$C$3:$AH$300,AG$1,0),0)</f>
        <v>94600.000000000015</v>
      </c>
      <c r="AH127">
        <f>IFERROR(VLOOKUP($AA127,Data!$C$3:$AH$300,AH$1,0),0)</f>
        <v>96800.000000000015</v>
      </c>
      <c r="AI127">
        <f>IFERROR(VLOOKUP($AA127,Data!$C$3:$AH$300,AI$1,0),0)</f>
        <v>99000.000000000015</v>
      </c>
      <c r="AJ127">
        <f>IFERROR(VLOOKUP($AA127,Data!$C$3:$AH$300,AJ$1,0),0)</f>
        <v>101200.00000000001</v>
      </c>
      <c r="AK127">
        <f>IFERROR(VLOOKUP($AA127,Data!$C$3:$AH$300,AK$1,0),0)</f>
        <v>103400.00000000001</v>
      </c>
      <c r="AL127">
        <f>IFERROR(VLOOKUP($AA127,Data!$C$3:$AH$300,AL$1,0),0)</f>
        <v>105600.00000000001</v>
      </c>
      <c r="AM127">
        <f>IFERROR(VLOOKUP($AA127,Data!$C$3:$AH$300,AM$1,0),0)</f>
        <v>107800.00000000001</v>
      </c>
      <c r="AO127">
        <f>IFERROR(VLOOKUP($AA127,Data!$C$3:$AH$300,AO$1,0),0)</f>
        <v>400000</v>
      </c>
      <c r="AP127">
        <f>IFERROR(VLOOKUP($AA127,Data!$C$3:$AH$300,AP$1,0),0)</f>
        <v>400000</v>
      </c>
      <c r="AQ127">
        <f>IFERROR(VLOOKUP($AA127,Data!$C$3:$AH$300,AQ$1,0),0)</f>
        <v>600000</v>
      </c>
      <c r="AR127">
        <f>IFERROR(VLOOKUP($AA127,Data!$C$3:$AH$300,AR$1,0),0)</f>
        <v>600000</v>
      </c>
      <c r="AS127">
        <f>IFERROR(VLOOKUP($AA127,Data!$C$3:$AH$300,AS$1,0),0)</f>
        <v>600000</v>
      </c>
      <c r="AT127">
        <f>IFERROR(VLOOKUP($AA127,Data!$C$3:$AH$300,AT$1,0),0)</f>
        <v>600000</v>
      </c>
      <c r="AU127">
        <f>IFERROR(VLOOKUP($AA127,Data!$C$3:$AH$300,AU$1,0),0)</f>
        <v>800000</v>
      </c>
      <c r="AV127">
        <f>IFERROR(VLOOKUP($AA127,Data!$C$3:$AH$300,AV$1,0),0)</f>
        <v>800000</v>
      </c>
      <c r="AW127">
        <f>IFERROR(VLOOKUP($AA127,Data!$C$3:$AH$300,AW$1,0),0)</f>
        <v>800000</v>
      </c>
      <c r="AX127">
        <f>IFERROR(VLOOKUP($AA127,Data!$C$3:$AH$300,AX$1,0),0)</f>
        <v>800000</v>
      </c>
      <c r="AZ127">
        <f>IFERROR(VLOOKUP($AA127,Data!$C$3:$AH$300,AZ$1,0),0)</f>
        <v>880.00000000000011</v>
      </c>
      <c r="BA127">
        <f>IFERROR(VLOOKUP($AA127,Data!$C$3:$AH$300,BA$1,0),0)</f>
        <v>880.00000000000011</v>
      </c>
      <c r="BB127">
        <f>IFERROR(VLOOKUP($AA127,Data!$C$3:$AH$300,BB$1,0),0)</f>
        <v>880.00000000000011</v>
      </c>
      <c r="BC127">
        <f>IFERROR(VLOOKUP($AA127,Data!$C$3:$AH$300,BC$1,0),0)</f>
        <v>880.00000000000011</v>
      </c>
      <c r="BD127">
        <f>IFERROR(VLOOKUP($AA127,Data!$C$3:$AH$300,BD$1,0),0)</f>
        <v>880.00000000000011</v>
      </c>
      <c r="BE127">
        <f>IFERROR(VLOOKUP($AA127,Data!$C$3:$AH$300,BE$1,0),0)</f>
        <v>880.00000000000011</v>
      </c>
      <c r="BF127">
        <f>IFERROR(VLOOKUP($AA127,Data!$C$3:$AH$300,BF$1,0),0)</f>
        <v>880.00000000000011</v>
      </c>
      <c r="BG127">
        <f>IFERROR(VLOOKUP($AA127,Data!$C$3:$AH$300,BG$1,0),0)</f>
        <v>880.00000000000011</v>
      </c>
      <c r="BH127">
        <f>IFERROR(VLOOKUP($AA127,Data!$C$3:$AH$300,BH$1,0),0)</f>
        <v>880.00000000000011</v>
      </c>
      <c r="BI127">
        <f>IFERROR(VLOOKUP($AA127,Data!$C$3:$AH$300,BI$1,0),0)</f>
        <v>880.00000000000011</v>
      </c>
    </row>
    <row r="128" spans="27:61" x14ac:dyDescent="0.25">
      <c r="AA128" t="str">
        <f t="shared" si="3"/>
        <v>T08B</v>
      </c>
      <c r="AB128" t="str">
        <f>IFERROR(VLOOKUP($AA128,Data!$C$3:$AH$300,AB$1,0),0)</f>
        <v>Cycleway condition is maintained, asset consumption is stabilised, and asset stewardship is marginal</v>
      </c>
      <c r="AD128">
        <f>IFERROR(VLOOKUP($AA128,Data!$C$3:$AH$300,AD$1,0),0)</f>
        <v>88000</v>
      </c>
      <c r="AE128">
        <f>IFERROR(VLOOKUP($AA128,Data!$C$3:$AH$300,AE$1,0),0)</f>
        <v>90200.000000000015</v>
      </c>
      <c r="AF128">
        <f>IFERROR(VLOOKUP($AA128,Data!$C$3:$AH$300,AF$1,0),0)</f>
        <v>92400.000000000015</v>
      </c>
      <c r="AG128">
        <f>IFERROR(VLOOKUP($AA128,Data!$C$3:$AH$300,AG$1,0),0)</f>
        <v>94600.000000000015</v>
      </c>
      <c r="AH128">
        <f>IFERROR(VLOOKUP($AA128,Data!$C$3:$AH$300,AH$1,0),0)</f>
        <v>96800.000000000015</v>
      </c>
      <c r="AI128">
        <f>IFERROR(VLOOKUP($AA128,Data!$C$3:$AH$300,AI$1,0),0)</f>
        <v>99000.000000000015</v>
      </c>
      <c r="AJ128">
        <f>IFERROR(VLOOKUP($AA128,Data!$C$3:$AH$300,AJ$1,0),0)</f>
        <v>101200.00000000001</v>
      </c>
      <c r="AK128">
        <f>IFERROR(VLOOKUP($AA128,Data!$C$3:$AH$300,AK$1,0),0)</f>
        <v>103400.00000000001</v>
      </c>
      <c r="AL128">
        <f>IFERROR(VLOOKUP($AA128,Data!$C$3:$AH$300,AL$1,0),0)</f>
        <v>105600.00000000001</v>
      </c>
      <c r="AM128">
        <f>IFERROR(VLOOKUP($AA128,Data!$C$3:$AH$300,AM$1,0),0)</f>
        <v>107800.00000000001</v>
      </c>
      <c r="AO128">
        <f>IFERROR(VLOOKUP($AA128,Data!$C$3:$AH$300,AO$1,0),0)</f>
        <v>400000</v>
      </c>
      <c r="AP128">
        <f>IFERROR(VLOOKUP($AA128,Data!$C$3:$AH$300,AP$1,0),0)</f>
        <v>400000</v>
      </c>
      <c r="AQ128">
        <f>IFERROR(VLOOKUP($AA128,Data!$C$3:$AH$300,AQ$1,0),0)</f>
        <v>600000</v>
      </c>
      <c r="AR128">
        <f>IFERROR(VLOOKUP($AA128,Data!$C$3:$AH$300,AR$1,0),0)</f>
        <v>600000</v>
      </c>
      <c r="AS128">
        <f>IFERROR(VLOOKUP($AA128,Data!$C$3:$AH$300,AS$1,0),0)</f>
        <v>600000</v>
      </c>
      <c r="AT128">
        <f>IFERROR(VLOOKUP($AA128,Data!$C$3:$AH$300,AT$1,0),0)</f>
        <v>600000</v>
      </c>
      <c r="AU128">
        <f>IFERROR(VLOOKUP($AA128,Data!$C$3:$AH$300,AU$1,0),0)</f>
        <v>800000</v>
      </c>
      <c r="AV128">
        <f>IFERROR(VLOOKUP($AA128,Data!$C$3:$AH$300,AV$1,0),0)</f>
        <v>800000</v>
      </c>
      <c r="AW128">
        <f>IFERROR(VLOOKUP($AA128,Data!$C$3:$AH$300,AW$1,0),0)</f>
        <v>800000</v>
      </c>
      <c r="AX128">
        <f>IFERROR(VLOOKUP($AA128,Data!$C$3:$AH$300,AX$1,0),0)</f>
        <v>800000</v>
      </c>
      <c r="AZ128">
        <f>IFERROR(VLOOKUP($AA128,Data!$C$3:$AH$300,AZ$1,0),0)</f>
        <v>880.00000000000011</v>
      </c>
      <c r="BA128">
        <f>IFERROR(VLOOKUP($AA128,Data!$C$3:$AH$300,BA$1,0),0)</f>
        <v>880.00000000000011</v>
      </c>
      <c r="BB128">
        <f>IFERROR(VLOOKUP($AA128,Data!$C$3:$AH$300,BB$1,0),0)</f>
        <v>880.00000000000011</v>
      </c>
      <c r="BC128">
        <f>IFERROR(VLOOKUP($AA128,Data!$C$3:$AH$300,BC$1,0),0)</f>
        <v>880.00000000000011</v>
      </c>
      <c r="BD128">
        <f>IFERROR(VLOOKUP($AA128,Data!$C$3:$AH$300,BD$1,0),0)</f>
        <v>880.00000000000011</v>
      </c>
      <c r="BE128">
        <f>IFERROR(VLOOKUP($AA128,Data!$C$3:$AH$300,BE$1,0),0)</f>
        <v>880.00000000000011</v>
      </c>
      <c r="BF128">
        <f>IFERROR(VLOOKUP($AA128,Data!$C$3:$AH$300,BF$1,0),0)</f>
        <v>880.00000000000011</v>
      </c>
      <c r="BG128">
        <f>IFERROR(VLOOKUP($AA128,Data!$C$3:$AH$300,BG$1,0),0)</f>
        <v>880.00000000000011</v>
      </c>
      <c r="BH128">
        <f>IFERROR(VLOOKUP($AA128,Data!$C$3:$AH$300,BH$1,0),0)</f>
        <v>880.00000000000011</v>
      </c>
      <c r="BI128">
        <f>IFERROR(VLOOKUP($AA128,Data!$C$3:$AH$300,BI$1,0),0)</f>
        <v>880.00000000000011</v>
      </c>
    </row>
    <row r="129" spans="27:61" x14ac:dyDescent="0.25">
      <c r="AA129" t="str">
        <f t="shared" si="3"/>
        <v>T09B</v>
      </c>
      <c r="AB129" t="str">
        <f>IFERROR(VLOOKUP($AA129,Data!$C$3:$AH$300,AB$1,0),0)</f>
        <v>Environmental Asset condition is maintained, asset consumption is stabilised, and asset stewardship is marginal</v>
      </c>
      <c r="AD129">
        <f>IFERROR(VLOOKUP($AA129,Data!$C$3:$AH$300,AD$1,0),0)</f>
        <v>88000</v>
      </c>
      <c r="AE129">
        <f>IFERROR(VLOOKUP($AA129,Data!$C$3:$AH$300,AE$1,0),0)</f>
        <v>90200.000000000015</v>
      </c>
      <c r="AF129">
        <f>IFERROR(VLOOKUP($AA129,Data!$C$3:$AH$300,AF$1,0),0)</f>
        <v>92400.000000000015</v>
      </c>
      <c r="AG129">
        <f>IFERROR(VLOOKUP($AA129,Data!$C$3:$AH$300,AG$1,0),0)</f>
        <v>94600.000000000015</v>
      </c>
      <c r="AH129">
        <f>IFERROR(VLOOKUP($AA129,Data!$C$3:$AH$300,AH$1,0),0)</f>
        <v>96800.000000000015</v>
      </c>
      <c r="AI129">
        <f>IFERROR(VLOOKUP($AA129,Data!$C$3:$AH$300,AI$1,0),0)</f>
        <v>99000.000000000015</v>
      </c>
      <c r="AJ129">
        <f>IFERROR(VLOOKUP($AA129,Data!$C$3:$AH$300,AJ$1,0),0)</f>
        <v>101200.00000000001</v>
      </c>
      <c r="AK129">
        <f>IFERROR(VLOOKUP($AA129,Data!$C$3:$AH$300,AK$1,0),0)</f>
        <v>103400.00000000001</v>
      </c>
      <c r="AL129">
        <f>IFERROR(VLOOKUP($AA129,Data!$C$3:$AH$300,AL$1,0),0)</f>
        <v>105600.00000000001</v>
      </c>
      <c r="AM129">
        <f>IFERROR(VLOOKUP($AA129,Data!$C$3:$AH$300,AM$1,0),0)</f>
        <v>107800.00000000001</v>
      </c>
      <c r="AO129">
        <f>IFERROR(VLOOKUP($AA129,Data!$C$3:$AH$300,AO$1,0),0)</f>
        <v>400000</v>
      </c>
      <c r="AP129">
        <f>IFERROR(VLOOKUP($AA129,Data!$C$3:$AH$300,AP$1,0),0)</f>
        <v>400000</v>
      </c>
      <c r="AQ129">
        <f>IFERROR(VLOOKUP($AA129,Data!$C$3:$AH$300,AQ$1,0),0)</f>
        <v>600000</v>
      </c>
      <c r="AR129">
        <f>IFERROR(VLOOKUP($AA129,Data!$C$3:$AH$300,AR$1,0),0)</f>
        <v>600000</v>
      </c>
      <c r="AS129">
        <f>IFERROR(VLOOKUP($AA129,Data!$C$3:$AH$300,AS$1,0),0)</f>
        <v>600000</v>
      </c>
      <c r="AT129">
        <f>IFERROR(VLOOKUP($AA129,Data!$C$3:$AH$300,AT$1,0),0)</f>
        <v>600000</v>
      </c>
      <c r="AU129">
        <f>IFERROR(VLOOKUP($AA129,Data!$C$3:$AH$300,AU$1,0),0)</f>
        <v>800000</v>
      </c>
      <c r="AV129">
        <f>IFERROR(VLOOKUP($AA129,Data!$C$3:$AH$300,AV$1,0),0)</f>
        <v>800000</v>
      </c>
      <c r="AW129">
        <f>IFERROR(VLOOKUP($AA129,Data!$C$3:$AH$300,AW$1,0),0)</f>
        <v>800000</v>
      </c>
      <c r="AX129">
        <f>IFERROR(VLOOKUP($AA129,Data!$C$3:$AH$300,AX$1,0),0)</f>
        <v>800000</v>
      </c>
      <c r="AZ129">
        <f>IFERROR(VLOOKUP($AA129,Data!$C$3:$AH$300,AZ$1,0),0)</f>
        <v>880.00000000000011</v>
      </c>
      <c r="BA129">
        <f>IFERROR(VLOOKUP($AA129,Data!$C$3:$AH$300,BA$1,0),0)</f>
        <v>880.00000000000011</v>
      </c>
      <c r="BB129">
        <f>IFERROR(VLOOKUP($AA129,Data!$C$3:$AH$300,BB$1,0),0)</f>
        <v>880.00000000000011</v>
      </c>
      <c r="BC129">
        <f>IFERROR(VLOOKUP($AA129,Data!$C$3:$AH$300,BC$1,0),0)</f>
        <v>880.00000000000011</v>
      </c>
      <c r="BD129">
        <f>IFERROR(VLOOKUP($AA129,Data!$C$3:$AH$300,BD$1,0),0)</f>
        <v>880.00000000000011</v>
      </c>
      <c r="BE129">
        <f>IFERROR(VLOOKUP($AA129,Data!$C$3:$AH$300,BE$1,0),0)</f>
        <v>880.00000000000011</v>
      </c>
      <c r="BF129">
        <f>IFERROR(VLOOKUP($AA129,Data!$C$3:$AH$300,BF$1,0),0)</f>
        <v>880.00000000000011</v>
      </c>
      <c r="BG129">
        <f>IFERROR(VLOOKUP($AA129,Data!$C$3:$AH$300,BG$1,0),0)</f>
        <v>880.00000000000011</v>
      </c>
      <c r="BH129">
        <f>IFERROR(VLOOKUP($AA129,Data!$C$3:$AH$300,BH$1,0),0)</f>
        <v>880.00000000000011</v>
      </c>
      <c r="BI129">
        <f>IFERROR(VLOOKUP($AA129,Data!$C$3:$AH$300,BI$1,0),0)</f>
        <v>880.00000000000011</v>
      </c>
    </row>
    <row r="130" spans="27:61" x14ac:dyDescent="0.25">
      <c r="AA130" t="str">
        <f t="shared" si="3"/>
        <v>T10B</v>
      </c>
      <c r="AB130" t="str">
        <f>IFERROR(VLOOKUP($AA130,Data!$C$3:$AH$300,AB$1,0),0)</f>
        <v>Public Transport Asset condition is maintained, asset consumption is stabilised, and asset stewardship is marginal</v>
      </c>
      <c r="AD130">
        <f>IFERROR(VLOOKUP($AA130,Data!$C$3:$AH$300,AD$1,0),0)</f>
        <v>100000</v>
      </c>
      <c r="AE130">
        <f>IFERROR(VLOOKUP($AA130,Data!$C$3:$AH$300,AE$1,0),0)</f>
        <v>100000</v>
      </c>
      <c r="AF130">
        <f>IFERROR(VLOOKUP($AA130,Data!$C$3:$AH$300,AF$1,0),0)</f>
        <v>100000</v>
      </c>
      <c r="AG130">
        <f>IFERROR(VLOOKUP($AA130,Data!$C$3:$AH$300,AG$1,0),0)</f>
        <v>100000</v>
      </c>
      <c r="AH130">
        <f>IFERROR(VLOOKUP($AA130,Data!$C$3:$AH$300,AH$1,0),0)</f>
        <v>100000</v>
      </c>
      <c r="AI130">
        <f>IFERROR(VLOOKUP($AA130,Data!$C$3:$AH$300,AI$1,0),0)</f>
        <v>100000</v>
      </c>
      <c r="AJ130">
        <f>IFERROR(VLOOKUP($AA130,Data!$C$3:$AH$300,AJ$1,0),0)</f>
        <v>100000</v>
      </c>
      <c r="AK130">
        <f>IFERROR(VLOOKUP($AA130,Data!$C$3:$AH$300,AK$1,0),0)</f>
        <v>100000</v>
      </c>
      <c r="AL130">
        <f>IFERROR(VLOOKUP($AA130,Data!$C$3:$AH$300,AL$1,0),0)</f>
        <v>100000</v>
      </c>
      <c r="AM130">
        <f>IFERROR(VLOOKUP($AA130,Data!$C$3:$AH$300,AM$1,0),0)</f>
        <v>100000</v>
      </c>
      <c r="AO130">
        <f>IFERROR(VLOOKUP($AA130,Data!$C$3:$AH$300,AO$1,0),0)</f>
        <v>900000</v>
      </c>
      <c r="AP130">
        <f>IFERROR(VLOOKUP($AA130,Data!$C$3:$AH$300,AP$1,0),0)</f>
        <v>900000</v>
      </c>
      <c r="AQ130">
        <f>IFERROR(VLOOKUP($AA130,Data!$C$3:$AH$300,AQ$1,0),0)</f>
        <v>900000</v>
      </c>
      <c r="AR130">
        <f>IFERROR(VLOOKUP($AA130,Data!$C$3:$AH$300,AR$1,0),0)</f>
        <v>900000</v>
      </c>
      <c r="AS130">
        <f>IFERROR(VLOOKUP($AA130,Data!$C$3:$AH$300,AS$1,0),0)</f>
        <v>900000</v>
      </c>
      <c r="AT130">
        <f>IFERROR(VLOOKUP($AA130,Data!$C$3:$AH$300,AT$1,0),0)</f>
        <v>900000</v>
      </c>
      <c r="AU130">
        <f>IFERROR(VLOOKUP($AA130,Data!$C$3:$AH$300,AU$1,0),0)</f>
        <v>900000</v>
      </c>
      <c r="AV130">
        <f>IFERROR(VLOOKUP($AA130,Data!$C$3:$AH$300,AV$1,0),0)</f>
        <v>900000</v>
      </c>
      <c r="AW130">
        <f>IFERROR(VLOOKUP($AA130,Data!$C$3:$AH$300,AW$1,0),0)</f>
        <v>900000</v>
      </c>
      <c r="AX130">
        <f>IFERROR(VLOOKUP($AA130,Data!$C$3:$AH$300,AX$1,0),0)</f>
        <v>900000</v>
      </c>
      <c r="AZ130">
        <f>IFERROR(VLOOKUP($AA130,Data!$C$3:$AH$300,AZ$1,0),0)</f>
        <v>200</v>
      </c>
      <c r="BA130">
        <f>IFERROR(VLOOKUP($AA130,Data!$C$3:$AH$300,BA$1,0),0)</f>
        <v>200</v>
      </c>
      <c r="BB130">
        <f>IFERROR(VLOOKUP($AA130,Data!$C$3:$AH$300,BB$1,0),0)</f>
        <v>200</v>
      </c>
      <c r="BC130">
        <f>IFERROR(VLOOKUP($AA130,Data!$C$3:$AH$300,BC$1,0),0)</f>
        <v>200</v>
      </c>
      <c r="BD130">
        <f>IFERROR(VLOOKUP($AA130,Data!$C$3:$AH$300,BD$1,0),0)</f>
        <v>200</v>
      </c>
      <c r="BE130">
        <f>IFERROR(VLOOKUP($AA130,Data!$C$3:$AH$300,BE$1,0),0)</f>
        <v>200</v>
      </c>
      <c r="BF130">
        <f>IFERROR(VLOOKUP($AA130,Data!$C$3:$AH$300,BF$1,0),0)</f>
        <v>200</v>
      </c>
      <c r="BG130">
        <f>IFERROR(VLOOKUP($AA130,Data!$C$3:$AH$300,BG$1,0),0)</f>
        <v>200</v>
      </c>
      <c r="BH130">
        <f>IFERROR(VLOOKUP($AA130,Data!$C$3:$AH$300,BH$1,0),0)</f>
        <v>200</v>
      </c>
      <c r="BI130">
        <f>IFERROR(VLOOKUP($AA130,Data!$C$3:$AH$300,BI$1,0),0)</f>
        <v>200</v>
      </c>
    </row>
    <row r="131" spans="27:61" x14ac:dyDescent="0.25">
      <c r="AA131" t="str">
        <f t="shared" si="3"/>
        <v>T11B</v>
      </c>
      <c r="AB131">
        <f>IFERROR(VLOOKUP($AA131,Data!$C$3:$AH$300,AB$1,0),0)</f>
        <v>0</v>
      </c>
      <c r="AD131">
        <f>IFERROR(VLOOKUP($AA131,Data!$C$3:$AH$300,AD$1,0),0)</f>
        <v>0</v>
      </c>
      <c r="AE131">
        <f>IFERROR(VLOOKUP($AA131,Data!$C$3:$AH$300,AE$1,0),0)</f>
        <v>0</v>
      </c>
      <c r="AF131">
        <f>IFERROR(VLOOKUP($AA131,Data!$C$3:$AH$300,AF$1,0),0)</f>
        <v>0</v>
      </c>
      <c r="AG131">
        <f>IFERROR(VLOOKUP($AA131,Data!$C$3:$AH$300,AG$1,0),0)</f>
        <v>0</v>
      </c>
      <c r="AH131">
        <f>IFERROR(VLOOKUP($AA131,Data!$C$3:$AH$300,AH$1,0),0)</f>
        <v>0</v>
      </c>
      <c r="AI131">
        <f>IFERROR(VLOOKUP($AA131,Data!$C$3:$AH$300,AI$1,0),0)</f>
        <v>0</v>
      </c>
      <c r="AJ131">
        <f>IFERROR(VLOOKUP($AA131,Data!$C$3:$AH$300,AJ$1,0),0)</f>
        <v>0</v>
      </c>
      <c r="AK131">
        <f>IFERROR(VLOOKUP($AA131,Data!$C$3:$AH$300,AK$1,0),0)</f>
        <v>0</v>
      </c>
      <c r="AL131">
        <f>IFERROR(VLOOKUP($AA131,Data!$C$3:$AH$300,AL$1,0),0)</f>
        <v>0</v>
      </c>
      <c r="AM131">
        <f>IFERROR(VLOOKUP($AA131,Data!$C$3:$AH$300,AM$1,0),0)</f>
        <v>0</v>
      </c>
      <c r="AO131">
        <f>IFERROR(VLOOKUP($AA131,Data!$C$3:$AH$300,AO$1,0),0)</f>
        <v>0</v>
      </c>
      <c r="AP131">
        <f>IFERROR(VLOOKUP($AA131,Data!$C$3:$AH$300,AP$1,0),0)</f>
        <v>0</v>
      </c>
      <c r="AQ131">
        <f>IFERROR(VLOOKUP($AA131,Data!$C$3:$AH$300,AQ$1,0),0)</f>
        <v>0</v>
      </c>
      <c r="AR131">
        <f>IFERROR(VLOOKUP($AA131,Data!$C$3:$AH$300,AR$1,0),0)</f>
        <v>0</v>
      </c>
      <c r="AS131">
        <f>IFERROR(VLOOKUP($AA131,Data!$C$3:$AH$300,AS$1,0),0)</f>
        <v>0</v>
      </c>
      <c r="AT131">
        <f>IFERROR(VLOOKUP($AA131,Data!$C$3:$AH$300,AT$1,0),0)</f>
        <v>0</v>
      </c>
      <c r="AU131">
        <f>IFERROR(VLOOKUP($AA131,Data!$C$3:$AH$300,AU$1,0),0)</f>
        <v>0</v>
      </c>
      <c r="AV131">
        <f>IFERROR(VLOOKUP($AA131,Data!$C$3:$AH$300,AV$1,0),0)</f>
        <v>0</v>
      </c>
      <c r="AW131">
        <f>IFERROR(VLOOKUP($AA131,Data!$C$3:$AH$300,AW$1,0),0)</f>
        <v>0</v>
      </c>
      <c r="AX131">
        <f>IFERROR(VLOOKUP($AA131,Data!$C$3:$AH$300,AX$1,0),0)</f>
        <v>0</v>
      </c>
      <c r="AZ131">
        <f>IFERROR(VLOOKUP($AA131,Data!$C$3:$AH$300,AZ$1,0),0)</f>
        <v>0</v>
      </c>
      <c r="BA131">
        <f>IFERROR(VLOOKUP($AA131,Data!$C$3:$AH$300,BA$1,0),0)</f>
        <v>0</v>
      </c>
      <c r="BB131">
        <f>IFERROR(VLOOKUP($AA131,Data!$C$3:$AH$300,BB$1,0),0)</f>
        <v>0</v>
      </c>
      <c r="BC131">
        <f>IFERROR(VLOOKUP($AA131,Data!$C$3:$AH$300,BC$1,0),0)</f>
        <v>0</v>
      </c>
      <c r="BD131">
        <f>IFERROR(VLOOKUP($AA131,Data!$C$3:$AH$300,BD$1,0),0)</f>
        <v>0</v>
      </c>
      <c r="BE131">
        <f>IFERROR(VLOOKUP($AA131,Data!$C$3:$AH$300,BE$1,0),0)</f>
        <v>0</v>
      </c>
      <c r="BF131">
        <f>IFERROR(VLOOKUP($AA131,Data!$C$3:$AH$300,BF$1,0),0)</f>
        <v>0</v>
      </c>
      <c r="BG131">
        <f>IFERROR(VLOOKUP($AA131,Data!$C$3:$AH$300,BG$1,0),0)</f>
        <v>0</v>
      </c>
      <c r="BH131">
        <f>IFERROR(VLOOKUP($AA131,Data!$C$3:$AH$300,BH$1,0),0)</f>
        <v>0</v>
      </c>
      <c r="BI131">
        <f>IFERROR(VLOOKUP($AA131,Data!$C$3:$AH$300,BI$1,0),0)</f>
        <v>0</v>
      </c>
    </row>
    <row r="132" spans="27:61" x14ac:dyDescent="0.25">
      <c r="AA132" t="str">
        <f t="shared" si="3"/>
        <v>Op01B</v>
      </c>
      <c r="AB132" t="str">
        <f>IFERROR(VLOOKUP($AA132,Data!$C$3:$AH$300,AB$1,0),0)</f>
        <v>Sealed pavement faults are mostly responded to in a timely manner, proactive maintenance is partially enabled.</v>
      </c>
      <c r="AD132">
        <f>IFERROR(VLOOKUP($AA132,Data!$C$3:$AH$300,AD$1,0),0)</f>
        <v>88000</v>
      </c>
      <c r="AE132">
        <f>IFERROR(VLOOKUP($AA132,Data!$C$3:$AH$300,AE$1,0),0)</f>
        <v>90200.000000000015</v>
      </c>
      <c r="AF132">
        <f>IFERROR(VLOOKUP($AA132,Data!$C$3:$AH$300,AF$1,0),0)</f>
        <v>92400.000000000015</v>
      </c>
      <c r="AG132">
        <f>IFERROR(VLOOKUP($AA132,Data!$C$3:$AH$300,AG$1,0),0)</f>
        <v>94600.000000000015</v>
      </c>
      <c r="AH132">
        <f>IFERROR(VLOOKUP($AA132,Data!$C$3:$AH$300,AH$1,0),0)</f>
        <v>96800.000000000015</v>
      </c>
      <c r="AI132">
        <f>IFERROR(VLOOKUP($AA132,Data!$C$3:$AH$300,AI$1,0),0)</f>
        <v>99000.000000000015</v>
      </c>
      <c r="AJ132">
        <f>IFERROR(VLOOKUP($AA132,Data!$C$3:$AH$300,AJ$1,0),0)</f>
        <v>101200.00000000001</v>
      </c>
      <c r="AK132">
        <f>IFERROR(VLOOKUP($AA132,Data!$C$3:$AH$300,AK$1,0),0)</f>
        <v>103400.00000000001</v>
      </c>
      <c r="AL132">
        <f>IFERROR(VLOOKUP($AA132,Data!$C$3:$AH$300,AL$1,0),0)</f>
        <v>105600.00000000001</v>
      </c>
      <c r="AM132">
        <f>IFERROR(VLOOKUP($AA132,Data!$C$3:$AH$300,AM$1,0),0)</f>
        <v>107800.00000000001</v>
      </c>
      <c r="AO132">
        <f>IFERROR(VLOOKUP($AA132,Data!$C$3:$AH$300,AO$1,0),0)</f>
        <v>400000</v>
      </c>
      <c r="AP132">
        <f>IFERROR(VLOOKUP($AA132,Data!$C$3:$AH$300,AP$1,0),0)</f>
        <v>400000</v>
      </c>
      <c r="AQ132">
        <f>IFERROR(VLOOKUP($AA132,Data!$C$3:$AH$300,AQ$1,0),0)</f>
        <v>600000</v>
      </c>
      <c r="AR132">
        <f>IFERROR(VLOOKUP($AA132,Data!$C$3:$AH$300,AR$1,0),0)</f>
        <v>600000</v>
      </c>
      <c r="AS132">
        <f>IFERROR(VLOOKUP($AA132,Data!$C$3:$AH$300,AS$1,0),0)</f>
        <v>600000</v>
      </c>
      <c r="AT132">
        <f>IFERROR(VLOOKUP($AA132,Data!$C$3:$AH$300,AT$1,0),0)</f>
        <v>600000</v>
      </c>
      <c r="AU132">
        <f>IFERROR(VLOOKUP($AA132,Data!$C$3:$AH$300,AU$1,0),0)</f>
        <v>800000</v>
      </c>
      <c r="AV132">
        <f>IFERROR(VLOOKUP($AA132,Data!$C$3:$AH$300,AV$1,0),0)</f>
        <v>800000</v>
      </c>
      <c r="AW132">
        <f>IFERROR(VLOOKUP($AA132,Data!$C$3:$AH$300,AW$1,0),0)</f>
        <v>800000</v>
      </c>
      <c r="AX132">
        <f>IFERROR(VLOOKUP($AA132,Data!$C$3:$AH$300,AX$1,0),0)</f>
        <v>800000</v>
      </c>
      <c r="AZ132">
        <f>IFERROR(VLOOKUP($AA132,Data!$C$3:$AH$300,AZ$1,0),0)</f>
        <v>880.00000000000011</v>
      </c>
      <c r="BA132">
        <f>IFERROR(VLOOKUP($AA132,Data!$C$3:$AH$300,BA$1,0),0)</f>
        <v>880.00000000000011</v>
      </c>
      <c r="BB132">
        <f>IFERROR(VLOOKUP($AA132,Data!$C$3:$AH$300,BB$1,0),0)</f>
        <v>880.00000000000011</v>
      </c>
      <c r="BC132">
        <f>IFERROR(VLOOKUP($AA132,Data!$C$3:$AH$300,BC$1,0),0)</f>
        <v>880.00000000000011</v>
      </c>
      <c r="BD132">
        <f>IFERROR(VLOOKUP($AA132,Data!$C$3:$AH$300,BD$1,0),0)</f>
        <v>880.00000000000011</v>
      </c>
      <c r="BE132">
        <f>IFERROR(VLOOKUP($AA132,Data!$C$3:$AH$300,BE$1,0),0)</f>
        <v>880.00000000000011</v>
      </c>
      <c r="BF132">
        <f>IFERROR(VLOOKUP($AA132,Data!$C$3:$AH$300,BF$1,0),0)</f>
        <v>880.00000000000011</v>
      </c>
      <c r="BG132">
        <f>IFERROR(VLOOKUP($AA132,Data!$C$3:$AH$300,BG$1,0),0)</f>
        <v>880.00000000000011</v>
      </c>
      <c r="BH132">
        <f>IFERROR(VLOOKUP($AA132,Data!$C$3:$AH$300,BH$1,0),0)</f>
        <v>880.00000000000011</v>
      </c>
      <c r="BI132">
        <f>IFERROR(VLOOKUP($AA132,Data!$C$3:$AH$300,BI$1,0),0)</f>
        <v>880.00000000000011</v>
      </c>
    </row>
    <row r="133" spans="27:61" x14ac:dyDescent="0.25">
      <c r="AA133" t="str">
        <f t="shared" si="3"/>
        <v>Op02B</v>
      </c>
      <c r="AB133" t="str">
        <f>IFERROR(VLOOKUP($AA133,Data!$C$3:$AH$300,AB$1,0),0)</f>
        <v>Unsealed pavement faults are mostly responded to in a timely manner, proactive maintenance is partially enabled.</v>
      </c>
      <c r="AD133">
        <f>IFERROR(VLOOKUP($AA133,Data!$C$3:$AH$300,AD$1,0),0)</f>
        <v>880000.00000000012</v>
      </c>
      <c r="AE133">
        <f>IFERROR(VLOOKUP($AA133,Data!$C$3:$AH$300,AE$1,0),0)</f>
        <v>902000.00000000012</v>
      </c>
      <c r="AF133">
        <f>IFERROR(VLOOKUP($AA133,Data!$C$3:$AH$300,AF$1,0),0)</f>
        <v>924000.00000000012</v>
      </c>
      <c r="AG133">
        <f>IFERROR(VLOOKUP($AA133,Data!$C$3:$AH$300,AG$1,0),0)</f>
        <v>946000.00000000012</v>
      </c>
      <c r="AH133">
        <f>IFERROR(VLOOKUP($AA133,Data!$C$3:$AH$300,AH$1,0),0)</f>
        <v>968000.00000000012</v>
      </c>
      <c r="AI133">
        <f>IFERROR(VLOOKUP($AA133,Data!$C$3:$AH$300,AI$1,0),0)</f>
        <v>990000.00000000012</v>
      </c>
      <c r="AJ133">
        <f>IFERROR(VLOOKUP($AA133,Data!$C$3:$AH$300,AJ$1,0),0)</f>
        <v>1012000.0000000001</v>
      </c>
      <c r="AK133">
        <f>IFERROR(VLOOKUP($AA133,Data!$C$3:$AH$300,AK$1,0),0)</f>
        <v>1034000.0000000001</v>
      </c>
      <c r="AL133">
        <f>IFERROR(VLOOKUP($AA133,Data!$C$3:$AH$300,AL$1,0),0)</f>
        <v>1056000</v>
      </c>
      <c r="AM133">
        <f>IFERROR(VLOOKUP($AA133,Data!$C$3:$AH$300,AM$1,0),0)</f>
        <v>1078000</v>
      </c>
      <c r="AO133">
        <f>IFERROR(VLOOKUP($AA133,Data!$C$3:$AH$300,AO$1,0),0)</f>
        <v>400000</v>
      </c>
      <c r="AP133">
        <f>IFERROR(VLOOKUP($AA133,Data!$C$3:$AH$300,AP$1,0),0)</f>
        <v>400000</v>
      </c>
      <c r="AQ133">
        <f>IFERROR(VLOOKUP($AA133,Data!$C$3:$AH$300,AQ$1,0),0)</f>
        <v>600000</v>
      </c>
      <c r="AR133">
        <f>IFERROR(VLOOKUP($AA133,Data!$C$3:$AH$300,AR$1,0),0)</f>
        <v>600000</v>
      </c>
      <c r="AS133">
        <f>IFERROR(VLOOKUP($AA133,Data!$C$3:$AH$300,AS$1,0),0)</f>
        <v>600000</v>
      </c>
      <c r="AT133">
        <f>IFERROR(VLOOKUP($AA133,Data!$C$3:$AH$300,AT$1,0),0)</f>
        <v>600000</v>
      </c>
      <c r="AU133">
        <f>IFERROR(VLOOKUP($AA133,Data!$C$3:$AH$300,AU$1,0),0)</f>
        <v>800000</v>
      </c>
      <c r="AV133">
        <f>IFERROR(VLOOKUP($AA133,Data!$C$3:$AH$300,AV$1,0),0)</f>
        <v>800000</v>
      </c>
      <c r="AW133">
        <f>IFERROR(VLOOKUP($AA133,Data!$C$3:$AH$300,AW$1,0),0)</f>
        <v>800000</v>
      </c>
      <c r="AX133">
        <f>IFERROR(VLOOKUP($AA133,Data!$C$3:$AH$300,AX$1,0),0)</f>
        <v>800000</v>
      </c>
      <c r="AZ133">
        <f>IFERROR(VLOOKUP($AA133,Data!$C$3:$AH$300,AZ$1,0),0)</f>
        <v>880.00000000000011</v>
      </c>
      <c r="BA133">
        <f>IFERROR(VLOOKUP($AA133,Data!$C$3:$AH$300,BA$1,0),0)</f>
        <v>880.00000000000011</v>
      </c>
      <c r="BB133">
        <f>IFERROR(VLOOKUP($AA133,Data!$C$3:$AH$300,BB$1,0),0)</f>
        <v>880.00000000000011</v>
      </c>
      <c r="BC133">
        <f>IFERROR(VLOOKUP($AA133,Data!$C$3:$AH$300,BC$1,0),0)</f>
        <v>880.00000000000011</v>
      </c>
      <c r="BD133">
        <f>IFERROR(VLOOKUP($AA133,Data!$C$3:$AH$300,BD$1,0),0)</f>
        <v>880.00000000000011</v>
      </c>
      <c r="BE133">
        <f>IFERROR(VLOOKUP($AA133,Data!$C$3:$AH$300,BE$1,0),0)</f>
        <v>880.00000000000011</v>
      </c>
      <c r="BF133">
        <f>IFERROR(VLOOKUP($AA133,Data!$C$3:$AH$300,BF$1,0),0)</f>
        <v>880.00000000000011</v>
      </c>
      <c r="BG133">
        <f>IFERROR(VLOOKUP($AA133,Data!$C$3:$AH$300,BG$1,0),0)</f>
        <v>880.00000000000011</v>
      </c>
      <c r="BH133">
        <f>IFERROR(VLOOKUP($AA133,Data!$C$3:$AH$300,BH$1,0),0)</f>
        <v>880.00000000000011</v>
      </c>
      <c r="BI133">
        <f>IFERROR(VLOOKUP($AA133,Data!$C$3:$AH$300,BI$1,0),0)</f>
        <v>880.00000000000011</v>
      </c>
    </row>
    <row r="134" spans="27:61" x14ac:dyDescent="0.25">
      <c r="AA134" t="str">
        <f t="shared" si="3"/>
        <v>Op03B</v>
      </c>
      <c r="AB134" t="str">
        <f>IFERROR(VLOOKUP($AA134,Data!$C$3:$AH$300,AB$1,0),0)</f>
        <v>Footpath faults are mostly responded to in a timely manner, proactive maintenance is partially enabled.</v>
      </c>
      <c r="AD134">
        <f>IFERROR(VLOOKUP($AA134,Data!$C$3:$AH$300,AD$1,0),0)</f>
        <v>88000</v>
      </c>
      <c r="AE134">
        <f>IFERROR(VLOOKUP($AA134,Data!$C$3:$AH$300,AE$1,0),0)</f>
        <v>90200.000000000015</v>
      </c>
      <c r="AF134">
        <f>IFERROR(VLOOKUP($AA134,Data!$C$3:$AH$300,AF$1,0),0)</f>
        <v>92400.000000000015</v>
      </c>
      <c r="AG134">
        <f>IFERROR(VLOOKUP($AA134,Data!$C$3:$AH$300,AG$1,0),0)</f>
        <v>94600.000000000015</v>
      </c>
      <c r="AH134">
        <f>IFERROR(VLOOKUP($AA134,Data!$C$3:$AH$300,AH$1,0),0)</f>
        <v>96800.000000000015</v>
      </c>
      <c r="AI134">
        <f>IFERROR(VLOOKUP($AA134,Data!$C$3:$AH$300,AI$1,0),0)</f>
        <v>99000.000000000015</v>
      </c>
      <c r="AJ134">
        <f>IFERROR(VLOOKUP($AA134,Data!$C$3:$AH$300,AJ$1,0),0)</f>
        <v>101200.00000000001</v>
      </c>
      <c r="AK134">
        <f>IFERROR(VLOOKUP($AA134,Data!$C$3:$AH$300,AK$1,0),0)</f>
        <v>103400.00000000001</v>
      </c>
      <c r="AL134">
        <f>IFERROR(VLOOKUP($AA134,Data!$C$3:$AH$300,AL$1,0),0)</f>
        <v>105600.00000000001</v>
      </c>
      <c r="AM134">
        <f>IFERROR(VLOOKUP($AA134,Data!$C$3:$AH$300,AM$1,0),0)</f>
        <v>107800.00000000001</v>
      </c>
      <c r="AO134">
        <f>IFERROR(VLOOKUP($AA134,Data!$C$3:$AH$300,AO$1,0),0)</f>
        <v>400000</v>
      </c>
      <c r="AP134">
        <f>IFERROR(VLOOKUP($AA134,Data!$C$3:$AH$300,AP$1,0),0)</f>
        <v>400000</v>
      </c>
      <c r="AQ134">
        <f>IFERROR(VLOOKUP($AA134,Data!$C$3:$AH$300,AQ$1,0),0)</f>
        <v>600000</v>
      </c>
      <c r="AR134">
        <f>IFERROR(VLOOKUP($AA134,Data!$C$3:$AH$300,AR$1,0),0)</f>
        <v>600000</v>
      </c>
      <c r="AS134">
        <f>IFERROR(VLOOKUP($AA134,Data!$C$3:$AH$300,AS$1,0),0)</f>
        <v>600000</v>
      </c>
      <c r="AT134">
        <f>IFERROR(VLOOKUP($AA134,Data!$C$3:$AH$300,AT$1,0),0)</f>
        <v>600000</v>
      </c>
      <c r="AU134">
        <f>IFERROR(VLOOKUP($AA134,Data!$C$3:$AH$300,AU$1,0),0)</f>
        <v>800000</v>
      </c>
      <c r="AV134">
        <f>IFERROR(VLOOKUP($AA134,Data!$C$3:$AH$300,AV$1,0),0)</f>
        <v>800000</v>
      </c>
      <c r="AW134">
        <f>IFERROR(VLOOKUP($AA134,Data!$C$3:$AH$300,AW$1,0),0)</f>
        <v>800000</v>
      </c>
      <c r="AX134">
        <f>IFERROR(VLOOKUP($AA134,Data!$C$3:$AH$300,AX$1,0),0)</f>
        <v>800000</v>
      </c>
      <c r="AZ134">
        <f>IFERROR(VLOOKUP($AA134,Data!$C$3:$AH$300,AZ$1,0),0)</f>
        <v>880.00000000000011</v>
      </c>
      <c r="BA134">
        <f>IFERROR(VLOOKUP($AA134,Data!$C$3:$AH$300,BA$1,0),0)</f>
        <v>880.00000000000011</v>
      </c>
      <c r="BB134">
        <f>IFERROR(VLOOKUP($AA134,Data!$C$3:$AH$300,BB$1,0),0)</f>
        <v>880.00000000000011</v>
      </c>
      <c r="BC134">
        <f>IFERROR(VLOOKUP($AA134,Data!$C$3:$AH$300,BC$1,0),0)</f>
        <v>880.00000000000011</v>
      </c>
      <c r="BD134">
        <f>IFERROR(VLOOKUP($AA134,Data!$C$3:$AH$300,BD$1,0),0)</f>
        <v>880.00000000000011</v>
      </c>
      <c r="BE134">
        <f>IFERROR(VLOOKUP($AA134,Data!$C$3:$AH$300,BE$1,0),0)</f>
        <v>880.00000000000011</v>
      </c>
      <c r="BF134">
        <f>IFERROR(VLOOKUP($AA134,Data!$C$3:$AH$300,BF$1,0),0)</f>
        <v>880.00000000000011</v>
      </c>
      <c r="BG134">
        <f>IFERROR(VLOOKUP($AA134,Data!$C$3:$AH$300,BG$1,0),0)</f>
        <v>880.00000000000011</v>
      </c>
      <c r="BH134">
        <f>IFERROR(VLOOKUP($AA134,Data!$C$3:$AH$300,BH$1,0),0)</f>
        <v>880.00000000000011</v>
      </c>
      <c r="BI134">
        <f>IFERROR(VLOOKUP($AA134,Data!$C$3:$AH$300,BI$1,0),0)</f>
        <v>880.00000000000011</v>
      </c>
    </row>
    <row r="135" spans="27:61" x14ac:dyDescent="0.25">
      <c r="AA135" t="str">
        <f t="shared" si="3"/>
        <v>Op04B</v>
      </c>
      <c r="AB135" t="str">
        <f>IFERROR(VLOOKUP($AA135,Data!$C$3:$AH$300,AB$1,0),0)</f>
        <v>Drainage faults are mostly responded to in a timely manner, proactive maintenance is partially enabled.</v>
      </c>
      <c r="AD135">
        <f>IFERROR(VLOOKUP($AA135,Data!$C$3:$AH$300,AD$1,0),0)</f>
        <v>88000</v>
      </c>
      <c r="AE135">
        <f>IFERROR(VLOOKUP($AA135,Data!$C$3:$AH$300,AE$1,0),0)</f>
        <v>90200.000000000015</v>
      </c>
      <c r="AF135">
        <f>IFERROR(VLOOKUP($AA135,Data!$C$3:$AH$300,AF$1,0),0)</f>
        <v>92400.000000000015</v>
      </c>
      <c r="AG135">
        <f>IFERROR(VLOOKUP($AA135,Data!$C$3:$AH$300,AG$1,0),0)</f>
        <v>94600.000000000015</v>
      </c>
      <c r="AH135">
        <f>IFERROR(VLOOKUP($AA135,Data!$C$3:$AH$300,AH$1,0),0)</f>
        <v>96800.000000000015</v>
      </c>
      <c r="AI135">
        <f>IFERROR(VLOOKUP($AA135,Data!$C$3:$AH$300,AI$1,0),0)</f>
        <v>99000.000000000015</v>
      </c>
      <c r="AJ135">
        <f>IFERROR(VLOOKUP($AA135,Data!$C$3:$AH$300,AJ$1,0),0)</f>
        <v>101200.00000000001</v>
      </c>
      <c r="AK135">
        <f>IFERROR(VLOOKUP($AA135,Data!$C$3:$AH$300,AK$1,0),0)</f>
        <v>103400.00000000001</v>
      </c>
      <c r="AL135">
        <f>IFERROR(VLOOKUP($AA135,Data!$C$3:$AH$300,AL$1,0),0)</f>
        <v>105600.00000000001</v>
      </c>
      <c r="AM135">
        <f>IFERROR(VLOOKUP($AA135,Data!$C$3:$AH$300,AM$1,0),0)</f>
        <v>107800.00000000001</v>
      </c>
      <c r="AO135">
        <f>IFERROR(VLOOKUP($AA135,Data!$C$3:$AH$300,AO$1,0),0)</f>
        <v>400000</v>
      </c>
      <c r="AP135">
        <f>IFERROR(VLOOKUP($AA135,Data!$C$3:$AH$300,AP$1,0),0)</f>
        <v>400000</v>
      </c>
      <c r="AQ135">
        <f>IFERROR(VLOOKUP($AA135,Data!$C$3:$AH$300,AQ$1,0),0)</f>
        <v>600000</v>
      </c>
      <c r="AR135">
        <f>IFERROR(VLOOKUP($AA135,Data!$C$3:$AH$300,AR$1,0),0)</f>
        <v>600000</v>
      </c>
      <c r="AS135">
        <f>IFERROR(VLOOKUP($AA135,Data!$C$3:$AH$300,AS$1,0),0)</f>
        <v>600000</v>
      </c>
      <c r="AT135">
        <f>IFERROR(VLOOKUP($AA135,Data!$C$3:$AH$300,AT$1,0),0)</f>
        <v>600000</v>
      </c>
      <c r="AU135">
        <f>IFERROR(VLOOKUP($AA135,Data!$C$3:$AH$300,AU$1,0),0)</f>
        <v>800000</v>
      </c>
      <c r="AV135">
        <f>IFERROR(VLOOKUP($AA135,Data!$C$3:$AH$300,AV$1,0),0)</f>
        <v>800000</v>
      </c>
      <c r="AW135">
        <f>IFERROR(VLOOKUP($AA135,Data!$C$3:$AH$300,AW$1,0),0)</f>
        <v>800000</v>
      </c>
      <c r="AX135">
        <f>IFERROR(VLOOKUP($AA135,Data!$C$3:$AH$300,AX$1,0),0)</f>
        <v>800000</v>
      </c>
      <c r="AZ135">
        <f>IFERROR(VLOOKUP($AA135,Data!$C$3:$AH$300,AZ$1,0),0)</f>
        <v>880.00000000000011</v>
      </c>
      <c r="BA135">
        <f>IFERROR(VLOOKUP($AA135,Data!$C$3:$AH$300,BA$1,0),0)</f>
        <v>880.00000000000011</v>
      </c>
      <c r="BB135">
        <f>IFERROR(VLOOKUP($AA135,Data!$C$3:$AH$300,BB$1,0),0)</f>
        <v>880.00000000000011</v>
      </c>
      <c r="BC135">
        <f>IFERROR(VLOOKUP($AA135,Data!$C$3:$AH$300,BC$1,0),0)</f>
        <v>880.00000000000011</v>
      </c>
      <c r="BD135">
        <f>IFERROR(VLOOKUP($AA135,Data!$C$3:$AH$300,BD$1,0),0)</f>
        <v>880.00000000000011</v>
      </c>
      <c r="BE135">
        <f>IFERROR(VLOOKUP($AA135,Data!$C$3:$AH$300,BE$1,0),0)</f>
        <v>880.00000000000011</v>
      </c>
      <c r="BF135">
        <f>IFERROR(VLOOKUP($AA135,Data!$C$3:$AH$300,BF$1,0),0)</f>
        <v>880.00000000000011</v>
      </c>
      <c r="BG135">
        <f>IFERROR(VLOOKUP($AA135,Data!$C$3:$AH$300,BG$1,0),0)</f>
        <v>880.00000000000011</v>
      </c>
      <c r="BH135">
        <f>IFERROR(VLOOKUP($AA135,Data!$C$3:$AH$300,BH$1,0),0)</f>
        <v>880.00000000000011</v>
      </c>
      <c r="BI135">
        <f>IFERROR(VLOOKUP($AA135,Data!$C$3:$AH$300,BI$1,0),0)</f>
        <v>880.00000000000011</v>
      </c>
    </row>
    <row r="136" spans="27:61" x14ac:dyDescent="0.25">
      <c r="AA136" t="str">
        <f t="shared" si="3"/>
        <v>Op05B</v>
      </c>
      <c r="AB136" t="str">
        <f>IFERROR(VLOOKUP($AA136,Data!$C$3:$AH$300,AB$1,0),0)</f>
        <v>Structures faults are mostly responded to in a timely manner, proactive maintenance is partially enabled.</v>
      </c>
      <c r="AD136">
        <f>IFERROR(VLOOKUP($AA136,Data!$C$3:$AH$300,AD$1,0),0)</f>
        <v>88000</v>
      </c>
      <c r="AE136">
        <f>IFERROR(VLOOKUP($AA136,Data!$C$3:$AH$300,AE$1,0),0)</f>
        <v>90200.000000000015</v>
      </c>
      <c r="AF136">
        <f>IFERROR(VLOOKUP($AA136,Data!$C$3:$AH$300,AF$1,0),0)</f>
        <v>92400.000000000015</v>
      </c>
      <c r="AG136">
        <f>IFERROR(VLOOKUP($AA136,Data!$C$3:$AH$300,AG$1,0),0)</f>
        <v>94600.000000000015</v>
      </c>
      <c r="AH136">
        <f>IFERROR(VLOOKUP($AA136,Data!$C$3:$AH$300,AH$1,0),0)</f>
        <v>96800.000000000015</v>
      </c>
      <c r="AI136">
        <f>IFERROR(VLOOKUP($AA136,Data!$C$3:$AH$300,AI$1,0),0)</f>
        <v>99000.000000000015</v>
      </c>
      <c r="AJ136">
        <f>IFERROR(VLOOKUP($AA136,Data!$C$3:$AH$300,AJ$1,0),0)</f>
        <v>101200.00000000001</v>
      </c>
      <c r="AK136">
        <f>IFERROR(VLOOKUP($AA136,Data!$C$3:$AH$300,AK$1,0),0)</f>
        <v>103400.00000000001</v>
      </c>
      <c r="AL136">
        <f>IFERROR(VLOOKUP($AA136,Data!$C$3:$AH$300,AL$1,0),0)</f>
        <v>105600.00000000001</v>
      </c>
      <c r="AM136">
        <f>IFERROR(VLOOKUP($AA136,Data!$C$3:$AH$300,AM$1,0),0)</f>
        <v>107800.00000000001</v>
      </c>
      <c r="AO136">
        <f>IFERROR(VLOOKUP($AA136,Data!$C$3:$AH$300,AO$1,0),0)</f>
        <v>400000</v>
      </c>
      <c r="AP136">
        <f>IFERROR(VLOOKUP($AA136,Data!$C$3:$AH$300,AP$1,0),0)</f>
        <v>400000</v>
      </c>
      <c r="AQ136">
        <f>IFERROR(VLOOKUP($AA136,Data!$C$3:$AH$300,AQ$1,0),0)</f>
        <v>600000</v>
      </c>
      <c r="AR136">
        <f>IFERROR(VLOOKUP($AA136,Data!$C$3:$AH$300,AR$1,0),0)</f>
        <v>600000</v>
      </c>
      <c r="AS136">
        <f>IFERROR(VLOOKUP($AA136,Data!$C$3:$AH$300,AS$1,0),0)</f>
        <v>600000</v>
      </c>
      <c r="AT136">
        <f>IFERROR(VLOOKUP($AA136,Data!$C$3:$AH$300,AT$1,0),0)</f>
        <v>600000</v>
      </c>
      <c r="AU136">
        <f>IFERROR(VLOOKUP($AA136,Data!$C$3:$AH$300,AU$1,0),0)</f>
        <v>800000</v>
      </c>
      <c r="AV136">
        <f>IFERROR(VLOOKUP($AA136,Data!$C$3:$AH$300,AV$1,0),0)</f>
        <v>800000</v>
      </c>
      <c r="AW136">
        <f>IFERROR(VLOOKUP($AA136,Data!$C$3:$AH$300,AW$1,0),0)</f>
        <v>800000</v>
      </c>
      <c r="AX136">
        <f>IFERROR(VLOOKUP($AA136,Data!$C$3:$AH$300,AX$1,0),0)</f>
        <v>800000</v>
      </c>
      <c r="AZ136">
        <f>IFERROR(VLOOKUP($AA136,Data!$C$3:$AH$300,AZ$1,0),0)</f>
        <v>880.00000000000011</v>
      </c>
      <c r="BA136">
        <f>IFERROR(VLOOKUP($AA136,Data!$C$3:$AH$300,BA$1,0),0)</f>
        <v>880.00000000000011</v>
      </c>
      <c r="BB136">
        <f>IFERROR(VLOOKUP($AA136,Data!$C$3:$AH$300,BB$1,0),0)</f>
        <v>880.00000000000011</v>
      </c>
      <c r="BC136">
        <f>IFERROR(VLOOKUP($AA136,Data!$C$3:$AH$300,BC$1,0),0)</f>
        <v>880.00000000000011</v>
      </c>
      <c r="BD136">
        <f>IFERROR(VLOOKUP($AA136,Data!$C$3:$AH$300,BD$1,0),0)</f>
        <v>880.00000000000011</v>
      </c>
      <c r="BE136">
        <f>IFERROR(VLOOKUP($AA136,Data!$C$3:$AH$300,BE$1,0),0)</f>
        <v>880.00000000000011</v>
      </c>
      <c r="BF136">
        <f>IFERROR(VLOOKUP($AA136,Data!$C$3:$AH$300,BF$1,0),0)</f>
        <v>880.00000000000011</v>
      </c>
      <c r="BG136">
        <f>IFERROR(VLOOKUP($AA136,Data!$C$3:$AH$300,BG$1,0),0)</f>
        <v>880.00000000000011</v>
      </c>
      <c r="BH136">
        <f>IFERROR(VLOOKUP($AA136,Data!$C$3:$AH$300,BH$1,0),0)</f>
        <v>880.00000000000011</v>
      </c>
      <c r="BI136">
        <f>IFERROR(VLOOKUP($AA136,Data!$C$3:$AH$300,BI$1,0),0)</f>
        <v>880.00000000000011</v>
      </c>
    </row>
    <row r="137" spans="27:61" x14ac:dyDescent="0.25">
      <c r="AA137" t="str">
        <f t="shared" si="3"/>
        <v>Op06B</v>
      </c>
      <c r="AB137">
        <f>IFERROR(VLOOKUP($AA137,Data!$C$3:$AH$300,AB$1,0),0)</f>
        <v>0</v>
      </c>
      <c r="AD137">
        <f>IFERROR(VLOOKUP($AA137,Data!$C$3:$AH$300,AD$1,0),0)</f>
        <v>88000</v>
      </c>
      <c r="AE137">
        <f>IFERROR(VLOOKUP($AA137,Data!$C$3:$AH$300,AE$1,0),0)</f>
        <v>90200.000000000015</v>
      </c>
      <c r="AF137">
        <f>IFERROR(VLOOKUP($AA137,Data!$C$3:$AH$300,AF$1,0),0)</f>
        <v>92400.000000000015</v>
      </c>
      <c r="AG137">
        <f>IFERROR(VLOOKUP($AA137,Data!$C$3:$AH$300,AG$1,0),0)</f>
        <v>94600.000000000015</v>
      </c>
      <c r="AH137">
        <f>IFERROR(VLOOKUP($AA137,Data!$C$3:$AH$300,AH$1,0),0)</f>
        <v>96800.000000000015</v>
      </c>
      <c r="AI137">
        <f>IFERROR(VLOOKUP($AA137,Data!$C$3:$AH$300,AI$1,0),0)</f>
        <v>99000.000000000015</v>
      </c>
      <c r="AJ137">
        <f>IFERROR(VLOOKUP($AA137,Data!$C$3:$AH$300,AJ$1,0),0)</f>
        <v>101200.00000000001</v>
      </c>
      <c r="AK137">
        <f>IFERROR(VLOOKUP($AA137,Data!$C$3:$AH$300,AK$1,0),0)</f>
        <v>103400.00000000001</v>
      </c>
      <c r="AL137">
        <f>IFERROR(VLOOKUP($AA137,Data!$C$3:$AH$300,AL$1,0),0)</f>
        <v>105600.00000000001</v>
      </c>
      <c r="AM137">
        <f>IFERROR(VLOOKUP($AA137,Data!$C$3:$AH$300,AM$1,0),0)</f>
        <v>107800.00000000001</v>
      </c>
      <c r="AO137">
        <f>IFERROR(VLOOKUP($AA137,Data!$C$3:$AH$300,AO$1,0),0)</f>
        <v>400000</v>
      </c>
      <c r="AP137">
        <f>IFERROR(VLOOKUP($AA137,Data!$C$3:$AH$300,AP$1,0),0)</f>
        <v>400000</v>
      </c>
      <c r="AQ137">
        <f>IFERROR(VLOOKUP($AA137,Data!$C$3:$AH$300,AQ$1,0),0)</f>
        <v>600000</v>
      </c>
      <c r="AR137">
        <f>IFERROR(VLOOKUP($AA137,Data!$C$3:$AH$300,AR$1,0),0)</f>
        <v>600000</v>
      </c>
      <c r="AS137">
        <f>IFERROR(VLOOKUP($AA137,Data!$C$3:$AH$300,AS$1,0),0)</f>
        <v>600000</v>
      </c>
      <c r="AT137">
        <f>IFERROR(VLOOKUP($AA137,Data!$C$3:$AH$300,AT$1,0),0)</f>
        <v>600000</v>
      </c>
      <c r="AU137">
        <f>IFERROR(VLOOKUP($AA137,Data!$C$3:$AH$300,AU$1,0),0)</f>
        <v>800000</v>
      </c>
      <c r="AV137">
        <f>IFERROR(VLOOKUP($AA137,Data!$C$3:$AH$300,AV$1,0),0)</f>
        <v>800000</v>
      </c>
      <c r="AW137">
        <f>IFERROR(VLOOKUP($AA137,Data!$C$3:$AH$300,AW$1,0),0)</f>
        <v>800000</v>
      </c>
      <c r="AX137">
        <f>IFERROR(VLOOKUP($AA137,Data!$C$3:$AH$300,AX$1,0),0)</f>
        <v>800000</v>
      </c>
      <c r="AZ137">
        <f>IFERROR(VLOOKUP($AA137,Data!$C$3:$AH$300,AZ$1,0),0)</f>
        <v>880.00000000000011</v>
      </c>
      <c r="BA137">
        <f>IFERROR(VLOOKUP($AA137,Data!$C$3:$AH$300,BA$1,0),0)</f>
        <v>880.00000000000011</v>
      </c>
      <c r="BB137">
        <f>IFERROR(VLOOKUP($AA137,Data!$C$3:$AH$300,BB$1,0),0)</f>
        <v>880.00000000000011</v>
      </c>
      <c r="BC137">
        <f>IFERROR(VLOOKUP($AA137,Data!$C$3:$AH$300,BC$1,0),0)</f>
        <v>880.00000000000011</v>
      </c>
      <c r="BD137">
        <f>IFERROR(VLOOKUP($AA137,Data!$C$3:$AH$300,BD$1,0),0)</f>
        <v>880.00000000000011</v>
      </c>
      <c r="BE137">
        <f>IFERROR(VLOOKUP($AA137,Data!$C$3:$AH$300,BE$1,0),0)</f>
        <v>880.00000000000011</v>
      </c>
      <c r="BF137">
        <f>IFERROR(VLOOKUP($AA137,Data!$C$3:$AH$300,BF$1,0),0)</f>
        <v>880.00000000000011</v>
      </c>
      <c r="BG137">
        <f>IFERROR(VLOOKUP($AA137,Data!$C$3:$AH$300,BG$1,0),0)</f>
        <v>880.00000000000011</v>
      </c>
      <c r="BH137">
        <f>IFERROR(VLOOKUP($AA137,Data!$C$3:$AH$300,BH$1,0),0)</f>
        <v>880.00000000000011</v>
      </c>
      <c r="BI137">
        <f>IFERROR(VLOOKUP($AA137,Data!$C$3:$AH$300,BI$1,0),0)</f>
        <v>880.00000000000011</v>
      </c>
    </row>
    <row r="138" spans="27:61" x14ac:dyDescent="0.25">
      <c r="AA138" t="str">
        <f t="shared" si="3"/>
        <v>Op07B</v>
      </c>
      <c r="AB138" t="str">
        <f>IFERROR(VLOOKUP($AA138,Data!$C$3:$AH$300,AB$1,0),0)</f>
        <v>Network Services faults are mostly responded to in a timely manner, proactive maintenance is partially enabled.</v>
      </c>
      <c r="AD138">
        <f>IFERROR(VLOOKUP($AA138,Data!$C$3:$AH$300,AD$1,0),0)</f>
        <v>88000</v>
      </c>
      <c r="AE138">
        <f>IFERROR(VLOOKUP($AA138,Data!$C$3:$AH$300,AE$1,0),0)</f>
        <v>90200.000000000015</v>
      </c>
      <c r="AF138">
        <f>IFERROR(VLOOKUP($AA138,Data!$C$3:$AH$300,AF$1,0),0)</f>
        <v>92400.000000000015</v>
      </c>
      <c r="AG138">
        <f>IFERROR(VLOOKUP($AA138,Data!$C$3:$AH$300,AG$1,0),0)</f>
        <v>94600.000000000015</v>
      </c>
      <c r="AH138">
        <f>IFERROR(VLOOKUP($AA138,Data!$C$3:$AH$300,AH$1,0),0)</f>
        <v>96800.000000000015</v>
      </c>
      <c r="AI138">
        <f>IFERROR(VLOOKUP($AA138,Data!$C$3:$AH$300,AI$1,0),0)</f>
        <v>99000.000000000015</v>
      </c>
      <c r="AJ138">
        <f>IFERROR(VLOOKUP($AA138,Data!$C$3:$AH$300,AJ$1,0),0)</f>
        <v>101200.00000000001</v>
      </c>
      <c r="AK138">
        <f>IFERROR(VLOOKUP($AA138,Data!$C$3:$AH$300,AK$1,0),0)</f>
        <v>103400.00000000001</v>
      </c>
      <c r="AL138">
        <f>IFERROR(VLOOKUP($AA138,Data!$C$3:$AH$300,AL$1,0),0)</f>
        <v>105600.00000000001</v>
      </c>
      <c r="AM138">
        <f>IFERROR(VLOOKUP($AA138,Data!$C$3:$AH$300,AM$1,0),0)</f>
        <v>107800.00000000001</v>
      </c>
      <c r="AO138">
        <f>IFERROR(VLOOKUP($AA138,Data!$C$3:$AH$300,AO$1,0),0)</f>
        <v>400000</v>
      </c>
      <c r="AP138">
        <f>IFERROR(VLOOKUP($AA138,Data!$C$3:$AH$300,AP$1,0),0)</f>
        <v>400000</v>
      </c>
      <c r="AQ138">
        <f>IFERROR(VLOOKUP($AA138,Data!$C$3:$AH$300,AQ$1,0),0)</f>
        <v>600000</v>
      </c>
      <c r="AR138">
        <f>IFERROR(VLOOKUP($AA138,Data!$C$3:$AH$300,AR$1,0),0)</f>
        <v>600000</v>
      </c>
      <c r="AS138">
        <f>IFERROR(VLOOKUP($AA138,Data!$C$3:$AH$300,AS$1,0),0)</f>
        <v>600000</v>
      </c>
      <c r="AT138">
        <f>IFERROR(VLOOKUP($AA138,Data!$C$3:$AH$300,AT$1,0),0)</f>
        <v>600000</v>
      </c>
      <c r="AU138">
        <f>IFERROR(VLOOKUP($AA138,Data!$C$3:$AH$300,AU$1,0),0)</f>
        <v>800000</v>
      </c>
      <c r="AV138">
        <f>IFERROR(VLOOKUP($AA138,Data!$C$3:$AH$300,AV$1,0),0)</f>
        <v>800000</v>
      </c>
      <c r="AW138">
        <f>IFERROR(VLOOKUP($AA138,Data!$C$3:$AH$300,AW$1,0),0)</f>
        <v>800000</v>
      </c>
      <c r="AX138">
        <f>IFERROR(VLOOKUP($AA138,Data!$C$3:$AH$300,AX$1,0),0)</f>
        <v>800000</v>
      </c>
      <c r="AZ138">
        <f>IFERROR(VLOOKUP($AA138,Data!$C$3:$AH$300,AZ$1,0),0)</f>
        <v>880.00000000000011</v>
      </c>
      <c r="BA138">
        <f>IFERROR(VLOOKUP($AA138,Data!$C$3:$AH$300,BA$1,0),0)</f>
        <v>880.00000000000011</v>
      </c>
      <c r="BB138">
        <f>IFERROR(VLOOKUP($AA138,Data!$C$3:$AH$300,BB$1,0),0)</f>
        <v>880.00000000000011</v>
      </c>
      <c r="BC138">
        <f>IFERROR(VLOOKUP($AA138,Data!$C$3:$AH$300,BC$1,0),0)</f>
        <v>880.00000000000011</v>
      </c>
      <c r="BD138">
        <f>IFERROR(VLOOKUP($AA138,Data!$C$3:$AH$300,BD$1,0),0)</f>
        <v>880.00000000000011</v>
      </c>
      <c r="BE138">
        <f>IFERROR(VLOOKUP($AA138,Data!$C$3:$AH$300,BE$1,0),0)</f>
        <v>880.00000000000011</v>
      </c>
      <c r="BF138">
        <f>IFERROR(VLOOKUP($AA138,Data!$C$3:$AH$300,BF$1,0),0)</f>
        <v>880.00000000000011</v>
      </c>
      <c r="BG138">
        <f>IFERROR(VLOOKUP($AA138,Data!$C$3:$AH$300,BG$1,0),0)</f>
        <v>880.00000000000011</v>
      </c>
      <c r="BH138">
        <f>IFERROR(VLOOKUP($AA138,Data!$C$3:$AH$300,BH$1,0),0)</f>
        <v>880.00000000000011</v>
      </c>
      <c r="BI138">
        <f>IFERROR(VLOOKUP($AA138,Data!$C$3:$AH$300,BI$1,0),0)</f>
        <v>880.00000000000011</v>
      </c>
    </row>
    <row r="139" spans="27:61" x14ac:dyDescent="0.25">
      <c r="AA139" t="str">
        <f t="shared" si="3"/>
        <v>Op08B</v>
      </c>
      <c r="AB139" t="str">
        <f>IFERROR(VLOOKUP($AA139,Data!$C$3:$AH$300,AB$1,0),0)</f>
        <v>Network Services faults are mostly responded to in a timely manner, proactive maintenance is partially enabled.</v>
      </c>
      <c r="AD139">
        <f>IFERROR(VLOOKUP($AA139,Data!$C$3:$AH$300,AD$1,0),0)</f>
        <v>88000</v>
      </c>
      <c r="AE139">
        <f>IFERROR(VLOOKUP($AA139,Data!$C$3:$AH$300,AE$1,0),0)</f>
        <v>90200.000000000015</v>
      </c>
      <c r="AF139">
        <f>IFERROR(VLOOKUP($AA139,Data!$C$3:$AH$300,AF$1,0),0)</f>
        <v>92400.000000000015</v>
      </c>
      <c r="AG139">
        <f>IFERROR(VLOOKUP($AA139,Data!$C$3:$AH$300,AG$1,0),0)</f>
        <v>94600.000000000015</v>
      </c>
      <c r="AH139">
        <f>IFERROR(VLOOKUP($AA139,Data!$C$3:$AH$300,AH$1,0),0)</f>
        <v>96800.000000000015</v>
      </c>
      <c r="AI139">
        <f>IFERROR(VLOOKUP($AA139,Data!$C$3:$AH$300,AI$1,0),0)</f>
        <v>99000.000000000015</v>
      </c>
      <c r="AJ139">
        <f>IFERROR(VLOOKUP($AA139,Data!$C$3:$AH$300,AJ$1,0),0)</f>
        <v>101200.00000000001</v>
      </c>
      <c r="AK139">
        <f>IFERROR(VLOOKUP($AA139,Data!$C$3:$AH$300,AK$1,0),0)</f>
        <v>103400.00000000001</v>
      </c>
      <c r="AL139">
        <f>IFERROR(VLOOKUP($AA139,Data!$C$3:$AH$300,AL$1,0),0)</f>
        <v>105600.00000000001</v>
      </c>
      <c r="AM139">
        <f>IFERROR(VLOOKUP($AA139,Data!$C$3:$AH$300,AM$1,0),0)</f>
        <v>107800.00000000001</v>
      </c>
      <c r="AO139">
        <f>IFERROR(VLOOKUP($AA139,Data!$C$3:$AH$300,AO$1,0),0)</f>
        <v>400000</v>
      </c>
      <c r="AP139">
        <f>IFERROR(VLOOKUP($AA139,Data!$C$3:$AH$300,AP$1,0),0)</f>
        <v>400000</v>
      </c>
      <c r="AQ139">
        <f>IFERROR(VLOOKUP($AA139,Data!$C$3:$AH$300,AQ$1,0),0)</f>
        <v>600000</v>
      </c>
      <c r="AR139">
        <f>IFERROR(VLOOKUP($AA139,Data!$C$3:$AH$300,AR$1,0),0)</f>
        <v>600000</v>
      </c>
      <c r="AS139">
        <f>IFERROR(VLOOKUP($AA139,Data!$C$3:$AH$300,AS$1,0),0)</f>
        <v>600000</v>
      </c>
      <c r="AT139">
        <f>IFERROR(VLOOKUP($AA139,Data!$C$3:$AH$300,AT$1,0),0)</f>
        <v>600000</v>
      </c>
      <c r="AU139">
        <f>IFERROR(VLOOKUP($AA139,Data!$C$3:$AH$300,AU$1,0),0)</f>
        <v>800000</v>
      </c>
      <c r="AV139">
        <f>IFERROR(VLOOKUP($AA139,Data!$C$3:$AH$300,AV$1,0),0)</f>
        <v>800000</v>
      </c>
      <c r="AW139">
        <f>IFERROR(VLOOKUP($AA139,Data!$C$3:$AH$300,AW$1,0),0)</f>
        <v>800000</v>
      </c>
      <c r="AX139">
        <f>IFERROR(VLOOKUP($AA139,Data!$C$3:$AH$300,AX$1,0),0)</f>
        <v>800000</v>
      </c>
      <c r="AZ139">
        <f>IFERROR(VLOOKUP($AA139,Data!$C$3:$AH$300,AZ$1,0),0)</f>
        <v>880.00000000000011</v>
      </c>
      <c r="BA139">
        <f>IFERROR(VLOOKUP($AA139,Data!$C$3:$AH$300,BA$1,0),0)</f>
        <v>880.00000000000011</v>
      </c>
      <c r="BB139">
        <f>IFERROR(VLOOKUP($AA139,Data!$C$3:$AH$300,BB$1,0),0)</f>
        <v>880.00000000000011</v>
      </c>
      <c r="BC139">
        <f>IFERROR(VLOOKUP($AA139,Data!$C$3:$AH$300,BC$1,0),0)</f>
        <v>880.00000000000011</v>
      </c>
      <c r="BD139">
        <f>IFERROR(VLOOKUP($AA139,Data!$C$3:$AH$300,BD$1,0),0)</f>
        <v>880.00000000000011</v>
      </c>
      <c r="BE139">
        <f>IFERROR(VLOOKUP($AA139,Data!$C$3:$AH$300,BE$1,0),0)</f>
        <v>880.00000000000011</v>
      </c>
      <c r="BF139">
        <f>IFERROR(VLOOKUP($AA139,Data!$C$3:$AH$300,BF$1,0),0)</f>
        <v>880.00000000000011</v>
      </c>
      <c r="BG139">
        <f>IFERROR(VLOOKUP($AA139,Data!$C$3:$AH$300,BG$1,0),0)</f>
        <v>880.00000000000011</v>
      </c>
      <c r="BH139">
        <f>IFERROR(VLOOKUP($AA139,Data!$C$3:$AH$300,BH$1,0),0)</f>
        <v>880.00000000000011</v>
      </c>
      <c r="BI139">
        <f>IFERROR(VLOOKUP($AA139,Data!$C$3:$AH$300,BI$1,0),0)</f>
        <v>880.00000000000011</v>
      </c>
    </row>
    <row r="140" spans="27:61" x14ac:dyDescent="0.25">
      <c r="AA140" t="str">
        <f t="shared" si="3"/>
        <v>Op09B</v>
      </c>
      <c r="AB140" t="str">
        <f>IFERROR(VLOOKUP($AA140,Data!$C$3:$AH$300,AB$1,0),0)</f>
        <v>Environmental faults are mostly responded to in a timely manner, proactive maintenance is partially enabled.</v>
      </c>
      <c r="AD140">
        <f>IFERROR(VLOOKUP($AA140,Data!$C$3:$AH$300,AD$1,0),0)</f>
        <v>88000</v>
      </c>
      <c r="AE140">
        <f>IFERROR(VLOOKUP($AA140,Data!$C$3:$AH$300,AE$1,0),0)</f>
        <v>90200.000000000015</v>
      </c>
      <c r="AF140">
        <f>IFERROR(VLOOKUP($AA140,Data!$C$3:$AH$300,AF$1,0),0)</f>
        <v>92400.000000000015</v>
      </c>
      <c r="AG140">
        <f>IFERROR(VLOOKUP($AA140,Data!$C$3:$AH$300,AG$1,0),0)</f>
        <v>94600.000000000015</v>
      </c>
      <c r="AH140">
        <f>IFERROR(VLOOKUP($AA140,Data!$C$3:$AH$300,AH$1,0),0)</f>
        <v>96800.000000000015</v>
      </c>
      <c r="AI140">
        <f>IFERROR(VLOOKUP($AA140,Data!$C$3:$AH$300,AI$1,0),0)</f>
        <v>99000.000000000015</v>
      </c>
      <c r="AJ140">
        <f>IFERROR(VLOOKUP($AA140,Data!$C$3:$AH$300,AJ$1,0),0)</f>
        <v>101200.00000000001</v>
      </c>
      <c r="AK140">
        <f>IFERROR(VLOOKUP($AA140,Data!$C$3:$AH$300,AK$1,0),0)</f>
        <v>103400.00000000001</v>
      </c>
      <c r="AL140">
        <f>IFERROR(VLOOKUP($AA140,Data!$C$3:$AH$300,AL$1,0),0)</f>
        <v>105600.00000000001</v>
      </c>
      <c r="AM140">
        <f>IFERROR(VLOOKUP($AA140,Data!$C$3:$AH$300,AM$1,0),0)</f>
        <v>107800.00000000001</v>
      </c>
      <c r="AO140">
        <f>IFERROR(VLOOKUP($AA140,Data!$C$3:$AH$300,AO$1,0),0)</f>
        <v>400000</v>
      </c>
      <c r="AP140">
        <f>IFERROR(VLOOKUP($AA140,Data!$C$3:$AH$300,AP$1,0),0)</f>
        <v>400000</v>
      </c>
      <c r="AQ140">
        <f>IFERROR(VLOOKUP($AA140,Data!$C$3:$AH$300,AQ$1,0),0)</f>
        <v>600000</v>
      </c>
      <c r="AR140">
        <f>IFERROR(VLOOKUP($AA140,Data!$C$3:$AH$300,AR$1,0),0)</f>
        <v>600000</v>
      </c>
      <c r="AS140">
        <f>IFERROR(VLOOKUP($AA140,Data!$C$3:$AH$300,AS$1,0),0)</f>
        <v>600000</v>
      </c>
      <c r="AT140">
        <f>IFERROR(VLOOKUP($AA140,Data!$C$3:$AH$300,AT$1,0),0)</f>
        <v>600000</v>
      </c>
      <c r="AU140">
        <f>IFERROR(VLOOKUP($AA140,Data!$C$3:$AH$300,AU$1,0),0)</f>
        <v>800000</v>
      </c>
      <c r="AV140">
        <f>IFERROR(VLOOKUP($AA140,Data!$C$3:$AH$300,AV$1,0),0)</f>
        <v>800000</v>
      </c>
      <c r="AW140">
        <f>IFERROR(VLOOKUP($AA140,Data!$C$3:$AH$300,AW$1,0),0)</f>
        <v>800000</v>
      </c>
      <c r="AX140">
        <f>IFERROR(VLOOKUP($AA140,Data!$C$3:$AH$300,AX$1,0),0)</f>
        <v>800000</v>
      </c>
      <c r="AZ140">
        <f>IFERROR(VLOOKUP($AA140,Data!$C$3:$AH$300,AZ$1,0),0)</f>
        <v>880.00000000000011</v>
      </c>
      <c r="BA140">
        <f>IFERROR(VLOOKUP($AA140,Data!$C$3:$AH$300,BA$1,0),0)</f>
        <v>880.00000000000011</v>
      </c>
      <c r="BB140">
        <f>IFERROR(VLOOKUP($AA140,Data!$C$3:$AH$300,BB$1,0),0)</f>
        <v>880.00000000000011</v>
      </c>
      <c r="BC140">
        <f>IFERROR(VLOOKUP($AA140,Data!$C$3:$AH$300,BC$1,0),0)</f>
        <v>880.00000000000011</v>
      </c>
      <c r="BD140">
        <f>IFERROR(VLOOKUP($AA140,Data!$C$3:$AH$300,BD$1,0),0)</f>
        <v>880.00000000000011</v>
      </c>
      <c r="BE140">
        <f>IFERROR(VLOOKUP($AA140,Data!$C$3:$AH$300,BE$1,0),0)</f>
        <v>880.00000000000011</v>
      </c>
      <c r="BF140">
        <f>IFERROR(VLOOKUP($AA140,Data!$C$3:$AH$300,BF$1,0),0)</f>
        <v>880.00000000000011</v>
      </c>
      <c r="BG140">
        <f>IFERROR(VLOOKUP($AA140,Data!$C$3:$AH$300,BG$1,0),0)</f>
        <v>880.00000000000011</v>
      </c>
      <c r="BH140">
        <f>IFERROR(VLOOKUP($AA140,Data!$C$3:$AH$300,BH$1,0),0)</f>
        <v>880.00000000000011</v>
      </c>
      <c r="BI140">
        <f>IFERROR(VLOOKUP($AA140,Data!$C$3:$AH$300,BI$1,0),0)</f>
        <v>880.00000000000011</v>
      </c>
    </row>
    <row r="141" spans="27:61" x14ac:dyDescent="0.25">
      <c r="AA141" t="str">
        <f t="shared" si="3"/>
        <v>Op10B</v>
      </c>
      <c r="AB141" t="str">
        <f>IFERROR(VLOOKUP($AA141,Data!$C$3:$AH$300,AB$1,0),0)</f>
        <v>Public Transport faults are mostly responded to in a timely manner, proactive maintenance is partially enabled.</v>
      </c>
      <c r="AD141">
        <f>IFERROR(VLOOKUP($AA141,Data!$C$3:$AH$300,AD$1,0),0)</f>
        <v>100000</v>
      </c>
      <c r="AE141">
        <f>IFERROR(VLOOKUP($AA141,Data!$C$3:$AH$300,AE$1,0),0)</f>
        <v>100000</v>
      </c>
      <c r="AF141">
        <f>IFERROR(VLOOKUP($AA141,Data!$C$3:$AH$300,AF$1,0),0)</f>
        <v>100000</v>
      </c>
      <c r="AG141">
        <f>IFERROR(VLOOKUP($AA141,Data!$C$3:$AH$300,AG$1,0),0)</f>
        <v>100000</v>
      </c>
      <c r="AH141">
        <f>IFERROR(VLOOKUP($AA141,Data!$C$3:$AH$300,AH$1,0),0)</f>
        <v>100000</v>
      </c>
      <c r="AI141">
        <f>IFERROR(VLOOKUP($AA141,Data!$C$3:$AH$300,AI$1,0),0)</f>
        <v>100000</v>
      </c>
      <c r="AJ141">
        <f>IFERROR(VLOOKUP($AA141,Data!$C$3:$AH$300,AJ$1,0),0)</f>
        <v>100000</v>
      </c>
      <c r="AK141">
        <f>IFERROR(VLOOKUP($AA141,Data!$C$3:$AH$300,AK$1,0),0)</f>
        <v>100000</v>
      </c>
      <c r="AL141">
        <f>IFERROR(VLOOKUP($AA141,Data!$C$3:$AH$300,AL$1,0),0)</f>
        <v>100000</v>
      </c>
      <c r="AM141">
        <f>IFERROR(VLOOKUP($AA141,Data!$C$3:$AH$300,AM$1,0),0)</f>
        <v>100000</v>
      </c>
      <c r="AO141">
        <f>IFERROR(VLOOKUP($AA141,Data!$C$3:$AH$300,AO$1,0),0)</f>
        <v>900000</v>
      </c>
      <c r="AP141">
        <f>IFERROR(VLOOKUP($AA141,Data!$C$3:$AH$300,AP$1,0),0)</f>
        <v>900000</v>
      </c>
      <c r="AQ141">
        <f>IFERROR(VLOOKUP($AA141,Data!$C$3:$AH$300,AQ$1,0),0)</f>
        <v>900000</v>
      </c>
      <c r="AR141">
        <f>IFERROR(VLOOKUP($AA141,Data!$C$3:$AH$300,AR$1,0),0)</f>
        <v>900000</v>
      </c>
      <c r="AS141">
        <f>IFERROR(VLOOKUP($AA141,Data!$C$3:$AH$300,AS$1,0),0)</f>
        <v>900000</v>
      </c>
      <c r="AT141">
        <f>IFERROR(VLOOKUP($AA141,Data!$C$3:$AH$300,AT$1,0),0)</f>
        <v>900000</v>
      </c>
      <c r="AU141">
        <f>IFERROR(VLOOKUP($AA141,Data!$C$3:$AH$300,AU$1,0),0)</f>
        <v>900000</v>
      </c>
      <c r="AV141">
        <f>IFERROR(VLOOKUP($AA141,Data!$C$3:$AH$300,AV$1,0),0)</f>
        <v>900000</v>
      </c>
      <c r="AW141">
        <f>IFERROR(VLOOKUP($AA141,Data!$C$3:$AH$300,AW$1,0),0)</f>
        <v>900000</v>
      </c>
      <c r="AX141">
        <f>IFERROR(VLOOKUP($AA141,Data!$C$3:$AH$300,AX$1,0),0)</f>
        <v>900000</v>
      </c>
      <c r="AZ141">
        <f>IFERROR(VLOOKUP($AA141,Data!$C$3:$AH$300,AZ$1,0),0)</f>
        <v>200</v>
      </c>
      <c r="BA141">
        <f>IFERROR(VLOOKUP($AA141,Data!$C$3:$AH$300,BA$1,0),0)</f>
        <v>200</v>
      </c>
      <c r="BB141">
        <f>IFERROR(VLOOKUP($AA141,Data!$C$3:$AH$300,BB$1,0),0)</f>
        <v>200</v>
      </c>
      <c r="BC141">
        <f>IFERROR(VLOOKUP($AA141,Data!$C$3:$AH$300,BC$1,0),0)</f>
        <v>200</v>
      </c>
      <c r="BD141">
        <f>IFERROR(VLOOKUP($AA141,Data!$C$3:$AH$300,BD$1,0),0)</f>
        <v>200</v>
      </c>
      <c r="BE141">
        <f>IFERROR(VLOOKUP($AA141,Data!$C$3:$AH$300,BE$1,0),0)</f>
        <v>200</v>
      </c>
      <c r="BF141">
        <f>IFERROR(VLOOKUP($AA141,Data!$C$3:$AH$300,BF$1,0),0)</f>
        <v>200</v>
      </c>
      <c r="BG141">
        <f>IFERROR(VLOOKUP($AA141,Data!$C$3:$AH$300,BG$1,0),0)</f>
        <v>200</v>
      </c>
      <c r="BH141">
        <f>IFERROR(VLOOKUP($AA141,Data!$C$3:$AH$300,BH$1,0),0)</f>
        <v>200</v>
      </c>
      <c r="BI141">
        <f>IFERROR(VLOOKUP($AA141,Data!$C$3:$AH$300,BI$1,0),0)</f>
        <v>200</v>
      </c>
    </row>
    <row r="143" spans="27:61" ht="15.75" thickBot="1" x14ac:dyDescent="0.3"/>
    <row r="144" spans="27:61" ht="18.75" thickBot="1" x14ac:dyDescent="0.3">
      <c r="AA144" s="27" t="str">
        <f>G2</f>
        <v>FIVE</v>
      </c>
      <c r="AB144">
        <v>2</v>
      </c>
      <c r="AD144">
        <v>3</v>
      </c>
      <c r="AE144">
        <v>4</v>
      </c>
      <c r="AF144">
        <v>5</v>
      </c>
      <c r="AG144">
        <v>6</v>
      </c>
      <c r="AH144">
        <v>7</v>
      </c>
      <c r="AI144">
        <v>8</v>
      </c>
      <c r="AJ144">
        <v>9</v>
      </c>
      <c r="AK144">
        <v>10</v>
      </c>
      <c r="AL144">
        <v>11</v>
      </c>
      <c r="AM144">
        <v>12</v>
      </c>
      <c r="AO144">
        <v>13</v>
      </c>
      <c r="AP144">
        <v>14</v>
      </c>
      <c r="AQ144">
        <v>15</v>
      </c>
      <c r="AR144">
        <v>16</v>
      </c>
      <c r="AS144">
        <v>17</v>
      </c>
      <c r="AT144">
        <v>18</v>
      </c>
      <c r="AU144">
        <v>19</v>
      </c>
      <c r="AV144">
        <v>20</v>
      </c>
      <c r="AW144">
        <v>21</v>
      </c>
      <c r="AX144">
        <v>22</v>
      </c>
      <c r="AZ144">
        <v>23</v>
      </c>
      <c r="BA144">
        <v>24</v>
      </c>
      <c r="BB144">
        <v>25</v>
      </c>
      <c r="BC144">
        <v>26</v>
      </c>
      <c r="BD144">
        <v>27</v>
      </c>
      <c r="BE144">
        <v>28</v>
      </c>
      <c r="BF144">
        <v>29</v>
      </c>
      <c r="BG144">
        <v>30</v>
      </c>
      <c r="BH144">
        <v>31</v>
      </c>
      <c r="BI144">
        <v>32</v>
      </c>
    </row>
    <row r="145" spans="27:61" ht="18" x14ac:dyDescent="0.25">
      <c r="AB145" s="28" t="s">
        <v>231</v>
      </c>
      <c r="AC145" t="s">
        <v>232</v>
      </c>
      <c r="AD145" s="27">
        <v>2024</v>
      </c>
      <c r="AE145" s="27">
        <v>2025</v>
      </c>
      <c r="AF145" s="27">
        <v>2026</v>
      </c>
      <c r="AG145" s="27">
        <v>2027</v>
      </c>
      <c r="AH145" s="27">
        <v>2028</v>
      </c>
      <c r="AI145" s="27">
        <v>2029</v>
      </c>
      <c r="AJ145" s="27">
        <v>2030</v>
      </c>
      <c r="AK145" s="27">
        <v>2031</v>
      </c>
      <c r="AL145" s="27">
        <v>2032</v>
      </c>
      <c r="AM145" s="27">
        <v>2033</v>
      </c>
      <c r="AN145" t="s">
        <v>22</v>
      </c>
      <c r="AO145" s="27">
        <v>2024</v>
      </c>
      <c r="AP145" s="27">
        <v>2025</v>
      </c>
      <c r="AQ145" s="27">
        <v>2026</v>
      </c>
      <c r="AR145" s="27">
        <v>2027</v>
      </c>
      <c r="AS145" s="27">
        <v>2028</v>
      </c>
      <c r="AT145" s="27">
        <v>2029</v>
      </c>
      <c r="AU145" s="27">
        <v>2030</v>
      </c>
      <c r="AV145" s="27">
        <v>2031</v>
      </c>
      <c r="AW145" s="27">
        <v>2032</v>
      </c>
      <c r="AX145" s="27">
        <v>2033</v>
      </c>
      <c r="AY145" t="s">
        <v>235</v>
      </c>
      <c r="AZ145" s="27">
        <v>2024</v>
      </c>
      <c r="BA145" s="27">
        <v>2025</v>
      </c>
      <c r="BB145" s="27">
        <v>2026</v>
      </c>
      <c r="BC145" s="27">
        <v>2027</v>
      </c>
      <c r="BD145" s="27">
        <v>2028</v>
      </c>
      <c r="BE145" s="27">
        <v>2029</v>
      </c>
      <c r="BF145" s="27">
        <v>2030</v>
      </c>
      <c r="BG145" s="27">
        <v>2031</v>
      </c>
      <c r="BH145" s="27">
        <v>2032</v>
      </c>
      <c r="BI145" s="27">
        <v>2033</v>
      </c>
    </row>
    <row r="146" spans="27:61" x14ac:dyDescent="0.25">
      <c r="AA146" t="str">
        <f t="shared" ref="AA146:AA176" si="4">A3&amp;G3</f>
        <v>S01C</v>
      </c>
      <c r="AB146" t="str">
        <f>IFERROR(VLOOKUP($AA146,Data!$C$3:$AH$300,AB$1,0),0)</f>
        <v>Not meet the DIA Mandatory target of 1 DSI saved per year</v>
      </c>
      <c r="AD146">
        <f>IFERROR(VLOOKUP($AA146,Data!$C$3:$AH$300,AD$1,0),0)</f>
        <v>60000</v>
      </c>
      <c r="AE146">
        <f>IFERROR(VLOOKUP($AA146,Data!$C$3:$AH$300,AE$1,0),0)</f>
        <v>61500</v>
      </c>
      <c r="AF146">
        <f>IFERROR(VLOOKUP($AA146,Data!$C$3:$AH$300,AF$1,0),0)</f>
        <v>63000</v>
      </c>
      <c r="AG146">
        <f>IFERROR(VLOOKUP($AA146,Data!$C$3:$AH$300,AG$1,0),0)</f>
        <v>64500</v>
      </c>
      <c r="AH146">
        <f>IFERROR(VLOOKUP($AA146,Data!$C$3:$AH$300,AH$1,0),0)</f>
        <v>66000</v>
      </c>
      <c r="AI146">
        <f>IFERROR(VLOOKUP($AA146,Data!$C$3:$AH$300,AI$1,0),0)</f>
        <v>67500</v>
      </c>
      <c r="AJ146">
        <f>IFERROR(VLOOKUP($AA146,Data!$C$3:$AH$300,AJ$1,0),0)</f>
        <v>69000</v>
      </c>
      <c r="AK146">
        <f>IFERROR(VLOOKUP($AA146,Data!$C$3:$AH$300,AK$1,0),0)</f>
        <v>70500</v>
      </c>
      <c r="AL146">
        <f>IFERROR(VLOOKUP($AA146,Data!$C$3:$AH$300,AL$1,0),0)</f>
        <v>72000</v>
      </c>
      <c r="AM146">
        <f>IFERROR(VLOOKUP($AA146,Data!$C$3:$AH$300,AM$1,0),0)</f>
        <v>73500</v>
      </c>
      <c r="AO146">
        <f>IFERROR(VLOOKUP($AA146,Data!$C$3:$AH$300,AO$1,0),0)</f>
        <v>600000</v>
      </c>
      <c r="AP146">
        <f>IFERROR(VLOOKUP($AA146,Data!$C$3:$AH$300,AP$1,0),0)</f>
        <v>900000</v>
      </c>
      <c r="AQ146">
        <f>IFERROR(VLOOKUP($AA146,Data!$C$3:$AH$300,AQ$1,0),0)</f>
        <v>900000</v>
      </c>
      <c r="AR146">
        <f>IFERROR(VLOOKUP($AA146,Data!$C$3:$AH$300,AR$1,0),0)</f>
        <v>900000</v>
      </c>
      <c r="AS146">
        <f>IFERROR(VLOOKUP($AA146,Data!$C$3:$AH$300,AS$1,0),0)</f>
        <v>1200000</v>
      </c>
      <c r="AT146">
        <f>IFERROR(VLOOKUP($AA146,Data!$C$3:$AH$300,AT$1,0),0)</f>
        <v>1200000</v>
      </c>
      <c r="AU146">
        <f>IFERROR(VLOOKUP($AA146,Data!$C$3:$AH$300,AU$1,0),0)</f>
        <v>1200000</v>
      </c>
      <c r="AV146">
        <f>IFERROR(VLOOKUP($AA146,Data!$C$3:$AH$300,AV$1,0),0)</f>
        <v>1500000</v>
      </c>
      <c r="AW146">
        <f>IFERROR(VLOOKUP($AA146,Data!$C$3:$AH$300,AW$1,0),0)</f>
        <v>1500000</v>
      </c>
      <c r="AX146">
        <f>IFERROR(VLOOKUP($AA146,Data!$C$3:$AH$300,AX$1,0),0)</f>
        <v>1500000</v>
      </c>
      <c r="AZ146">
        <f>IFERROR(VLOOKUP($AA146,Data!$C$3:$AH$300,AZ$1,0),0)</f>
        <v>600</v>
      </c>
      <c r="BA146">
        <f>IFERROR(VLOOKUP($AA146,Data!$C$3:$AH$300,BA$1,0),0)</f>
        <v>600</v>
      </c>
      <c r="BB146">
        <f>IFERROR(VLOOKUP($AA146,Data!$C$3:$AH$300,BB$1,0),0)</f>
        <v>600</v>
      </c>
      <c r="BC146">
        <f>IFERROR(VLOOKUP($AA146,Data!$C$3:$AH$300,BC$1,0),0)</f>
        <v>600</v>
      </c>
      <c r="BD146">
        <f>IFERROR(VLOOKUP($AA146,Data!$C$3:$AH$300,BD$1,0),0)</f>
        <v>600</v>
      </c>
      <c r="BE146">
        <f>IFERROR(VLOOKUP($AA146,Data!$C$3:$AH$300,BE$1,0),0)</f>
        <v>600</v>
      </c>
      <c r="BF146">
        <f>IFERROR(VLOOKUP($AA146,Data!$C$3:$AH$300,BF$1,0),0)</f>
        <v>600</v>
      </c>
      <c r="BG146">
        <f>IFERROR(VLOOKUP($AA146,Data!$C$3:$AH$300,BG$1,0),0)</f>
        <v>600</v>
      </c>
      <c r="BH146">
        <f>IFERROR(VLOOKUP($AA146,Data!$C$3:$AH$300,BH$1,0),0)</f>
        <v>600</v>
      </c>
      <c r="BI146">
        <f>IFERROR(VLOOKUP($AA146,Data!$C$3:$AH$300,BI$1,0),0)</f>
        <v>600</v>
      </c>
    </row>
    <row r="147" spans="27:61" x14ac:dyDescent="0.25">
      <c r="AA147" t="str">
        <f t="shared" si="4"/>
        <v>S02C</v>
      </c>
      <c r="AB147" t="str">
        <f>IFERROR(VLOOKUP($AA147,Data!$C$3:$AH$300,AB$1,0),0)</f>
        <v>Current proportion of active travel trips maintained</v>
      </c>
      <c r="AD147">
        <f>IFERROR(VLOOKUP($AA147,Data!$C$3:$AH$300,AD$1,0),0)</f>
        <v>600000</v>
      </c>
      <c r="AE147">
        <f>IFERROR(VLOOKUP($AA147,Data!$C$3:$AH$300,AE$1,0),0)</f>
        <v>615000</v>
      </c>
      <c r="AF147">
        <f>IFERROR(VLOOKUP($AA147,Data!$C$3:$AH$300,AF$1,0),0)</f>
        <v>630000</v>
      </c>
      <c r="AG147">
        <f>IFERROR(VLOOKUP($AA147,Data!$C$3:$AH$300,AG$1,0),0)</f>
        <v>645000</v>
      </c>
      <c r="AH147">
        <f>IFERROR(VLOOKUP($AA147,Data!$C$3:$AH$300,AH$1,0),0)</f>
        <v>660000</v>
      </c>
      <c r="AI147">
        <f>IFERROR(VLOOKUP($AA147,Data!$C$3:$AH$300,AI$1,0),0)</f>
        <v>675000</v>
      </c>
      <c r="AJ147">
        <f>IFERROR(VLOOKUP($AA147,Data!$C$3:$AH$300,AJ$1,0),0)</f>
        <v>690000</v>
      </c>
      <c r="AK147">
        <f>IFERROR(VLOOKUP($AA147,Data!$C$3:$AH$300,AK$1,0),0)</f>
        <v>705000</v>
      </c>
      <c r="AL147">
        <f>IFERROR(VLOOKUP($AA147,Data!$C$3:$AH$300,AL$1,0),0)</f>
        <v>720000</v>
      </c>
      <c r="AM147">
        <f>IFERROR(VLOOKUP($AA147,Data!$C$3:$AH$300,AM$1,0),0)</f>
        <v>735000</v>
      </c>
      <c r="AO147">
        <f>IFERROR(VLOOKUP($AA147,Data!$C$3:$AH$300,AO$1,0),0)</f>
        <v>600000</v>
      </c>
      <c r="AP147">
        <f>IFERROR(VLOOKUP($AA147,Data!$C$3:$AH$300,AP$1,0),0)</f>
        <v>900000</v>
      </c>
      <c r="AQ147">
        <f>IFERROR(VLOOKUP($AA147,Data!$C$3:$AH$300,AQ$1,0),0)</f>
        <v>900000</v>
      </c>
      <c r="AR147">
        <f>IFERROR(VLOOKUP($AA147,Data!$C$3:$AH$300,AR$1,0),0)</f>
        <v>900000</v>
      </c>
      <c r="AS147">
        <f>IFERROR(VLOOKUP($AA147,Data!$C$3:$AH$300,AS$1,0),0)</f>
        <v>1200000</v>
      </c>
      <c r="AT147">
        <f>IFERROR(VLOOKUP($AA147,Data!$C$3:$AH$300,AT$1,0),0)</f>
        <v>1200000</v>
      </c>
      <c r="AU147">
        <f>IFERROR(VLOOKUP($AA147,Data!$C$3:$AH$300,AU$1,0),0)</f>
        <v>1200000</v>
      </c>
      <c r="AV147">
        <f>IFERROR(VLOOKUP($AA147,Data!$C$3:$AH$300,AV$1,0),0)</f>
        <v>1500000</v>
      </c>
      <c r="AW147">
        <f>IFERROR(VLOOKUP($AA147,Data!$C$3:$AH$300,AW$1,0),0)</f>
        <v>1500000</v>
      </c>
      <c r="AX147">
        <f>IFERROR(VLOOKUP($AA147,Data!$C$3:$AH$300,AX$1,0),0)</f>
        <v>1500000</v>
      </c>
      <c r="AZ147">
        <f>IFERROR(VLOOKUP($AA147,Data!$C$3:$AH$300,AZ$1,0),0)</f>
        <v>600</v>
      </c>
      <c r="BA147">
        <f>IFERROR(VLOOKUP($AA147,Data!$C$3:$AH$300,BA$1,0),0)</f>
        <v>600</v>
      </c>
      <c r="BB147">
        <f>IFERROR(VLOOKUP($AA147,Data!$C$3:$AH$300,BB$1,0),0)</f>
        <v>600</v>
      </c>
      <c r="BC147">
        <f>IFERROR(VLOOKUP($AA147,Data!$C$3:$AH$300,BC$1,0),0)</f>
        <v>600</v>
      </c>
      <c r="BD147">
        <f>IFERROR(VLOOKUP($AA147,Data!$C$3:$AH$300,BD$1,0),0)</f>
        <v>600</v>
      </c>
      <c r="BE147">
        <f>IFERROR(VLOOKUP($AA147,Data!$C$3:$AH$300,BE$1,0),0)</f>
        <v>600</v>
      </c>
      <c r="BF147">
        <f>IFERROR(VLOOKUP($AA147,Data!$C$3:$AH$300,BF$1,0),0)</f>
        <v>600</v>
      </c>
      <c r="BG147">
        <f>IFERROR(VLOOKUP($AA147,Data!$C$3:$AH$300,BG$1,0),0)</f>
        <v>600</v>
      </c>
      <c r="BH147">
        <f>IFERROR(VLOOKUP($AA147,Data!$C$3:$AH$300,BH$1,0),0)</f>
        <v>600</v>
      </c>
      <c r="BI147">
        <f>IFERROR(VLOOKUP($AA147,Data!$C$3:$AH$300,BI$1,0),0)</f>
        <v>600</v>
      </c>
    </row>
    <row r="148" spans="27:61" x14ac:dyDescent="0.25">
      <c r="AA148" t="str">
        <f t="shared" si="4"/>
        <v>S03C</v>
      </c>
      <c r="AB148" t="str">
        <f>IFERROR(VLOOKUP($AA148,Data!$C$3:$AH$300,AB$1,0),0)</f>
        <v>Current network connectivity maintained</v>
      </c>
      <c r="AD148">
        <f>IFERROR(VLOOKUP($AA148,Data!$C$3:$AH$300,AD$1,0),0)</f>
        <v>60000</v>
      </c>
      <c r="AE148">
        <f>IFERROR(VLOOKUP($AA148,Data!$C$3:$AH$300,AE$1,0),0)</f>
        <v>61500</v>
      </c>
      <c r="AF148">
        <f>IFERROR(VLOOKUP($AA148,Data!$C$3:$AH$300,AF$1,0),0)</f>
        <v>63000</v>
      </c>
      <c r="AG148">
        <f>IFERROR(VLOOKUP($AA148,Data!$C$3:$AH$300,AG$1,0),0)</f>
        <v>64500</v>
      </c>
      <c r="AH148">
        <f>IFERROR(VLOOKUP($AA148,Data!$C$3:$AH$300,AH$1,0),0)</f>
        <v>66000</v>
      </c>
      <c r="AI148">
        <f>IFERROR(VLOOKUP($AA148,Data!$C$3:$AH$300,AI$1,0),0)</f>
        <v>67500</v>
      </c>
      <c r="AJ148">
        <f>IFERROR(VLOOKUP($AA148,Data!$C$3:$AH$300,AJ$1,0),0)</f>
        <v>69000</v>
      </c>
      <c r="AK148">
        <f>IFERROR(VLOOKUP($AA148,Data!$C$3:$AH$300,AK$1,0),0)</f>
        <v>70500</v>
      </c>
      <c r="AL148">
        <f>IFERROR(VLOOKUP($AA148,Data!$C$3:$AH$300,AL$1,0),0)</f>
        <v>72000</v>
      </c>
      <c r="AM148">
        <f>IFERROR(VLOOKUP($AA148,Data!$C$3:$AH$300,AM$1,0),0)</f>
        <v>73500</v>
      </c>
      <c r="AO148">
        <f>IFERROR(VLOOKUP($AA148,Data!$C$3:$AH$300,AO$1,0),0)</f>
        <v>600000</v>
      </c>
      <c r="AP148">
        <f>IFERROR(VLOOKUP($AA148,Data!$C$3:$AH$300,AP$1,0),0)</f>
        <v>900000</v>
      </c>
      <c r="AQ148">
        <f>IFERROR(VLOOKUP($AA148,Data!$C$3:$AH$300,AQ$1,0),0)</f>
        <v>900000</v>
      </c>
      <c r="AR148">
        <f>IFERROR(VLOOKUP($AA148,Data!$C$3:$AH$300,AR$1,0),0)</f>
        <v>900000</v>
      </c>
      <c r="AS148">
        <f>IFERROR(VLOOKUP($AA148,Data!$C$3:$AH$300,AS$1,0),0)</f>
        <v>1200000</v>
      </c>
      <c r="AT148">
        <f>IFERROR(VLOOKUP($AA148,Data!$C$3:$AH$300,AT$1,0),0)</f>
        <v>1200000</v>
      </c>
      <c r="AU148">
        <f>IFERROR(VLOOKUP($AA148,Data!$C$3:$AH$300,AU$1,0),0)</f>
        <v>1200000</v>
      </c>
      <c r="AV148">
        <f>IFERROR(VLOOKUP($AA148,Data!$C$3:$AH$300,AV$1,0),0)</f>
        <v>1500000</v>
      </c>
      <c r="AW148">
        <f>IFERROR(VLOOKUP($AA148,Data!$C$3:$AH$300,AW$1,0),0)</f>
        <v>1500000</v>
      </c>
      <c r="AX148">
        <f>IFERROR(VLOOKUP($AA148,Data!$C$3:$AH$300,AX$1,0),0)</f>
        <v>1500000</v>
      </c>
      <c r="AZ148">
        <f>IFERROR(VLOOKUP($AA148,Data!$C$3:$AH$300,AZ$1,0),0)</f>
        <v>600</v>
      </c>
      <c r="BA148">
        <f>IFERROR(VLOOKUP($AA148,Data!$C$3:$AH$300,BA$1,0),0)</f>
        <v>600</v>
      </c>
      <c r="BB148">
        <f>IFERROR(VLOOKUP($AA148,Data!$C$3:$AH$300,BB$1,0),0)</f>
        <v>600</v>
      </c>
      <c r="BC148">
        <f>IFERROR(VLOOKUP($AA148,Data!$C$3:$AH$300,BC$1,0),0)</f>
        <v>600</v>
      </c>
      <c r="BD148">
        <f>IFERROR(VLOOKUP($AA148,Data!$C$3:$AH$300,BD$1,0),0)</f>
        <v>600</v>
      </c>
      <c r="BE148">
        <f>IFERROR(VLOOKUP($AA148,Data!$C$3:$AH$300,BE$1,0),0)</f>
        <v>600</v>
      </c>
      <c r="BF148">
        <f>IFERROR(VLOOKUP($AA148,Data!$C$3:$AH$300,BF$1,0),0)</f>
        <v>600</v>
      </c>
      <c r="BG148">
        <f>IFERROR(VLOOKUP($AA148,Data!$C$3:$AH$300,BG$1,0),0)</f>
        <v>600</v>
      </c>
      <c r="BH148">
        <f>IFERROR(VLOOKUP($AA148,Data!$C$3:$AH$300,BH$1,0),0)</f>
        <v>600</v>
      </c>
      <c r="BI148">
        <f>IFERROR(VLOOKUP($AA148,Data!$C$3:$AH$300,BI$1,0),0)</f>
        <v>600</v>
      </c>
    </row>
    <row r="149" spans="27:61" x14ac:dyDescent="0.25">
      <c r="AA149" t="str">
        <f t="shared" si="4"/>
        <v>S04C</v>
      </c>
      <c r="AB149" t="str">
        <f>IFERROR(VLOOKUP($AA149,Data!$C$3:$AH$300,AB$1,0),0)</f>
        <v>Maintain current length of unsealed road network</v>
      </c>
      <c r="AD149">
        <f>IFERROR(VLOOKUP($AA149,Data!$C$3:$AH$300,AD$1,0),0)</f>
        <v>60000</v>
      </c>
      <c r="AE149">
        <f>IFERROR(VLOOKUP($AA149,Data!$C$3:$AH$300,AE$1,0),0)</f>
        <v>61500</v>
      </c>
      <c r="AF149">
        <f>IFERROR(VLOOKUP($AA149,Data!$C$3:$AH$300,AF$1,0),0)</f>
        <v>63000</v>
      </c>
      <c r="AG149">
        <f>IFERROR(VLOOKUP($AA149,Data!$C$3:$AH$300,AG$1,0),0)</f>
        <v>64500</v>
      </c>
      <c r="AH149">
        <f>IFERROR(VLOOKUP($AA149,Data!$C$3:$AH$300,AH$1,0),0)</f>
        <v>66000</v>
      </c>
      <c r="AI149">
        <f>IFERROR(VLOOKUP($AA149,Data!$C$3:$AH$300,AI$1,0),0)</f>
        <v>67500</v>
      </c>
      <c r="AJ149">
        <f>IFERROR(VLOOKUP($AA149,Data!$C$3:$AH$300,AJ$1,0),0)</f>
        <v>69000</v>
      </c>
      <c r="AK149">
        <f>IFERROR(VLOOKUP($AA149,Data!$C$3:$AH$300,AK$1,0),0)</f>
        <v>70500</v>
      </c>
      <c r="AL149">
        <f>IFERROR(VLOOKUP($AA149,Data!$C$3:$AH$300,AL$1,0),0)</f>
        <v>72000</v>
      </c>
      <c r="AM149">
        <f>IFERROR(VLOOKUP($AA149,Data!$C$3:$AH$300,AM$1,0),0)</f>
        <v>73500</v>
      </c>
      <c r="AO149">
        <f>IFERROR(VLOOKUP($AA149,Data!$C$3:$AH$300,AO$1,0),0)</f>
        <v>600000</v>
      </c>
      <c r="AP149">
        <f>IFERROR(VLOOKUP($AA149,Data!$C$3:$AH$300,AP$1,0),0)</f>
        <v>900000</v>
      </c>
      <c r="AQ149">
        <f>IFERROR(VLOOKUP($AA149,Data!$C$3:$AH$300,AQ$1,0),0)</f>
        <v>900000</v>
      </c>
      <c r="AR149">
        <f>IFERROR(VLOOKUP($AA149,Data!$C$3:$AH$300,AR$1,0),0)</f>
        <v>900000</v>
      </c>
      <c r="AS149">
        <f>IFERROR(VLOOKUP($AA149,Data!$C$3:$AH$300,AS$1,0),0)</f>
        <v>1200000</v>
      </c>
      <c r="AT149">
        <f>IFERROR(VLOOKUP($AA149,Data!$C$3:$AH$300,AT$1,0),0)</f>
        <v>1200000</v>
      </c>
      <c r="AU149">
        <f>IFERROR(VLOOKUP($AA149,Data!$C$3:$AH$300,AU$1,0),0)</f>
        <v>1200000</v>
      </c>
      <c r="AV149">
        <f>IFERROR(VLOOKUP($AA149,Data!$C$3:$AH$300,AV$1,0),0)</f>
        <v>1500000</v>
      </c>
      <c r="AW149">
        <f>IFERROR(VLOOKUP($AA149,Data!$C$3:$AH$300,AW$1,0),0)</f>
        <v>1500000</v>
      </c>
      <c r="AX149">
        <f>IFERROR(VLOOKUP($AA149,Data!$C$3:$AH$300,AX$1,0),0)</f>
        <v>1500000</v>
      </c>
      <c r="AZ149">
        <f>IFERROR(VLOOKUP($AA149,Data!$C$3:$AH$300,AZ$1,0),0)</f>
        <v>600</v>
      </c>
      <c r="BA149">
        <f>IFERROR(VLOOKUP($AA149,Data!$C$3:$AH$300,BA$1,0),0)</f>
        <v>600</v>
      </c>
      <c r="BB149">
        <f>IFERROR(VLOOKUP($AA149,Data!$C$3:$AH$300,BB$1,0),0)</f>
        <v>600</v>
      </c>
      <c r="BC149">
        <f>IFERROR(VLOOKUP($AA149,Data!$C$3:$AH$300,BC$1,0),0)</f>
        <v>600</v>
      </c>
      <c r="BD149">
        <f>IFERROR(VLOOKUP($AA149,Data!$C$3:$AH$300,BD$1,0),0)</f>
        <v>600</v>
      </c>
      <c r="BE149">
        <f>IFERROR(VLOOKUP($AA149,Data!$C$3:$AH$300,BE$1,0),0)</f>
        <v>600</v>
      </c>
      <c r="BF149">
        <f>IFERROR(VLOOKUP($AA149,Data!$C$3:$AH$300,BF$1,0),0)</f>
        <v>600</v>
      </c>
      <c r="BG149">
        <f>IFERROR(VLOOKUP($AA149,Data!$C$3:$AH$300,BG$1,0),0)</f>
        <v>600</v>
      </c>
      <c r="BH149">
        <f>IFERROR(VLOOKUP($AA149,Data!$C$3:$AH$300,BH$1,0),0)</f>
        <v>600</v>
      </c>
      <c r="BI149">
        <f>IFERROR(VLOOKUP($AA149,Data!$C$3:$AH$300,BI$1,0),0)</f>
        <v>600</v>
      </c>
    </row>
    <row r="150" spans="27:61" x14ac:dyDescent="0.25">
      <c r="AA150" t="str">
        <f t="shared" si="4"/>
        <v>S05C</v>
      </c>
      <c r="AB150" t="str">
        <f>IFERROR(VLOOKUP($AA150,Data!$C$3:$AH$300,AB$1,0),0)</f>
        <v>Current passenger numbers maintained</v>
      </c>
      <c r="AD150">
        <f>IFERROR(VLOOKUP($AA150,Data!$C$3:$AH$300,AD$1,0),0)</f>
        <v>60000</v>
      </c>
      <c r="AE150">
        <f>IFERROR(VLOOKUP($AA150,Data!$C$3:$AH$300,AE$1,0),0)</f>
        <v>61500</v>
      </c>
      <c r="AF150">
        <f>IFERROR(VLOOKUP($AA150,Data!$C$3:$AH$300,AF$1,0),0)</f>
        <v>63000</v>
      </c>
      <c r="AG150">
        <f>IFERROR(VLOOKUP($AA150,Data!$C$3:$AH$300,AG$1,0),0)</f>
        <v>64500</v>
      </c>
      <c r="AH150">
        <f>IFERROR(VLOOKUP($AA150,Data!$C$3:$AH$300,AH$1,0),0)</f>
        <v>66000</v>
      </c>
      <c r="AI150">
        <f>IFERROR(VLOOKUP($AA150,Data!$C$3:$AH$300,AI$1,0),0)</f>
        <v>67500</v>
      </c>
      <c r="AJ150">
        <f>IFERROR(VLOOKUP($AA150,Data!$C$3:$AH$300,AJ$1,0),0)</f>
        <v>69000</v>
      </c>
      <c r="AK150">
        <f>IFERROR(VLOOKUP($AA150,Data!$C$3:$AH$300,AK$1,0),0)</f>
        <v>70500</v>
      </c>
      <c r="AL150">
        <f>IFERROR(VLOOKUP($AA150,Data!$C$3:$AH$300,AL$1,0),0)</f>
        <v>72000</v>
      </c>
      <c r="AM150">
        <f>IFERROR(VLOOKUP($AA150,Data!$C$3:$AH$300,AM$1,0),0)</f>
        <v>73500</v>
      </c>
      <c r="AO150">
        <f>IFERROR(VLOOKUP($AA150,Data!$C$3:$AH$300,AO$1,0),0)</f>
        <v>600000</v>
      </c>
      <c r="AP150">
        <f>IFERROR(VLOOKUP($AA150,Data!$C$3:$AH$300,AP$1,0),0)</f>
        <v>900000</v>
      </c>
      <c r="AQ150">
        <f>IFERROR(VLOOKUP($AA150,Data!$C$3:$AH$300,AQ$1,0),0)</f>
        <v>900000</v>
      </c>
      <c r="AR150">
        <f>IFERROR(VLOOKUP($AA150,Data!$C$3:$AH$300,AR$1,0),0)</f>
        <v>900000</v>
      </c>
      <c r="AS150">
        <f>IFERROR(VLOOKUP($AA150,Data!$C$3:$AH$300,AS$1,0),0)</f>
        <v>1200000</v>
      </c>
      <c r="AT150">
        <f>IFERROR(VLOOKUP($AA150,Data!$C$3:$AH$300,AT$1,0),0)</f>
        <v>1200000</v>
      </c>
      <c r="AU150">
        <f>IFERROR(VLOOKUP($AA150,Data!$C$3:$AH$300,AU$1,0),0)</f>
        <v>1200000</v>
      </c>
      <c r="AV150">
        <f>IFERROR(VLOOKUP($AA150,Data!$C$3:$AH$300,AV$1,0),0)</f>
        <v>1500000</v>
      </c>
      <c r="AW150">
        <f>IFERROR(VLOOKUP($AA150,Data!$C$3:$AH$300,AW$1,0),0)</f>
        <v>1500000</v>
      </c>
      <c r="AX150">
        <f>IFERROR(VLOOKUP($AA150,Data!$C$3:$AH$300,AX$1,0),0)</f>
        <v>1500000</v>
      </c>
      <c r="AZ150">
        <f>IFERROR(VLOOKUP($AA150,Data!$C$3:$AH$300,AZ$1,0),0)</f>
        <v>600</v>
      </c>
      <c r="BA150">
        <f>IFERROR(VLOOKUP($AA150,Data!$C$3:$AH$300,BA$1,0),0)</f>
        <v>600</v>
      </c>
      <c r="BB150">
        <f>IFERROR(VLOOKUP($AA150,Data!$C$3:$AH$300,BB$1,0),0)</f>
        <v>600</v>
      </c>
      <c r="BC150">
        <f>IFERROR(VLOOKUP($AA150,Data!$C$3:$AH$300,BC$1,0),0)</f>
        <v>600</v>
      </c>
      <c r="BD150">
        <f>IFERROR(VLOOKUP($AA150,Data!$C$3:$AH$300,BD$1,0),0)</f>
        <v>600</v>
      </c>
      <c r="BE150">
        <f>IFERROR(VLOOKUP($AA150,Data!$C$3:$AH$300,BE$1,0),0)</f>
        <v>600</v>
      </c>
      <c r="BF150">
        <f>IFERROR(VLOOKUP($AA150,Data!$C$3:$AH$300,BF$1,0),0)</f>
        <v>600</v>
      </c>
      <c r="BG150">
        <f>IFERROR(VLOOKUP($AA150,Data!$C$3:$AH$300,BG$1,0),0)</f>
        <v>600</v>
      </c>
      <c r="BH150">
        <f>IFERROR(VLOOKUP($AA150,Data!$C$3:$AH$300,BH$1,0),0)</f>
        <v>600</v>
      </c>
      <c r="BI150">
        <f>IFERROR(VLOOKUP($AA150,Data!$C$3:$AH$300,BI$1,0),0)</f>
        <v>600</v>
      </c>
    </row>
    <row r="151" spans="27:61" x14ac:dyDescent="0.25">
      <c r="AA151" t="str">
        <f t="shared" si="4"/>
        <v>S06C</v>
      </c>
      <c r="AB151" t="str">
        <f>IFERROR(VLOOKUP($AA151,Data!$C$3:$AH$300,AB$1,0),0)</f>
        <v>No increase in length of HPMV approved routes</v>
      </c>
      <c r="AD151">
        <f>IFERROR(VLOOKUP($AA151,Data!$C$3:$AH$300,AD$1,0),0)</f>
        <v>60000</v>
      </c>
      <c r="AE151">
        <f>IFERROR(VLOOKUP($AA151,Data!$C$3:$AH$300,AE$1,0),0)</f>
        <v>61500</v>
      </c>
      <c r="AF151">
        <f>IFERROR(VLOOKUP($AA151,Data!$C$3:$AH$300,AF$1,0),0)</f>
        <v>63000</v>
      </c>
      <c r="AG151">
        <f>IFERROR(VLOOKUP($AA151,Data!$C$3:$AH$300,AG$1,0),0)</f>
        <v>64500</v>
      </c>
      <c r="AH151">
        <f>IFERROR(VLOOKUP($AA151,Data!$C$3:$AH$300,AH$1,0),0)</f>
        <v>66000</v>
      </c>
      <c r="AI151">
        <f>IFERROR(VLOOKUP($AA151,Data!$C$3:$AH$300,AI$1,0),0)</f>
        <v>67500</v>
      </c>
      <c r="AJ151">
        <f>IFERROR(VLOOKUP($AA151,Data!$C$3:$AH$300,AJ$1,0),0)</f>
        <v>69000</v>
      </c>
      <c r="AK151">
        <f>IFERROR(VLOOKUP($AA151,Data!$C$3:$AH$300,AK$1,0),0)</f>
        <v>70500</v>
      </c>
      <c r="AL151">
        <f>IFERROR(VLOOKUP($AA151,Data!$C$3:$AH$300,AL$1,0),0)</f>
        <v>72000</v>
      </c>
      <c r="AM151">
        <f>IFERROR(VLOOKUP($AA151,Data!$C$3:$AH$300,AM$1,0),0)</f>
        <v>73500</v>
      </c>
      <c r="AO151">
        <f>IFERROR(VLOOKUP($AA151,Data!$C$3:$AH$300,AO$1,0),0)</f>
        <v>600000</v>
      </c>
      <c r="AP151">
        <f>IFERROR(VLOOKUP($AA151,Data!$C$3:$AH$300,AP$1,0),0)</f>
        <v>900000</v>
      </c>
      <c r="AQ151">
        <f>IFERROR(VLOOKUP($AA151,Data!$C$3:$AH$300,AQ$1,0),0)</f>
        <v>900000</v>
      </c>
      <c r="AR151">
        <f>IFERROR(VLOOKUP($AA151,Data!$C$3:$AH$300,AR$1,0),0)</f>
        <v>900000</v>
      </c>
      <c r="AS151">
        <f>IFERROR(VLOOKUP($AA151,Data!$C$3:$AH$300,AS$1,0),0)</f>
        <v>1200000</v>
      </c>
      <c r="AT151">
        <f>IFERROR(VLOOKUP($AA151,Data!$C$3:$AH$300,AT$1,0),0)</f>
        <v>1200000</v>
      </c>
      <c r="AU151">
        <f>IFERROR(VLOOKUP($AA151,Data!$C$3:$AH$300,AU$1,0),0)</f>
        <v>1200000</v>
      </c>
      <c r="AV151">
        <f>IFERROR(VLOOKUP($AA151,Data!$C$3:$AH$300,AV$1,0),0)</f>
        <v>1500000</v>
      </c>
      <c r="AW151">
        <f>IFERROR(VLOOKUP($AA151,Data!$C$3:$AH$300,AW$1,0),0)</f>
        <v>1500000</v>
      </c>
      <c r="AX151">
        <f>IFERROR(VLOOKUP($AA151,Data!$C$3:$AH$300,AX$1,0),0)</f>
        <v>1500000</v>
      </c>
      <c r="AZ151">
        <f>IFERROR(VLOOKUP($AA151,Data!$C$3:$AH$300,AZ$1,0),0)</f>
        <v>600</v>
      </c>
      <c r="BA151">
        <f>IFERROR(VLOOKUP($AA151,Data!$C$3:$AH$300,BA$1,0),0)</f>
        <v>600</v>
      </c>
      <c r="BB151">
        <f>IFERROR(VLOOKUP($AA151,Data!$C$3:$AH$300,BB$1,0),0)</f>
        <v>600</v>
      </c>
      <c r="BC151">
        <f>IFERROR(VLOOKUP($AA151,Data!$C$3:$AH$300,BC$1,0),0)</f>
        <v>600</v>
      </c>
      <c r="BD151">
        <f>IFERROR(VLOOKUP($AA151,Data!$C$3:$AH$300,BD$1,0),0)</f>
        <v>600</v>
      </c>
      <c r="BE151">
        <f>IFERROR(VLOOKUP($AA151,Data!$C$3:$AH$300,BE$1,0),0)</f>
        <v>600</v>
      </c>
      <c r="BF151">
        <f>IFERROR(VLOOKUP($AA151,Data!$C$3:$AH$300,BF$1,0),0)</f>
        <v>600</v>
      </c>
      <c r="BG151">
        <f>IFERROR(VLOOKUP($AA151,Data!$C$3:$AH$300,BG$1,0),0)</f>
        <v>600</v>
      </c>
      <c r="BH151">
        <f>IFERROR(VLOOKUP($AA151,Data!$C$3:$AH$300,BH$1,0),0)</f>
        <v>600</v>
      </c>
      <c r="BI151">
        <f>IFERROR(VLOOKUP($AA151,Data!$C$3:$AH$300,BI$1,0),0)</f>
        <v>600</v>
      </c>
    </row>
    <row r="152" spans="27:61" x14ac:dyDescent="0.25">
      <c r="AA152" t="str">
        <f t="shared" si="4"/>
        <v>S07C</v>
      </c>
      <c r="AB152" t="str">
        <f>IFERROR(VLOOKUP($AA152,Data!$C$3:$AH$300,AB$1,0),0)</f>
        <v>Decreased heavy vehicle capacity, increased pavement maintenance expenditure, and worsening road user comfort</v>
      </c>
      <c r="AD152">
        <f>IFERROR(VLOOKUP($AA152,Data!$C$3:$AH$300,AD$1,0),0)</f>
        <v>60000</v>
      </c>
      <c r="AE152">
        <f>IFERROR(VLOOKUP($AA152,Data!$C$3:$AH$300,AE$1,0),0)</f>
        <v>61500</v>
      </c>
      <c r="AF152">
        <f>IFERROR(VLOOKUP($AA152,Data!$C$3:$AH$300,AF$1,0),0)</f>
        <v>63000</v>
      </c>
      <c r="AG152">
        <f>IFERROR(VLOOKUP($AA152,Data!$C$3:$AH$300,AG$1,0),0)</f>
        <v>64500</v>
      </c>
      <c r="AH152">
        <f>IFERROR(VLOOKUP($AA152,Data!$C$3:$AH$300,AH$1,0),0)</f>
        <v>66000</v>
      </c>
      <c r="AI152">
        <f>IFERROR(VLOOKUP($AA152,Data!$C$3:$AH$300,AI$1,0),0)</f>
        <v>67500</v>
      </c>
      <c r="AJ152">
        <f>IFERROR(VLOOKUP($AA152,Data!$C$3:$AH$300,AJ$1,0),0)</f>
        <v>69000</v>
      </c>
      <c r="AK152">
        <f>IFERROR(VLOOKUP($AA152,Data!$C$3:$AH$300,AK$1,0),0)</f>
        <v>70500</v>
      </c>
      <c r="AL152">
        <f>IFERROR(VLOOKUP($AA152,Data!$C$3:$AH$300,AL$1,0),0)</f>
        <v>72000</v>
      </c>
      <c r="AM152">
        <f>IFERROR(VLOOKUP($AA152,Data!$C$3:$AH$300,AM$1,0),0)</f>
        <v>73500</v>
      </c>
      <c r="AO152">
        <f>IFERROR(VLOOKUP($AA152,Data!$C$3:$AH$300,AO$1,0),0)</f>
        <v>600000</v>
      </c>
      <c r="AP152">
        <f>IFERROR(VLOOKUP($AA152,Data!$C$3:$AH$300,AP$1,0),0)</f>
        <v>900000</v>
      </c>
      <c r="AQ152">
        <f>IFERROR(VLOOKUP($AA152,Data!$C$3:$AH$300,AQ$1,0),0)</f>
        <v>900000</v>
      </c>
      <c r="AR152">
        <f>IFERROR(VLOOKUP($AA152,Data!$C$3:$AH$300,AR$1,0),0)</f>
        <v>900000</v>
      </c>
      <c r="AS152">
        <f>IFERROR(VLOOKUP($AA152,Data!$C$3:$AH$300,AS$1,0),0)</f>
        <v>1200000</v>
      </c>
      <c r="AT152">
        <f>IFERROR(VLOOKUP($AA152,Data!$C$3:$AH$300,AT$1,0),0)</f>
        <v>1200000</v>
      </c>
      <c r="AU152">
        <f>IFERROR(VLOOKUP($AA152,Data!$C$3:$AH$300,AU$1,0),0)</f>
        <v>1200000</v>
      </c>
      <c r="AV152">
        <f>IFERROR(VLOOKUP($AA152,Data!$C$3:$AH$300,AV$1,0),0)</f>
        <v>1500000</v>
      </c>
      <c r="AW152">
        <f>IFERROR(VLOOKUP($AA152,Data!$C$3:$AH$300,AW$1,0),0)</f>
        <v>1500000</v>
      </c>
      <c r="AX152">
        <f>IFERROR(VLOOKUP($AA152,Data!$C$3:$AH$300,AX$1,0),0)</f>
        <v>1500000</v>
      </c>
      <c r="AZ152">
        <f>IFERROR(VLOOKUP($AA152,Data!$C$3:$AH$300,AZ$1,0),0)</f>
        <v>600</v>
      </c>
      <c r="BA152">
        <f>IFERROR(VLOOKUP($AA152,Data!$C$3:$AH$300,BA$1,0),0)</f>
        <v>600</v>
      </c>
      <c r="BB152">
        <f>IFERROR(VLOOKUP($AA152,Data!$C$3:$AH$300,BB$1,0),0)</f>
        <v>600</v>
      </c>
      <c r="BC152">
        <f>IFERROR(VLOOKUP($AA152,Data!$C$3:$AH$300,BC$1,0),0)</f>
        <v>600</v>
      </c>
      <c r="BD152">
        <f>IFERROR(VLOOKUP($AA152,Data!$C$3:$AH$300,BD$1,0),0)</f>
        <v>600</v>
      </c>
      <c r="BE152">
        <f>IFERROR(VLOOKUP($AA152,Data!$C$3:$AH$300,BE$1,0),0)</f>
        <v>600</v>
      </c>
      <c r="BF152">
        <f>IFERROR(VLOOKUP($AA152,Data!$C$3:$AH$300,BF$1,0),0)</f>
        <v>600</v>
      </c>
      <c r="BG152">
        <f>IFERROR(VLOOKUP($AA152,Data!$C$3:$AH$300,BG$1,0),0)</f>
        <v>600</v>
      </c>
      <c r="BH152">
        <f>IFERROR(VLOOKUP($AA152,Data!$C$3:$AH$300,BH$1,0),0)</f>
        <v>600</v>
      </c>
      <c r="BI152">
        <f>IFERROR(VLOOKUP($AA152,Data!$C$3:$AH$300,BI$1,0),0)</f>
        <v>600</v>
      </c>
    </row>
    <row r="153" spans="27:61" x14ac:dyDescent="0.25">
      <c r="AA153" t="str">
        <f t="shared" si="4"/>
        <v>S08C</v>
      </c>
      <c r="AB153" t="str">
        <f>IFERROR(VLOOKUP($AA153,Data!$C$3:$AH$300,AB$1,0),0)</f>
        <v>No increase in length of HPMV approved routes</v>
      </c>
      <c r="AD153">
        <f>IFERROR(VLOOKUP($AA153,Data!$C$3:$AH$300,AD$1,0),0)</f>
        <v>60000</v>
      </c>
      <c r="AE153">
        <f>IFERROR(VLOOKUP($AA153,Data!$C$3:$AH$300,AE$1,0),0)</f>
        <v>61500</v>
      </c>
      <c r="AF153">
        <f>IFERROR(VLOOKUP($AA153,Data!$C$3:$AH$300,AF$1,0),0)</f>
        <v>63000</v>
      </c>
      <c r="AG153">
        <f>IFERROR(VLOOKUP($AA153,Data!$C$3:$AH$300,AG$1,0),0)</f>
        <v>64500</v>
      </c>
      <c r="AH153">
        <f>IFERROR(VLOOKUP($AA153,Data!$C$3:$AH$300,AH$1,0),0)</f>
        <v>66000</v>
      </c>
      <c r="AI153">
        <f>IFERROR(VLOOKUP($AA153,Data!$C$3:$AH$300,AI$1,0),0)</f>
        <v>67500</v>
      </c>
      <c r="AJ153">
        <f>IFERROR(VLOOKUP($AA153,Data!$C$3:$AH$300,AJ$1,0),0)</f>
        <v>69000</v>
      </c>
      <c r="AK153">
        <f>IFERROR(VLOOKUP($AA153,Data!$C$3:$AH$300,AK$1,0),0)</f>
        <v>70500</v>
      </c>
      <c r="AL153">
        <f>IFERROR(VLOOKUP($AA153,Data!$C$3:$AH$300,AL$1,0),0)</f>
        <v>72000</v>
      </c>
      <c r="AM153">
        <f>IFERROR(VLOOKUP($AA153,Data!$C$3:$AH$300,AM$1,0),0)</f>
        <v>73500</v>
      </c>
      <c r="AO153">
        <f>IFERROR(VLOOKUP($AA153,Data!$C$3:$AH$300,AO$1,0),0)</f>
        <v>600000</v>
      </c>
      <c r="AP153">
        <f>IFERROR(VLOOKUP($AA153,Data!$C$3:$AH$300,AP$1,0),0)</f>
        <v>900000</v>
      </c>
      <c r="AQ153">
        <f>IFERROR(VLOOKUP($AA153,Data!$C$3:$AH$300,AQ$1,0),0)</f>
        <v>900000</v>
      </c>
      <c r="AR153">
        <f>IFERROR(VLOOKUP($AA153,Data!$C$3:$AH$300,AR$1,0),0)</f>
        <v>900000</v>
      </c>
      <c r="AS153">
        <f>IFERROR(VLOOKUP($AA153,Data!$C$3:$AH$300,AS$1,0),0)</f>
        <v>1200000</v>
      </c>
      <c r="AT153">
        <f>IFERROR(VLOOKUP($AA153,Data!$C$3:$AH$300,AT$1,0),0)</f>
        <v>1200000</v>
      </c>
      <c r="AU153">
        <f>IFERROR(VLOOKUP($AA153,Data!$C$3:$AH$300,AU$1,0),0)</f>
        <v>1200000</v>
      </c>
      <c r="AV153">
        <f>IFERROR(VLOOKUP($AA153,Data!$C$3:$AH$300,AV$1,0),0)</f>
        <v>1500000</v>
      </c>
      <c r="AW153">
        <f>IFERROR(VLOOKUP($AA153,Data!$C$3:$AH$300,AW$1,0),0)</f>
        <v>1500000</v>
      </c>
      <c r="AX153">
        <f>IFERROR(VLOOKUP($AA153,Data!$C$3:$AH$300,AX$1,0),0)</f>
        <v>1500000</v>
      </c>
      <c r="AZ153">
        <f>IFERROR(VLOOKUP($AA153,Data!$C$3:$AH$300,AZ$1,0),0)</f>
        <v>600</v>
      </c>
      <c r="BA153">
        <f>IFERROR(VLOOKUP($AA153,Data!$C$3:$AH$300,BA$1,0),0)</f>
        <v>600</v>
      </c>
      <c r="BB153">
        <f>IFERROR(VLOOKUP($AA153,Data!$C$3:$AH$300,BB$1,0),0)</f>
        <v>600</v>
      </c>
      <c r="BC153">
        <f>IFERROR(VLOOKUP($AA153,Data!$C$3:$AH$300,BC$1,0),0)</f>
        <v>600</v>
      </c>
      <c r="BD153">
        <f>IFERROR(VLOOKUP($AA153,Data!$C$3:$AH$300,BD$1,0),0)</f>
        <v>600</v>
      </c>
      <c r="BE153">
        <f>IFERROR(VLOOKUP($AA153,Data!$C$3:$AH$300,BE$1,0),0)</f>
        <v>600</v>
      </c>
      <c r="BF153">
        <f>IFERROR(VLOOKUP($AA153,Data!$C$3:$AH$300,BF$1,0),0)</f>
        <v>600</v>
      </c>
      <c r="BG153">
        <f>IFERROR(VLOOKUP($AA153,Data!$C$3:$AH$300,BG$1,0),0)</f>
        <v>600</v>
      </c>
      <c r="BH153">
        <f>IFERROR(VLOOKUP($AA153,Data!$C$3:$AH$300,BH$1,0),0)</f>
        <v>600</v>
      </c>
      <c r="BI153">
        <f>IFERROR(VLOOKUP($AA153,Data!$C$3:$AH$300,BI$1,0),0)</f>
        <v>600</v>
      </c>
    </row>
    <row r="154" spans="27:61" x14ac:dyDescent="0.25">
      <c r="AA154" t="str">
        <f t="shared" si="4"/>
        <v>S09C</v>
      </c>
      <c r="AB154" t="str">
        <f>IFERROR(VLOOKUP($AA154,Data!$C$3:$AH$300,AB$1,0),0)</f>
        <v>Decreased heavy vehicle capacity, increased pavement maintenance expenditure, and worsening road user comfort</v>
      </c>
      <c r="AD154">
        <f>IFERROR(VLOOKUP($AA154,Data!$C$3:$AH$300,AD$1,0),0)</f>
        <v>60000</v>
      </c>
      <c r="AE154">
        <f>IFERROR(VLOOKUP($AA154,Data!$C$3:$AH$300,AE$1,0),0)</f>
        <v>61500</v>
      </c>
      <c r="AF154">
        <f>IFERROR(VLOOKUP($AA154,Data!$C$3:$AH$300,AF$1,0),0)</f>
        <v>63000</v>
      </c>
      <c r="AG154">
        <f>IFERROR(VLOOKUP($AA154,Data!$C$3:$AH$300,AG$1,0),0)</f>
        <v>64500</v>
      </c>
      <c r="AH154">
        <f>IFERROR(VLOOKUP($AA154,Data!$C$3:$AH$300,AH$1,0),0)</f>
        <v>66000</v>
      </c>
      <c r="AI154">
        <f>IFERROR(VLOOKUP($AA154,Data!$C$3:$AH$300,AI$1,0),0)</f>
        <v>67500</v>
      </c>
      <c r="AJ154">
        <f>IFERROR(VLOOKUP($AA154,Data!$C$3:$AH$300,AJ$1,0),0)</f>
        <v>69000</v>
      </c>
      <c r="AK154">
        <f>IFERROR(VLOOKUP($AA154,Data!$C$3:$AH$300,AK$1,0),0)</f>
        <v>70500</v>
      </c>
      <c r="AL154">
        <f>IFERROR(VLOOKUP($AA154,Data!$C$3:$AH$300,AL$1,0),0)</f>
        <v>72000</v>
      </c>
      <c r="AM154">
        <f>IFERROR(VLOOKUP($AA154,Data!$C$3:$AH$300,AM$1,0),0)</f>
        <v>73500</v>
      </c>
      <c r="AO154">
        <f>IFERROR(VLOOKUP($AA154,Data!$C$3:$AH$300,AO$1,0),0)</f>
        <v>600000</v>
      </c>
      <c r="AP154">
        <f>IFERROR(VLOOKUP($AA154,Data!$C$3:$AH$300,AP$1,0),0)</f>
        <v>900000</v>
      </c>
      <c r="AQ154">
        <f>IFERROR(VLOOKUP($AA154,Data!$C$3:$AH$300,AQ$1,0),0)</f>
        <v>900000</v>
      </c>
      <c r="AR154">
        <f>IFERROR(VLOOKUP($AA154,Data!$C$3:$AH$300,AR$1,0),0)</f>
        <v>900000</v>
      </c>
      <c r="AS154">
        <f>IFERROR(VLOOKUP($AA154,Data!$C$3:$AH$300,AS$1,0),0)</f>
        <v>1200000</v>
      </c>
      <c r="AT154">
        <f>IFERROR(VLOOKUP($AA154,Data!$C$3:$AH$300,AT$1,0),0)</f>
        <v>1200000</v>
      </c>
      <c r="AU154">
        <f>IFERROR(VLOOKUP($AA154,Data!$C$3:$AH$300,AU$1,0),0)</f>
        <v>1200000</v>
      </c>
      <c r="AV154">
        <f>IFERROR(VLOOKUP($AA154,Data!$C$3:$AH$300,AV$1,0),0)</f>
        <v>1500000</v>
      </c>
      <c r="AW154">
        <f>IFERROR(VLOOKUP($AA154,Data!$C$3:$AH$300,AW$1,0),0)</f>
        <v>1500000</v>
      </c>
      <c r="AX154">
        <f>IFERROR(VLOOKUP($AA154,Data!$C$3:$AH$300,AX$1,0),0)</f>
        <v>1500000</v>
      </c>
      <c r="AZ154">
        <f>IFERROR(VLOOKUP($AA154,Data!$C$3:$AH$300,AZ$1,0),0)</f>
        <v>600</v>
      </c>
      <c r="BA154">
        <f>IFERROR(VLOOKUP($AA154,Data!$C$3:$AH$300,BA$1,0),0)</f>
        <v>600</v>
      </c>
      <c r="BB154">
        <f>IFERROR(VLOOKUP($AA154,Data!$C$3:$AH$300,BB$1,0),0)</f>
        <v>600</v>
      </c>
      <c r="BC154">
        <f>IFERROR(VLOOKUP($AA154,Data!$C$3:$AH$300,BC$1,0),0)</f>
        <v>600</v>
      </c>
      <c r="BD154">
        <f>IFERROR(VLOOKUP($AA154,Data!$C$3:$AH$300,BD$1,0),0)</f>
        <v>600</v>
      </c>
      <c r="BE154">
        <f>IFERROR(VLOOKUP($AA154,Data!$C$3:$AH$300,BE$1,0),0)</f>
        <v>600</v>
      </c>
      <c r="BF154">
        <f>IFERROR(VLOOKUP($AA154,Data!$C$3:$AH$300,BF$1,0),0)</f>
        <v>600</v>
      </c>
      <c r="BG154">
        <f>IFERROR(VLOOKUP($AA154,Data!$C$3:$AH$300,BG$1,0),0)</f>
        <v>600</v>
      </c>
      <c r="BH154">
        <f>IFERROR(VLOOKUP($AA154,Data!$C$3:$AH$300,BH$1,0),0)</f>
        <v>600</v>
      </c>
      <c r="BI154">
        <f>IFERROR(VLOOKUP($AA154,Data!$C$3:$AH$300,BI$1,0),0)</f>
        <v>600</v>
      </c>
    </row>
    <row r="155" spans="27:61" x14ac:dyDescent="0.25">
      <c r="AA155" t="str">
        <f t="shared" si="4"/>
        <v>S10C</v>
      </c>
      <c r="AB155" t="str">
        <f>IFERROR(VLOOKUP($AA155,Data!$C$3:$AH$300,AB$1,0),0)</f>
        <v>No improvement in Travel time reliability</v>
      </c>
      <c r="AD155">
        <f>IFERROR(VLOOKUP($AA155,Data!$C$3:$AH$300,AD$1,0),0)</f>
        <v>0</v>
      </c>
      <c r="AE155">
        <f>IFERROR(VLOOKUP($AA155,Data!$C$3:$AH$300,AE$1,0),0)</f>
        <v>0</v>
      </c>
      <c r="AF155">
        <f>IFERROR(VLOOKUP($AA155,Data!$C$3:$AH$300,AF$1,0),0)</f>
        <v>0</v>
      </c>
      <c r="AG155">
        <f>IFERROR(VLOOKUP($AA155,Data!$C$3:$AH$300,AG$1,0),0)</f>
        <v>0</v>
      </c>
      <c r="AH155">
        <f>IFERROR(VLOOKUP($AA155,Data!$C$3:$AH$300,AH$1,0),0)</f>
        <v>0</v>
      </c>
      <c r="AI155">
        <f>IFERROR(VLOOKUP($AA155,Data!$C$3:$AH$300,AI$1,0),0)</f>
        <v>0</v>
      </c>
      <c r="AJ155">
        <f>IFERROR(VLOOKUP($AA155,Data!$C$3:$AH$300,AJ$1,0),0)</f>
        <v>0</v>
      </c>
      <c r="AK155">
        <f>IFERROR(VLOOKUP($AA155,Data!$C$3:$AH$300,AK$1,0),0)</f>
        <v>0</v>
      </c>
      <c r="AL155">
        <f>IFERROR(VLOOKUP($AA155,Data!$C$3:$AH$300,AL$1,0),0)</f>
        <v>0</v>
      </c>
      <c r="AM155">
        <f>IFERROR(VLOOKUP($AA155,Data!$C$3:$AH$300,AM$1,0),0)</f>
        <v>0</v>
      </c>
      <c r="AO155">
        <f>IFERROR(VLOOKUP($AA155,Data!$C$3:$AH$300,AO$1,0),0)</f>
        <v>1200000</v>
      </c>
      <c r="AP155">
        <f>IFERROR(VLOOKUP($AA155,Data!$C$3:$AH$300,AP$1,0),0)</f>
        <v>1200000</v>
      </c>
      <c r="AQ155">
        <f>IFERROR(VLOOKUP($AA155,Data!$C$3:$AH$300,AQ$1,0),0)</f>
        <v>1200000</v>
      </c>
      <c r="AR155">
        <f>IFERROR(VLOOKUP($AA155,Data!$C$3:$AH$300,AR$1,0),0)</f>
        <v>1200000</v>
      </c>
      <c r="AS155">
        <f>IFERROR(VLOOKUP($AA155,Data!$C$3:$AH$300,AS$1,0),0)</f>
        <v>1200000</v>
      </c>
      <c r="AT155">
        <f>IFERROR(VLOOKUP($AA155,Data!$C$3:$AH$300,AT$1,0),0)</f>
        <v>1200000</v>
      </c>
      <c r="AU155">
        <f>IFERROR(VLOOKUP($AA155,Data!$C$3:$AH$300,AU$1,0),0)</f>
        <v>1200000</v>
      </c>
      <c r="AV155">
        <f>IFERROR(VLOOKUP($AA155,Data!$C$3:$AH$300,AV$1,0),0)</f>
        <v>1200000</v>
      </c>
      <c r="AW155">
        <f>IFERROR(VLOOKUP($AA155,Data!$C$3:$AH$300,AW$1,0),0)</f>
        <v>1200000</v>
      </c>
      <c r="AX155">
        <f>IFERROR(VLOOKUP($AA155,Data!$C$3:$AH$300,AX$1,0),0)</f>
        <v>1200000</v>
      </c>
      <c r="AZ155">
        <f>IFERROR(VLOOKUP($AA155,Data!$C$3:$AH$300,AZ$1,0),0)</f>
        <v>0</v>
      </c>
      <c r="BA155">
        <f>IFERROR(VLOOKUP($AA155,Data!$C$3:$AH$300,BA$1,0),0)</f>
        <v>0</v>
      </c>
      <c r="BB155">
        <f>IFERROR(VLOOKUP($AA155,Data!$C$3:$AH$300,BB$1,0),0)</f>
        <v>0</v>
      </c>
      <c r="BC155">
        <f>IFERROR(VLOOKUP($AA155,Data!$C$3:$AH$300,BC$1,0),0)</f>
        <v>0</v>
      </c>
      <c r="BD155">
        <f>IFERROR(VLOOKUP($AA155,Data!$C$3:$AH$300,BD$1,0),0)</f>
        <v>0</v>
      </c>
      <c r="BE155">
        <f>IFERROR(VLOOKUP($AA155,Data!$C$3:$AH$300,BE$1,0),0)</f>
        <v>0</v>
      </c>
      <c r="BF155">
        <f>IFERROR(VLOOKUP($AA155,Data!$C$3:$AH$300,BF$1,0),0)</f>
        <v>0</v>
      </c>
      <c r="BG155">
        <f>IFERROR(VLOOKUP($AA155,Data!$C$3:$AH$300,BG$1,0),0)</f>
        <v>0</v>
      </c>
      <c r="BH155">
        <f>IFERROR(VLOOKUP($AA155,Data!$C$3:$AH$300,BH$1,0),0)</f>
        <v>0</v>
      </c>
      <c r="BI155">
        <f>IFERROR(VLOOKUP($AA155,Data!$C$3:$AH$300,BI$1,0),0)</f>
        <v>0</v>
      </c>
    </row>
    <row r="156" spans="27:61" x14ac:dyDescent="0.25">
      <c r="AA156" t="str">
        <f t="shared" si="4"/>
        <v>T01C</v>
      </c>
      <c r="AB156" t="str">
        <f>IFERROR(VLOOKUP($AA156,Data!$C$3:$AH$300,AB$1,0),0)</f>
        <v>Pavement condition deteriorates, asset consumption accelerates, and asset stewardship is poor</v>
      </c>
      <c r="AD156">
        <f>IFERROR(VLOOKUP($AA156,Data!$C$3:$AH$300,AD$1,0),0)</f>
        <v>60000</v>
      </c>
      <c r="AE156">
        <f>IFERROR(VLOOKUP($AA156,Data!$C$3:$AH$300,AE$1,0),0)</f>
        <v>61500</v>
      </c>
      <c r="AF156">
        <f>IFERROR(VLOOKUP($AA156,Data!$C$3:$AH$300,AF$1,0),0)</f>
        <v>63000</v>
      </c>
      <c r="AG156">
        <f>IFERROR(VLOOKUP($AA156,Data!$C$3:$AH$300,AG$1,0),0)</f>
        <v>64500</v>
      </c>
      <c r="AH156">
        <f>IFERROR(VLOOKUP($AA156,Data!$C$3:$AH$300,AH$1,0),0)</f>
        <v>66000</v>
      </c>
      <c r="AI156">
        <f>IFERROR(VLOOKUP($AA156,Data!$C$3:$AH$300,AI$1,0),0)</f>
        <v>67500</v>
      </c>
      <c r="AJ156">
        <f>IFERROR(VLOOKUP($AA156,Data!$C$3:$AH$300,AJ$1,0),0)</f>
        <v>69000</v>
      </c>
      <c r="AK156">
        <f>IFERROR(VLOOKUP($AA156,Data!$C$3:$AH$300,AK$1,0),0)</f>
        <v>70500</v>
      </c>
      <c r="AL156">
        <f>IFERROR(VLOOKUP($AA156,Data!$C$3:$AH$300,AL$1,0),0)</f>
        <v>72000</v>
      </c>
      <c r="AM156">
        <f>IFERROR(VLOOKUP($AA156,Data!$C$3:$AH$300,AM$1,0),0)</f>
        <v>73500</v>
      </c>
      <c r="AO156">
        <f>IFERROR(VLOOKUP($AA156,Data!$C$3:$AH$300,AO$1,0),0)</f>
        <v>600000</v>
      </c>
      <c r="AP156">
        <f>IFERROR(VLOOKUP($AA156,Data!$C$3:$AH$300,AP$1,0),0)</f>
        <v>900000</v>
      </c>
      <c r="AQ156">
        <f>IFERROR(VLOOKUP($AA156,Data!$C$3:$AH$300,AQ$1,0),0)</f>
        <v>900000</v>
      </c>
      <c r="AR156">
        <f>IFERROR(VLOOKUP($AA156,Data!$C$3:$AH$300,AR$1,0),0)</f>
        <v>900000</v>
      </c>
      <c r="AS156">
        <f>IFERROR(VLOOKUP($AA156,Data!$C$3:$AH$300,AS$1,0),0)</f>
        <v>1200000</v>
      </c>
      <c r="AT156">
        <f>IFERROR(VLOOKUP($AA156,Data!$C$3:$AH$300,AT$1,0),0)</f>
        <v>1200000</v>
      </c>
      <c r="AU156">
        <f>IFERROR(VLOOKUP($AA156,Data!$C$3:$AH$300,AU$1,0),0)</f>
        <v>1200000</v>
      </c>
      <c r="AV156">
        <f>IFERROR(VLOOKUP($AA156,Data!$C$3:$AH$300,AV$1,0),0)</f>
        <v>1500000</v>
      </c>
      <c r="AW156">
        <f>IFERROR(VLOOKUP($AA156,Data!$C$3:$AH$300,AW$1,0),0)</f>
        <v>1500000</v>
      </c>
      <c r="AX156">
        <f>IFERROR(VLOOKUP($AA156,Data!$C$3:$AH$300,AX$1,0),0)</f>
        <v>1500000</v>
      </c>
      <c r="AZ156">
        <f>IFERROR(VLOOKUP($AA156,Data!$C$3:$AH$300,AZ$1,0),0)</f>
        <v>600</v>
      </c>
      <c r="BA156">
        <f>IFERROR(VLOOKUP($AA156,Data!$C$3:$AH$300,BA$1,0),0)</f>
        <v>600</v>
      </c>
      <c r="BB156">
        <f>IFERROR(VLOOKUP($AA156,Data!$C$3:$AH$300,BB$1,0),0)</f>
        <v>600</v>
      </c>
      <c r="BC156">
        <f>IFERROR(VLOOKUP($AA156,Data!$C$3:$AH$300,BC$1,0),0)</f>
        <v>600</v>
      </c>
      <c r="BD156">
        <f>IFERROR(VLOOKUP($AA156,Data!$C$3:$AH$300,BD$1,0),0)</f>
        <v>600</v>
      </c>
      <c r="BE156">
        <f>IFERROR(VLOOKUP($AA156,Data!$C$3:$AH$300,BE$1,0),0)</f>
        <v>600</v>
      </c>
      <c r="BF156">
        <f>IFERROR(VLOOKUP($AA156,Data!$C$3:$AH$300,BF$1,0),0)</f>
        <v>600</v>
      </c>
      <c r="BG156">
        <f>IFERROR(VLOOKUP($AA156,Data!$C$3:$AH$300,BG$1,0),0)</f>
        <v>600</v>
      </c>
      <c r="BH156">
        <f>IFERROR(VLOOKUP($AA156,Data!$C$3:$AH$300,BH$1,0),0)</f>
        <v>600</v>
      </c>
      <c r="BI156">
        <f>IFERROR(VLOOKUP($AA156,Data!$C$3:$AH$300,BI$1,0),0)</f>
        <v>600</v>
      </c>
    </row>
    <row r="157" spans="27:61" x14ac:dyDescent="0.25">
      <c r="AA157" t="str">
        <f t="shared" si="4"/>
        <v>T02C</v>
      </c>
      <c r="AB157" t="str">
        <f>IFERROR(VLOOKUP($AA157,Data!$C$3:$AH$300,AB$1,0),0)</f>
        <v>Pavement condition deteriorates, asset consumption accelerates, and asset stewardship is poor</v>
      </c>
      <c r="AD157">
        <f>IFERROR(VLOOKUP($AA157,Data!$C$3:$AH$300,AD$1,0),0)</f>
        <v>600000</v>
      </c>
      <c r="AE157">
        <f>IFERROR(VLOOKUP($AA157,Data!$C$3:$AH$300,AE$1,0),0)</f>
        <v>615000</v>
      </c>
      <c r="AF157">
        <f>IFERROR(VLOOKUP($AA157,Data!$C$3:$AH$300,AF$1,0),0)</f>
        <v>630000</v>
      </c>
      <c r="AG157">
        <f>IFERROR(VLOOKUP($AA157,Data!$C$3:$AH$300,AG$1,0),0)</f>
        <v>645000</v>
      </c>
      <c r="AH157">
        <f>IFERROR(VLOOKUP($AA157,Data!$C$3:$AH$300,AH$1,0),0)</f>
        <v>660000</v>
      </c>
      <c r="AI157">
        <f>IFERROR(VLOOKUP($AA157,Data!$C$3:$AH$300,AI$1,0),0)</f>
        <v>675000</v>
      </c>
      <c r="AJ157">
        <f>IFERROR(VLOOKUP($AA157,Data!$C$3:$AH$300,AJ$1,0),0)</f>
        <v>690000</v>
      </c>
      <c r="AK157">
        <f>IFERROR(VLOOKUP($AA157,Data!$C$3:$AH$300,AK$1,0),0)</f>
        <v>705000</v>
      </c>
      <c r="AL157">
        <f>IFERROR(VLOOKUP($AA157,Data!$C$3:$AH$300,AL$1,0),0)</f>
        <v>720000</v>
      </c>
      <c r="AM157">
        <f>IFERROR(VLOOKUP($AA157,Data!$C$3:$AH$300,AM$1,0),0)</f>
        <v>735000</v>
      </c>
      <c r="AO157">
        <f>IFERROR(VLOOKUP($AA157,Data!$C$3:$AH$300,AO$1,0),0)</f>
        <v>600000</v>
      </c>
      <c r="AP157">
        <f>IFERROR(VLOOKUP($AA157,Data!$C$3:$AH$300,AP$1,0),0)</f>
        <v>900000</v>
      </c>
      <c r="AQ157">
        <f>IFERROR(VLOOKUP($AA157,Data!$C$3:$AH$300,AQ$1,0),0)</f>
        <v>900000</v>
      </c>
      <c r="AR157">
        <f>IFERROR(VLOOKUP($AA157,Data!$C$3:$AH$300,AR$1,0),0)</f>
        <v>900000</v>
      </c>
      <c r="AS157">
        <f>IFERROR(VLOOKUP($AA157,Data!$C$3:$AH$300,AS$1,0),0)</f>
        <v>1200000</v>
      </c>
      <c r="AT157">
        <f>IFERROR(VLOOKUP($AA157,Data!$C$3:$AH$300,AT$1,0),0)</f>
        <v>1200000</v>
      </c>
      <c r="AU157">
        <f>IFERROR(VLOOKUP($AA157,Data!$C$3:$AH$300,AU$1,0),0)</f>
        <v>1200000</v>
      </c>
      <c r="AV157">
        <f>IFERROR(VLOOKUP($AA157,Data!$C$3:$AH$300,AV$1,0),0)</f>
        <v>1500000</v>
      </c>
      <c r="AW157">
        <f>IFERROR(VLOOKUP($AA157,Data!$C$3:$AH$300,AW$1,0),0)</f>
        <v>1500000</v>
      </c>
      <c r="AX157">
        <f>IFERROR(VLOOKUP($AA157,Data!$C$3:$AH$300,AX$1,0),0)</f>
        <v>1500000</v>
      </c>
      <c r="AZ157">
        <f>IFERROR(VLOOKUP($AA157,Data!$C$3:$AH$300,AZ$1,0),0)</f>
        <v>600</v>
      </c>
      <c r="BA157">
        <f>IFERROR(VLOOKUP($AA157,Data!$C$3:$AH$300,BA$1,0),0)</f>
        <v>600</v>
      </c>
      <c r="BB157">
        <f>IFERROR(VLOOKUP($AA157,Data!$C$3:$AH$300,BB$1,0),0)</f>
        <v>600</v>
      </c>
      <c r="BC157">
        <f>IFERROR(VLOOKUP($AA157,Data!$C$3:$AH$300,BC$1,0),0)</f>
        <v>600</v>
      </c>
      <c r="BD157">
        <f>IFERROR(VLOOKUP($AA157,Data!$C$3:$AH$300,BD$1,0),0)</f>
        <v>600</v>
      </c>
      <c r="BE157">
        <f>IFERROR(VLOOKUP($AA157,Data!$C$3:$AH$300,BE$1,0),0)</f>
        <v>600</v>
      </c>
      <c r="BF157">
        <f>IFERROR(VLOOKUP($AA157,Data!$C$3:$AH$300,BF$1,0),0)</f>
        <v>600</v>
      </c>
      <c r="BG157">
        <f>IFERROR(VLOOKUP($AA157,Data!$C$3:$AH$300,BG$1,0),0)</f>
        <v>600</v>
      </c>
      <c r="BH157">
        <f>IFERROR(VLOOKUP($AA157,Data!$C$3:$AH$300,BH$1,0),0)</f>
        <v>600</v>
      </c>
      <c r="BI157">
        <f>IFERROR(VLOOKUP($AA157,Data!$C$3:$AH$300,BI$1,0),0)</f>
        <v>600</v>
      </c>
    </row>
    <row r="158" spans="27:61" x14ac:dyDescent="0.25">
      <c r="AA158" t="str">
        <f t="shared" si="4"/>
        <v>T03C</v>
      </c>
      <c r="AB158" t="str">
        <f>IFERROR(VLOOKUP($AA158,Data!$C$3:$AH$300,AB$1,0),0)</f>
        <v>Footpath condition deteriorates, asset consumption accelerates, and asset stewardship is poor</v>
      </c>
      <c r="AD158">
        <f>IFERROR(VLOOKUP($AA158,Data!$C$3:$AH$300,AD$1,0),0)</f>
        <v>60000</v>
      </c>
      <c r="AE158">
        <f>IFERROR(VLOOKUP($AA158,Data!$C$3:$AH$300,AE$1,0),0)</f>
        <v>61500</v>
      </c>
      <c r="AF158">
        <f>IFERROR(VLOOKUP($AA158,Data!$C$3:$AH$300,AF$1,0),0)</f>
        <v>63000</v>
      </c>
      <c r="AG158">
        <f>IFERROR(VLOOKUP($AA158,Data!$C$3:$AH$300,AG$1,0),0)</f>
        <v>64500</v>
      </c>
      <c r="AH158">
        <f>IFERROR(VLOOKUP($AA158,Data!$C$3:$AH$300,AH$1,0),0)</f>
        <v>66000</v>
      </c>
      <c r="AI158">
        <f>IFERROR(VLOOKUP($AA158,Data!$C$3:$AH$300,AI$1,0),0)</f>
        <v>67500</v>
      </c>
      <c r="AJ158">
        <f>IFERROR(VLOOKUP($AA158,Data!$C$3:$AH$300,AJ$1,0),0)</f>
        <v>69000</v>
      </c>
      <c r="AK158">
        <f>IFERROR(VLOOKUP($AA158,Data!$C$3:$AH$300,AK$1,0),0)</f>
        <v>70500</v>
      </c>
      <c r="AL158">
        <f>IFERROR(VLOOKUP($AA158,Data!$C$3:$AH$300,AL$1,0),0)</f>
        <v>72000</v>
      </c>
      <c r="AM158">
        <f>IFERROR(VLOOKUP($AA158,Data!$C$3:$AH$300,AM$1,0),0)</f>
        <v>73500</v>
      </c>
      <c r="AO158">
        <f>IFERROR(VLOOKUP($AA158,Data!$C$3:$AH$300,AO$1,0),0)</f>
        <v>600000</v>
      </c>
      <c r="AP158">
        <f>IFERROR(VLOOKUP($AA158,Data!$C$3:$AH$300,AP$1,0),0)</f>
        <v>900000</v>
      </c>
      <c r="AQ158">
        <f>IFERROR(VLOOKUP($AA158,Data!$C$3:$AH$300,AQ$1,0),0)</f>
        <v>900000</v>
      </c>
      <c r="AR158">
        <f>IFERROR(VLOOKUP($AA158,Data!$C$3:$AH$300,AR$1,0),0)</f>
        <v>900000</v>
      </c>
      <c r="AS158">
        <f>IFERROR(VLOOKUP($AA158,Data!$C$3:$AH$300,AS$1,0),0)</f>
        <v>1200000</v>
      </c>
      <c r="AT158">
        <f>IFERROR(VLOOKUP($AA158,Data!$C$3:$AH$300,AT$1,0),0)</f>
        <v>1200000</v>
      </c>
      <c r="AU158">
        <f>IFERROR(VLOOKUP($AA158,Data!$C$3:$AH$300,AU$1,0),0)</f>
        <v>1200000</v>
      </c>
      <c r="AV158">
        <f>IFERROR(VLOOKUP($AA158,Data!$C$3:$AH$300,AV$1,0),0)</f>
        <v>1500000</v>
      </c>
      <c r="AW158">
        <f>IFERROR(VLOOKUP($AA158,Data!$C$3:$AH$300,AW$1,0),0)</f>
        <v>1500000</v>
      </c>
      <c r="AX158">
        <f>IFERROR(VLOOKUP($AA158,Data!$C$3:$AH$300,AX$1,0),0)</f>
        <v>1500000</v>
      </c>
      <c r="AZ158">
        <f>IFERROR(VLOOKUP($AA158,Data!$C$3:$AH$300,AZ$1,0),0)</f>
        <v>600</v>
      </c>
      <c r="BA158">
        <f>IFERROR(VLOOKUP($AA158,Data!$C$3:$AH$300,BA$1,0),0)</f>
        <v>600</v>
      </c>
      <c r="BB158">
        <f>IFERROR(VLOOKUP($AA158,Data!$C$3:$AH$300,BB$1,0),0)</f>
        <v>600</v>
      </c>
      <c r="BC158">
        <f>IFERROR(VLOOKUP($AA158,Data!$C$3:$AH$300,BC$1,0),0)</f>
        <v>600</v>
      </c>
      <c r="BD158">
        <f>IFERROR(VLOOKUP($AA158,Data!$C$3:$AH$300,BD$1,0),0)</f>
        <v>600</v>
      </c>
      <c r="BE158">
        <f>IFERROR(VLOOKUP($AA158,Data!$C$3:$AH$300,BE$1,0),0)</f>
        <v>600</v>
      </c>
      <c r="BF158">
        <f>IFERROR(VLOOKUP($AA158,Data!$C$3:$AH$300,BF$1,0),0)</f>
        <v>600</v>
      </c>
      <c r="BG158">
        <f>IFERROR(VLOOKUP($AA158,Data!$C$3:$AH$300,BG$1,0),0)</f>
        <v>600</v>
      </c>
      <c r="BH158">
        <f>IFERROR(VLOOKUP($AA158,Data!$C$3:$AH$300,BH$1,0),0)</f>
        <v>600</v>
      </c>
      <c r="BI158">
        <f>IFERROR(VLOOKUP($AA158,Data!$C$3:$AH$300,BI$1,0),0)</f>
        <v>600</v>
      </c>
    </row>
    <row r="159" spans="27:61" x14ac:dyDescent="0.25">
      <c r="AA159" t="str">
        <f t="shared" si="4"/>
        <v>T04C</v>
      </c>
      <c r="AB159" t="str">
        <f>IFERROR(VLOOKUP($AA159,Data!$C$3:$AH$300,AB$1,0),0)</f>
        <v>Drainage condition deteriorates, asset consumption accelerates, and asset stewardship is poor</v>
      </c>
      <c r="AD159">
        <f>IFERROR(VLOOKUP($AA159,Data!$C$3:$AH$300,AD$1,0),0)</f>
        <v>60000</v>
      </c>
      <c r="AE159">
        <f>IFERROR(VLOOKUP($AA159,Data!$C$3:$AH$300,AE$1,0),0)</f>
        <v>61500</v>
      </c>
      <c r="AF159">
        <f>IFERROR(VLOOKUP($AA159,Data!$C$3:$AH$300,AF$1,0),0)</f>
        <v>63000</v>
      </c>
      <c r="AG159">
        <f>IFERROR(VLOOKUP($AA159,Data!$C$3:$AH$300,AG$1,0),0)</f>
        <v>64500</v>
      </c>
      <c r="AH159">
        <f>IFERROR(VLOOKUP($AA159,Data!$C$3:$AH$300,AH$1,0),0)</f>
        <v>66000</v>
      </c>
      <c r="AI159">
        <f>IFERROR(VLOOKUP($AA159,Data!$C$3:$AH$300,AI$1,0),0)</f>
        <v>67500</v>
      </c>
      <c r="AJ159">
        <f>IFERROR(VLOOKUP($AA159,Data!$C$3:$AH$300,AJ$1,0),0)</f>
        <v>69000</v>
      </c>
      <c r="AK159">
        <f>IFERROR(VLOOKUP($AA159,Data!$C$3:$AH$300,AK$1,0),0)</f>
        <v>70500</v>
      </c>
      <c r="AL159">
        <f>IFERROR(VLOOKUP($AA159,Data!$C$3:$AH$300,AL$1,0),0)</f>
        <v>72000</v>
      </c>
      <c r="AM159">
        <f>IFERROR(VLOOKUP($AA159,Data!$C$3:$AH$300,AM$1,0),0)</f>
        <v>73500</v>
      </c>
      <c r="AO159">
        <f>IFERROR(VLOOKUP($AA159,Data!$C$3:$AH$300,AO$1,0),0)</f>
        <v>600000</v>
      </c>
      <c r="AP159">
        <f>IFERROR(VLOOKUP($AA159,Data!$C$3:$AH$300,AP$1,0),0)</f>
        <v>900000</v>
      </c>
      <c r="AQ159">
        <f>IFERROR(VLOOKUP($AA159,Data!$C$3:$AH$300,AQ$1,0),0)</f>
        <v>900000</v>
      </c>
      <c r="AR159">
        <f>IFERROR(VLOOKUP($AA159,Data!$C$3:$AH$300,AR$1,0),0)</f>
        <v>900000</v>
      </c>
      <c r="AS159">
        <f>IFERROR(VLOOKUP($AA159,Data!$C$3:$AH$300,AS$1,0),0)</f>
        <v>1200000</v>
      </c>
      <c r="AT159">
        <f>IFERROR(VLOOKUP($AA159,Data!$C$3:$AH$300,AT$1,0),0)</f>
        <v>1200000</v>
      </c>
      <c r="AU159">
        <f>IFERROR(VLOOKUP($AA159,Data!$C$3:$AH$300,AU$1,0),0)</f>
        <v>1200000</v>
      </c>
      <c r="AV159">
        <f>IFERROR(VLOOKUP($AA159,Data!$C$3:$AH$300,AV$1,0),0)</f>
        <v>1500000</v>
      </c>
      <c r="AW159">
        <f>IFERROR(VLOOKUP($AA159,Data!$C$3:$AH$300,AW$1,0),0)</f>
        <v>1500000</v>
      </c>
      <c r="AX159">
        <f>IFERROR(VLOOKUP($AA159,Data!$C$3:$AH$300,AX$1,0),0)</f>
        <v>1500000</v>
      </c>
      <c r="AZ159">
        <f>IFERROR(VLOOKUP($AA159,Data!$C$3:$AH$300,AZ$1,0),0)</f>
        <v>600</v>
      </c>
      <c r="BA159">
        <f>IFERROR(VLOOKUP($AA159,Data!$C$3:$AH$300,BA$1,0),0)</f>
        <v>600</v>
      </c>
      <c r="BB159">
        <f>IFERROR(VLOOKUP($AA159,Data!$C$3:$AH$300,BB$1,0),0)</f>
        <v>600</v>
      </c>
      <c r="BC159">
        <f>IFERROR(VLOOKUP($AA159,Data!$C$3:$AH$300,BC$1,0),0)</f>
        <v>600</v>
      </c>
      <c r="BD159">
        <f>IFERROR(VLOOKUP($AA159,Data!$C$3:$AH$300,BD$1,0),0)</f>
        <v>600</v>
      </c>
      <c r="BE159">
        <f>IFERROR(VLOOKUP($AA159,Data!$C$3:$AH$300,BE$1,0),0)</f>
        <v>600</v>
      </c>
      <c r="BF159">
        <f>IFERROR(VLOOKUP($AA159,Data!$C$3:$AH$300,BF$1,0),0)</f>
        <v>600</v>
      </c>
      <c r="BG159">
        <f>IFERROR(VLOOKUP($AA159,Data!$C$3:$AH$300,BG$1,0),0)</f>
        <v>600</v>
      </c>
      <c r="BH159">
        <f>IFERROR(VLOOKUP($AA159,Data!$C$3:$AH$300,BH$1,0),0)</f>
        <v>600</v>
      </c>
      <c r="BI159">
        <f>IFERROR(VLOOKUP($AA159,Data!$C$3:$AH$300,BI$1,0),0)</f>
        <v>600</v>
      </c>
    </row>
    <row r="160" spans="27:61" x14ac:dyDescent="0.25">
      <c r="AA160" t="str">
        <f t="shared" si="4"/>
        <v>T05C</v>
      </c>
      <c r="AB160" t="str">
        <f>IFERROR(VLOOKUP($AA160,Data!$C$3:$AH$300,AB$1,0),0)</f>
        <v>Structures condition deteriorates, asset consumption accelerates, and asset stewardship is poor</v>
      </c>
      <c r="AD160">
        <f>IFERROR(VLOOKUP($AA160,Data!$C$3:$AH$300,AD$1,0),0)</f>
        <v>60000</v>
      </c>
      <c r="AE160">
        <f>IFERROR(VLOOKUP($AA160,Data!$C$3:$AH$300,AE$1,0),0)</f>
        <v>61500</v>
      </c>
      <c r="AF160">
        <f>IFERROR(VLOOKUP($AA160,Data!$C$3:$AH$300,AF$1,0),0)</f>
        <v>63000</v>
      </c>
      <c r="AG160">
        <f>IFERROR(VLOOKUP($AA160,Data!$C$3:$AH$300,AG$1,0),0)</f>
        <v>64500</v>
      </c>
      <c r="AH160">
        <f>IFERROR(VLOOKUP($AA160,Data!$C$3:$AH$300,AH$1,0),0)</f>
        <v>66000</v>
      </c>
      <c r="AI160">
        <f>IFERROR(VLOOKUP($AA160,Data!$C$3:$AH$300,AI$1,0),0)</f>
        <v>67500</v>
      </c>
      <c r="AJ160">
        <f>IFERROR(VLOOKUP($AA160,Data!$C$3:$AH$300,AJ$1,0),0)</f>
        <v>69000</v>
      </c>
      <c r="AK160">
        <f>IFERROR(VLOOKUP($AA160,Data!$C$3:$AH$300,AK$1,0),0)</f>
        <v>70500</v>
      </c>
      <c r="AL160">
        <f>IFERROR(VLOOKUP($AA160,Data!$C$3:$AH$300,AL$1,0),0)</f>
        <v>72000</v>
      </c>
      <c r="AM160">
        <f>IFERROR(VLOOKUP($AA160,Data!$C$3:$AH$300,AM$1,0),0)</f>
        <v>73500</v>
      </c>
      <c r="AO160">
        <f>IFERROR(VLOOKUP($AA160,Data!$C$3:$AH$300,AO$1,0),0)</f>
        <v>600000</v>
      </c>
      <c r="AP160">
        <f>IFERROR(VLOOKUP($AA160,Data!$C$3:$AH$300,AP$1,0),0)</f>
        <v>900000</v>
      </c>
      <c r="AQ160">
        <f>IFERROR(VLOOKUP($AA160,Data!$C$3:$AH$300,AQ$1,0),0)</f>
        <v>900000</v>
      </c>
      <c r="AR160">
        <f>IFERROR(VLOOKUP($AA160,Data!$C$3:$AH$300,AR$1,0),0)</f>
        <v>900000</v>
      </c>
      <c r="AS160">
        <f>IFERROR(VLOOKUP($AA160,Data!$C$3:$AH$300,AS$1,0),0)</f>
        <v>1200000</v>
      </c>
      <c r="AT160">
        <f>IFERROR(VLOOKUP($AA160,Data!$C$3:$AH$300,AT$1,0),0)</f>
        <v>1200000</v>
      </c>
      <c r="AU160">
        <f>IFERROR(VLOOKUP($AA160,Data!$C$3:$AH$300,AU$1,0),0)</f>
        <v>1200000</v>
      </c>
      <c r="AV160">
        <f>IFERROR(VLOOKUP($AA160,Data!$C$3:$AH$300,AV$1,0),0)</f>
        <v>1500000</v>
      </c>
      <c r="AW160">
        <f>IFERROR(VLOOKUP($AA160,Data!$C$3:$AH$300,AW$1,0),0)</f>
        <v>1500000</v>
      </c>
      <c r="AX160">
        <f>IFERROR(VLOOKUP($AA160,Data!$C$3:$AH$300,AX$1,0),0)</f>
        <v>1500000</v>
      </c>
      <c r="AZ160">
        <f>IFERROR(VLOOKUP($AA160,Data!$C$3:$AH$300,AZ$1,0),0)</f>
        <v>600</v>
      </c>
      <c r="BA160">
        <f>IFERROR(VLOOKUP($AA160,Data!$C$3:$AH$300,BA$1,0),0)</f>
        <v>600</v>
      </c>
      <c r="BB160">
        <f>IFERROR(VLOOKUP($AA160,Data!$C$3:$AH$300,BB$1,0),0)</f>
        <v>600</v>
      </c>
      <c r="BC160">
        <f>IFERROR(VLOOKUP($AA160,Data!$C$3:$AH$300,BC$1,0),0)</f>
        <v>600</v>
      </c>
      <c r="BD160">
        <f>IFERROR(VLOOKUP($AA160,Data!$C$3:$AH$300,BD$1,0),0)</f>
        <v>600</v>
      </c>
      <c r="BE160">
        <f>IFERROR(VLOOKUP($AA160,Data!$C$3:$AH$300,BE$1,0),0)</f>
        <v>600</v>
      </c>
      <c r="BF160">
        <f>IFERROR(VLOOKUP($AA160,Data!$C$3:$AH$300,BF$1,0),0)</f>
        <v>600</v>
      </c>
      <c r="BG160">
        <f>IFERROR(VLOOKUP($AA160,Data!$C$3:$AH$300,BG$1,0),0)</f>
        <v>600</v>
      </c>
      <c r="BH160">
        <f>IFERROR(VLOOKUP($AA160,Data!$C$3:$AH$300,BH$1,0),0)</f>
        <v>600</v>
      </c>
      <c r="BI160">
        <f>IFERROR(VLOOKUP($AA160,Data!$C$3:$AH$300,BI$1,0),0)</f>
        <v>600</v>
      </c>
    </row>
    <row r="161" spans="27:61" x14ac:dyDescent="0.25">
      <c r="AA161" t="str">
        <f t="shared" si="4"/>
        <v>T06C</v>
      </c>
      <c r="AB161" t="str">
        <f>IFERROR(VLOOKUP($AA161,Data!$C$3:$AH$300,AB$1,0),0)</f>
        <v>Unsealed Roads condition deteriorates, asset consumption accelerates, and asset stewardship is poor</v>
      </c>
      <c r="AD161">
        <f>IFERROR(VLOOKUP($AA161,Data!$C$3:$AH$300,AD$1,0),0)</f>
        <v>60000</v>
      </c>
      <c r="AE161">
        <f>IFERROR(VLOOKUP($AA161,Data!$C$3:$AH$300,AE$1,0),0)</f>
        <v>61500</v>
      </c>
      <c r="AF161">
        <f>IFERROR(VLOOKUP($AA161,Data!$C$3:$AH$300,AF$1,0),0)</f>
        <v>63000</v>
      </c>
      <c r="AG161">
        <f>IFERROR(VLOOKUP($AA161,Data!$C$3:$AH$300,AG$1,0),0)</f>
        <v>64500</v>
      </c>
      <c r="AH161">
        <f>IFERROR(VLOOKUP($AA161,Data!$C$3:$AH$300,AH$1,0),0)</f>
        <v>66000</v>
      </c>
      <c r="AI161">
        <f>IFERROR(VLOOKUP($AA161,Data!$C$3:$AH$300,AI$1,0),0)</f>
        <v>67500</v>
      </c>
      <c r="AJ161">
        <f>IFERROR(VLOOKUP($AA161,Data!$C$3:$AH$300,AJ$1,0),0)</f>
        <v>69000</v>
      </c>
      <c r="AK161">
        <f>IFERROR(VLOOKUP($AA161,Data!$C$3:$AH$300,AK$1,0),0)</f>
        <v>70500</v>
      </c>
      <c r="AL161">
        <f>IFERROR(VLOOKUP($AA161,Data!$C$3:$AH$300,AL$1,0),0)</f>
        <v>72000</v>
      </c>
      <c r="AM161">
        <f>IFERROR(VLOOKUP($AA161,Data!$C$3:$AH$300,AM$1,0),0)</f>
        <v>73500</v>
      </c>
      <c r="AO161">
        <f>IFERROR(VLOOKUP($AA161,Data!$C$3:$AH$300,AO$1,0),0)</f>
        <v>600000</v>
      </c>
      <c r="AP161">
        <f>IFERROR(VLOOKUP($AA161,Data!$C$3:$AH$300,AP$1,0),0)</f>
        <v>900000</v>
      </c>
      <c r="AQ161">
        <f>IFERROR(VLOOKUP($AA161,Data!$C$3:$AH$300,AQ$1,0),0)</f>
        <v>900000</v>
      </c>
      <c r="AR161">
        <f>IFERROR(VLOOKUP($AA161,Data!$C$3:$AH$300,AR$1,0),0)</f>
        <v>900000</v>
      </c>
      <c r="AS161">
        <f>IFERROR(VLOOKUP($AA161,Data!$C$3:$AH$300,AS$1,0),0)</f>
        <v>1200000</v>
      </c>
      <c r="AT161">
        <f>IFERROR(VLOOKUP($AA161,Data!$C$3:$AH$300,AT$1,0),0)</f>
        <v>1200000</v>
      </c>
      <c r="AU161">
        <f>IFERROR(VLOOKUP($AA161,Data!$C$3:$AH$300,AU$1,0),0)</f>
        <v>1200000</v>
      </c>
      <c r="AV161">
        <f>IFERROR(VLOOKUP($AA161,Data!$C$3:$AH$300,AV$1,0),0)</f>
        <v>1500000</v>
      </c>
      <c r="AW161">
        <f>IFERROR(VLOOKUP($AA161,Data!$C$3:$AH$300,AW$1,0),0)</f>
        <v>1500000</v>
      </c>
      <c r="AX161">
        <f>IFERROR(VLOOKUP($AA161,Data!$C$3:$AH$300,AX$1,0),0)</f>
        <v>1500000</v>
      </c>
      <c r="AZ161">
        <f>IFERROR(VLOOKUP($AA161,Data!$C$3:$AH$300,AZ$1,0),0)</f>
        <v>600</v>
      </c>
      <c r="BA161">
        <f>IFERROR(VLOOKUP($AA161,Data!$C$3:$AH$300,BA$1,0),0)</f>
        <v>600</v>
      </c>
      <c r="BB161">
        <f>IFERROR(VLOOKUP($AA161,Data!$C$3:$AH$300,BB$1,0),0)</f>
        <v>600</v>
      </c>
      <c r="BC161">
        <f>IFERROR(VLOOKUP($AA161,Data!$C$3:$AH$300,BC$1,0),0)</f>
        <v>600</v>
      </c>
      <c r="BD161">
        <f>IFERROR(VLOOKUP($AA161,Data!$C$3:$AH$300,BD$1,0),0)</f>
        <v>600</v>
      </c>
      <c r="BE161">
        <f>IFERROR(VLOOKUP($AA161,Data!$C$3:$AH$300,BE$1,0),0)</f>
        <v>600</v>
      </c>
      <c r="BF161">
        <f>IFERROR(VLOOKUP($AA161,Data!$C$3:$AH$300,BF$1,0),0)</f>
        <v>600</v>
      </c>
      <c r="BG161">
        <f>IFERROR(VLOOKUP($AA161,Data!$C$3:$AH$300,BG$1,0),0)</f>
        <v>600</v>
      </c>
      <c r="BH161">
        <f>IFERROR(VLOOKUP($AA161,Data!$C$3:$AH$300,BH$1,0),0)</f>
        <v>600</v>
      </c>
      <c r="BI161">
        <f>IFERROR(VLOOKUP($AA161,Data!$C$3:$AH$300,BI$1,0),0)</f>
        <v>600</v>
      </c>
    </row>
    <row r="162" spans="27:61" x14ac:dyDescent="0.25">
      <c r="AA162" t="str">
        <f t="shared" si="4"/>
        <v>T07C</v>
      </c>
      <c r="AB162" t="str">
        <f>IFERROR(VLOOKUP($AA162,Data!$C$3:$AH$300,AB$1,0),0)</f>
        <v>Traffic Services condition deteriorates, asset consumption accelerates, and asset stewardship is poor</v>
      </c>
      <c r="AD162">
        <f>IFERROR(VLOOKUP($AA162,Data!$C$3:$AH$300,AD$1,0),0)</f>
        <v>60000</v>
      </c>
      <c r="AE162">
        <f>IFERROR(VLOOKUP($AA162,Data!$C$3:$AH$300,AE$1,0),0)</f>
        <v>61500</v>
      </c>
      <c r="AF162">
        <f>IFERROR(VLOOKUP($AA162,Data!$C$3:$AH$300,AF$1,0),0)</f>
        <v>63000</v>
      </c>
      <c r="AG162">
        <f>IFERROR(VLOOKUP($AA162,Data!$C$3:$AH$300,AG$1,0),0)</f>
        <v>64500</v>
      </c>
      <c r="AH162">
        <f>IFERROR(VLOOKUP($AA162,Data!$C$3:$AH$300,AH$1,0),0)</f>
        <v>66000</v>
      </c>
      <c r="AI162">
        <f>IFERROR(VLOOKUP($AA162,Data!$C$3:$AH$300,AI$1,0),0)</f>
        <v>67500</v>
      </c>
      <c r="AJ162">
        <f>IFERROR(VLOOKUP($AA162,Data!$C$3:$AH$300,AJ$1,0),0)</f>
        <v>69000</v>
      </c>
      <c r="AK162">
        <f>IFERROR(VLOOKUP($AA162,Data!$C$3:$AH$300,AK$1,0),0)</f>
        <v>70500</v>
      </c>
      <c r="AL162">
        <f>IFERROR(VLOOKUP($AA162,Data!$C$3:$AH$300,AL$1,0),0)</f>
        <v>72000</v>
      </c>
      <c r="AM162">
        <f>IFERROR(VLOOKUP($AA162,Data!$C$3:$AH$300,AM$1,0),0)</f>
        <v>73500</v>
      </c>
      <c r="AO162">
        <f>IFERROR(VLOOKUP($AA162,Data!$C$3:$AH$300,AO$1,0),0)</f>
        <v>600000</v>
      </c>
      <c r="AP162">
        <f>IFERROR(VLOOKUP($AA162,Data!$C$3:$AH$300,AP$1,0),0)</f>
        <v>900000</v>
      </c>
      <c r="AQ162">
        <f>IFERROR(VLOOKUP($AA162,Data!$C$3:$AH$300,AQ$1,0),0)</f>
        <v>900000</v>
      </c>
      <c r="AR162">
        <f>IFERROR(VLOOKUP($AA162,Data!$C$3:$AH$300,AR$1,0),0)</f>
        <v>900000</v>
      </c>
      <c r="AS162">
        <f>IFERROR(VLOOKUP($AA162,Data!$C$3:$AH$300,AS$1,0),0)</f>
        <v>1200000</v>
      </c>
      <c r="AT162">
        <f>IFERROR(VLOOKUP($AA162,Data!$C$3:$AH$300,AT$1,0),0)</f>
        <v>1200000</v>
      </c>
      <c r="AU162">
        <f>IFERROR(VLOOKUP($AA162,Data!$C$3:$AH$300,AU$1,0),0)</f>
        <v>1200000</v>
      </c>
      <c r="AV162">
        <f>IFERROR(VLOOKUP($AA162,Data!$C$3:$AH$300,AV$1,0),0)</f>
        <v>1500000</v>
      </c>
      <c r="AW162">
        <f>IFERROR(VLOOKUP($AA162,Data!$C$3:$AH$300,AW$1,0),0)</f>
        <v>1500000</v>
      </c>
      <c r="AX162">
        <f>IFERROR(VLOOKUP($AA162,Data!$C$3:$AH$300,AX$1,0),0)</f>
        <v>1500000</v>
      </c>
      <c r="AZ162">
        <f>IFERROR(VLOOKUP($AA162,Data!$C$3:$AH$300,AZ$1,0),0)</f>
        <v>600</v>
      </c>
      <c r="BA162">
        <f>IFERROR(VLOOKUP($AA162,Data!$C$3:$AH$300,BA$1,0),0)</f>
        <v>600</v>
      </c>
      <c r="BB162">
        <f>IFERROR(VLOOKUP($AA162,Data!$C$3:$AH$300,BB$1,0),0)</f>
        <v>600</v>
      </c>
      <c r="BC162">
        <f>IFERROR(VLOOKUP($AA162,Data!$C$3:$AH$300,BC$1,0),0)</f>
        <v>600</v>
      </c>
      <c r="BD162">
        <f>IFERROR(VLOOKUP($AA162,Data!$C$3:$AH$300,BD$1,0),0)</f>
        <v>600</v>
      </c>
      <c r="BE162">
        <f>IFERROR(VLOOKUP($AA162,Data!$C$3:$AH$300,BE$1,0),0)</f>
        <v>600</v>
      </c>
      <c r="BF162">
        <f>IFERROR(VLOOKUP($AA162,Data!$C$3:$AH$300,BF$1,0),0)</f>
        <v>600</v>
      </c>
      <c r="BG162">
        <f>IFERROR(VLOOKUP($AA162,Data!$C$3:$AH$300,BG$1,0),0)</f>
        <v>600</v>
      </c>
      <c r="BH162">
        <f>IFERROR(VLOOKUP($AA162,Data!$C$3:$AH$300,BH$1,0),0)</f>
        <v>600</v>
      </c>
      <c r="BI162">
        <f>IFERROR(VLOOKUP($AA162,Data!$C$3:$AH$300,BI$1,0),0)</f>
        <v>600</v>
      </c>
    </row>
    <row r="163" spans="27:61" x14ac:dyDescent="0.25">
      <c r="AA163" t="str">
        <f t="shared" si="4"/>
        <v>T08C</v>
      </c>
      <c r="AB163" t="str">
        <f>IFERROR(VLOOKUP($AA163,Data!$C$3:$AH$300,AB$1,0),0)</f>
        <v>Cycleway condition deteriorates, asset consumption accelerates, and asset stewardship is poor</v>
      </c>
      <c r="AD163">
        <f>IFERROR(VLOOKUP($AA163,Data!$C$3:$AH$300,AD$1,0),0)</f>
        <v>60000</v>
      </c>
      <c r="AE163">
        <f>IFERROR(VLOOKUP($AA163,Data!$C$3:$AH$300,AE$1,0),0)</f>
        <v>61500</v>
      </c>
      <c r="AF163">
        <f>IFERROR(VLOOKUP($AA163,Data!$C$3:$AH$300,AF$1,0),0)</f>
        <v>63000</v>
      </c>
      <c r="AG163">
        <f>IFERROR(VLOOKUP($AA163,Data!$C$3:$AH$300,AG$1,0),0)</f>
        <v>64500</v>
      </c>
      <c r="AH163">
        <f>IFERROR(VLOOKUP($AA163,Data!$C$3:$AH$300,AH$1,0),0)</f>
        <v>66000</v>
      </c>
      <c r="AI163">
        <f>IFERROR(VLOOKUP($AA163,Data!$C$3:$AH$300,AI$1,0),0)</f>
        <v>67500</v>
      </c>
      <c r="AJ163">
        <f>IFERROR(VLOOKUP($AA163,Data!$C$3:$AH$300,AJ$1,0),0)</f>
        <v>69000</v>
      </c>
      <c r="AK163">
        <f>IFERROR(VLOOKUP($AA163,Data!$C$3:$AH$300,AK$1,0),0)</f>
        <v>70500</v>
      </c>
      <c r="AL163">
        <f>IFERROR(VLOOKUP($AA163,Data!$C$3:$AH$300,AL$1,0),0)</f>
        <v>72000</v>
      </c>
      <c r="AM163">
        <f>IFERROR(VLOOKUP($AA163,Data!$C$3:$AH$300,AM$1,0),0)</f>
        <v>73500</v>
      </c>
      <c r="AO163">
        <f>IFERROR(VLOOKUP($AA163,Data!$C$3:$AH$300,AO$1,0),0)</f>
        <v>600000</v>
      </c>
      <c r="AP163">
        <f>IFERROR(VLOOKUP($AA163,Data!$C$3:$AH$300,AP$1,0),0)</f>
        <v>900000</v>
      </c>
      <c r="AQ163">
        <f>IFERROR(VLOOKUP($AA163,Data!$C$3:$AH$300,AQ$1,0),0)</f>
        <v>900000</v>
      </c>
      <c r="AR163">
        <f>IFERROR(VLOOKUP($AA163,Data!$C$3:$AH$300,AR$1,0),0)</f>
        <v>900000</v>
      </c>
      <c r="AS163">
        <f>IFERROR(VLOOKUP($AA163,Data!$C$3:$AH$300,AS$1,0),0)</f>
        <v>1200000</v>
      </c>
      <c r="AT163">
        <f>IFERROR(VLOOKUP($AA163,Data!$C$3:$AH$300,AT$1,0),0)</f>
        <v>1200000</v>
      </c>
      <c r="AU163">
        <f>IFERROR(VLOOKUP($AA163,Data!$C$3:$AH$300,AU$1,0),0)</f>
        <v>1200000</v>
      </c>
      <c r="AV163">
        <f>IFERROR(VLOOKUP($AA163,Data!$C$3:$AH$300,AV$1,0),0)</f>
        <v>1500000</v>
      </c>
      <c r="AW163">
        <f>IFERROR(VLOOKUP($AA163,Data!$C$3:$AH$300,AW$1,0),0)</f>
        <v>1500000</v>
      </c>
      <c r="AX163">
        <f>IFERROR(VLOOKUP($AA163,Data!$C$3:$AH$300,AX$1,0),0)</f>
        <v>1500000</v>
      </c>
      <c r="AZ163">
        <f>IFERROR(VLOOKUP($AA163,Data!$C$3:$AH$300,AZ$1,0),0)</f>
        <v>600</v>
      </c>
      <c r="BA163">
        <f>IFERROR(VLOOKUP($AA163,Data!$C$3:$AH$300,BA$1,0),0)</f>
        <v>600</v>
      </c>
      <c r="BB163">
        <f>IFERROR(VLOOKUP($AA163,Data!$C$3:$AH$300,BB$1,0),0)</f>
        <v>600</v>
      </c>
      <c r="BC163">
        <f>IFERROR(VLOOKUP($AA163,Data!$C$3:$AH$300,BC$1,0),0)</f>
        <v>600</v>
      </c>
      <c r="BD163">
        <f>IFERROR(VLOOKUP($AA163,Data!$C$3:$AH$300,BD$1,0),0)</f>
        <v>600</v>
      </c>
      <c r="BE163">
        <f>IFERROR(VLOOKUP($AA163,Data!$C$3:$AH$300,BE$1,0),0)</f>
        <v>600</v>
      </c>
      <c r="BF163">
        <f>IFERROR(VLOOKUP($AA163,Data!$C$3:$AH$300,BF$1,0),0)</f>
        <v>600</v>
      </c>
      <c r="BG163">
        <f>IFERROR(VLOOKUP($AA163,Data!$C$3:$AH$300,BG$1,0),0)</f>
        <v>600</v>
      </c>
      <c r="BH163">
        <f>IFERROR(VLOOKUP($AA163,Data!$C$3:$AH$300,BH$1,0),0)</f>
        <v>600</v>
      </c>
      <c r="BI163">
        <f>IFERROR(VLOOKUP($AA163,Data!$C$3:$AH$300,BI$1,0),0)</f>
        <v>600</v>
      </c>
    </row>
    <row r="164" spans="27:61" x14ac:dyDescent="0.25">
      <c r="AA164" t="str">
        <f t="shared" si="4"/>
        <v>T09C</v>
      </c>
      <c r="AB164" t="str">
        <f>IFERROR(VLOOKUP($AA164,Data!$C$3:$AH$300,AB$1,0),0)</f>
        <v>Environmental Asset condition deteriorates, asset consumption accelerates, and asset stewardship is poor</v>
      </c>
      <c r="AD164">
        <f>IFERROR(VLOOKUP($AA164,Data!$C$3:$AH$300,AD$1,0),0)</f>
        <v>60000</v>
      </c>
      <c r="AE164">
        <f>IFERROR(VLOOKUP($AA164,Data!$C$3:$AH$300,AE$1,0),0)</f>
        <v>61500</v>
      </c>
      <c r="AF164">
        <f>IFERROR(VLOOKUP($AA164,Data!$C$3:$AH$300,AF$1,0),0)</f>
        <v>63000</v>
      </c>
      <c r="AG164">
        <f>IFERROR(VLOOKUP($AA164,Data!$C$3:$AH$300,AG$1,0),0)</f>
        <v>64500</v>
      </c>
      <c r="AH164">
        <f>IFERROR(VLOOKUP($AA164,Data!$C$3:$AH$300,AH$1,0),0)</f>
        <v>66000</v>
      </c>
      <c r="AI164">
        <f>IFERROR(VLOOKUP($AA164,Data!$C$3:$AH$300,AI$1,0),0)</f>
        <v>67500</v>
      </c>
      <c r="AJ164">
        <f>IFERROR(VLOOKUP($AA164,Data!$C$3:$AH$300,AJ$1,0),0)</f>
        <v>69000</v>
      </c>
      <c r="AK164">
        <f>IFERROR(VLOOKUP($AA164,Data!$C$3:$AH$300,AK$1,0),0)</f>
        <v>70500</v>
      </c>
      <c r="AL164">
        <f>IFERROR(VLOOKUP($AA164,Data!$C$3:$AH$300,AL$1,0),0)</f>
        <v>72000</v>
      </c>
      <c r="AM164">
        <f>IFERROR(VLOOKUP($AA164,Data!$C$3:$AH$300,AM$1,0),0)</f>
        <v>73500</v>
      </c>
      <c r="AO164">
        <f>IFERROR(VLOOKUP($AA164,Data!$C$3:$AH$300,AO$1,0),0)</f>
        <v>600000</v>
      </c>
      <c r="AP164">
        <f>IFERROR(VLOOKUP($AA164,Data!$C$3:$AH$300,AP$1,0),0)</f>
        <v>900000</v>
      </c>
      <c r="AQ164">
        <f>IFERROR(VLOOKUP($AA164,Data!$C$3:$AH$300,AQ$1,0),0)</f>
        <v>900000</v>
      </c>
      <c r="AR164">
        <f>IFERROR(VLOOKUP($AA164,Data!$C$3:$AH$300,AR$1,0),0)</f>
        <v>900000</v>
      </c>
      <c r="AS164">
        <f>IFERROR(VLOOKUP($AA164,Data!$C$3:$AH$300,AS$1,0),0)</f>
        <v>1200000</v>
      </c>
      <c r="AT164">
        <f>IFERROR(VLOOKUP($AA164,Data!$C$3:$AH$300,AT$1,0),0)</f>
        <v>1200000</v>
      </c>
      <c r="AU164">
        <f>IFERROR(VLOOKUP($AA164,Data!$C$3:$AH$300,AU$1,0),0)</f>
        <v>1200000</v>
      </c>
      <c r="AV164">
        <f>IFERROR(VLOOKUP($AA164,Data!$C$3:$AH$300,AV$1,0),0)</f>
        <v>1500000</v>
      </c>
      <c r="AW164">
        <f>IFERROR(VLOOKUP($AA164,Data!$C$3:$AH$300,AW$1,0),0)</f>
        <v>1500000</v>
      </c>
      <c r="AX164">
        <f>IFERROR(VLOOKUP($AA164,Data!$C$3:$AH$300,AX$1,0),0)</f>
        <v>1500000</v>
      </c>
      <c r="AZ164">
        <f>IFERROR(VLOOKUP($AA164,Data!$C$3:$AH$300,AZ$1,0),0)</f>
        <v>600</v>
      </c>
      <c r="BA164">
        <f>IFERROR(VLOOKUP($AA164,Data!$C$3:$AH$300,BA$1,0),0)</f>
        <v>600</v>
      </c>
      <c r="BB164">
        <f>IFERROR(VLOOKUP($AA164,Data!$C$3:$AH$300,BB$1,0),0)</f>
        <v>600</v>
      </c>
      <c r="BC164">
        <f>IFERROR(VLOOKUP($AA164,Data!$C$3:$AH$300,BC$1,0),0)</f>
        <v>600</v>
      </c>
      <c r="BD164">
        <f>IFERROR(VLOOKUP($AA164,Data!$C$3:$AH$300,BD$1,0),0)</f>
        <v>600</v>
      </c>
      <c r="BE164">
        <f>IFERROR(VLOOKUP($AA164,Data!$C$3:$AH$300,BE$1,0),0)</f>
        <v>600</v>
      </c>
      <c r="BF164">
        <f>IFERROR(VLOOKUP($AA164,Data!$C$3:$AH$300,BF$1,0),0)</f>
        <v>600</v>
      </c>
      <c r="BG164">
        <f>IFERROR(VLOOKUP($AA164,Data!$C$3:$AH$300,BG$1,0),0)</f>
        <v>600</v>
      </c>
      <c r="BH164">
        <f>IFERROR(VLOOKUP($AA164,Data!$C$3:$AH$300,BH$1,0),0)</f>
        <v>600</v>
      </c>
      <c r="BI164">
        <f>IFERROR(VLOOKUP($AA164,Data!$C$3:$AH$300,BI$1,0),0)</f>
        <v>600</v>
      </c>
    </row>
    <row r="165" spans="27:61" x14ac:dyDescent="0.25">
      <c r="AA165" t="str">
        <f t="shared" si="4"/>
        <v>T10C</v>
      </c>
      <c r="AB165" t="str">
        <f>IFERROR(VLOOKUP($AA165,Data!$C$3:$AH$300,AB$1,0),0)</f>
        <v>Public Transport Asset condition deteriorates, asset consumption accelerates, and asset stewardship is poor</v>
      </c>
      <c r="AD165">
        <f>IFERROR(VLOOKUP($AA165,Data!$C$3:$AH$300,AD$1,0),0)</f>
        <v>0</v>
      </c>
      <c r="AE165">
        <f>IFERROR(VLOOKUP($AA165,Data!$C$3:$AH$300,AE$1,0),0)</f>
        <v>0</v>
      </c>
      <c r="AF165">
        <f>IFERROR(VLOOKUP($AA165,Data!$C$3:$AH$300,AF$1,0),0)</f>
        <v>0</v>
      </c>
      <c r="AG165">
        <f>IFERROR(VLOOKUP($AA165,Data!$C$3:$AH$300,AG$1,0),0)</f>
        <v>0</v>
      </c>
      <c r="AH165">
        <f>IFERROR(VLOOKUP($AA165,Data!$C$3:$AH$300,AH$1,0),0)</f>
        <v>0</v>
      </c>
      <c r="AI165">
        <f>IFERROR(VLOOKUP($AA165,Data!$C$3:$AH$300,AI$1,0),0)</f>
        <v>0</v>
      </c>
      <c r="AJ165">
        <f>IFERROR(VLOOKUP($AA165,Data!$C$3:$AH$300,AJ$1,0),0)</f>
        <v>0</v>
      </c>
      <c r="AK165">
        <f>IFERROR(VLOOKUP($AA165,Data!$C$3:$AH$300,AK$1,0),0)</f>
        <v>0</v>
      </c>
      <c r="AL165">
        <f>IFERROR(VLOOKUP($AA165,Data!$C$3:$AH$300,AL$1,0),0)</f>
        <v>0</v>
      </c>
      <c r="AM165">
        <f>IFERROR(VLOOKUP($AA165,Data!$C$3:$AH$300,AM$1,0),0)</f>
        <v>0</v>
      </c>
      <c r="AO165">
        <f>IFERROR(VLOOKUP($AA165,Data!$C$3:$AH$300,AO$1,0),0)</f>
        <v>1200000</v>
      </c>
      <c r="AP165">
        <f>IFERROR(VLOOKUP($AA165,Data!$C$3:$AH$300,AP$1,0),0)</f>
        <v>1200000</v>
      </c>
      <c r="AQ165">
        <f>IFERROR(VLOOKUP($AA165,Data!$C$3:$AH$300,AQ$1,0),0)</f>
        <v>1200000</v>
      </c>
      <c r="AR165">
        <f>IFERROR(VLOOKUP($AA165,Data!$C$3:$AH$300,AR$1,0),0)</f>
        <v>1200000</v>
      </c>
      <c r="AS165">
        <f>IFERROR(VLOOKUP($AA165,Data!$C$3:$AH$300,AS$1,0),0)</f>
        <v>1200000</v>
      </c>
      <c r="AT165">
        <f>IFERROR(VLOOKUP($AA165,Data!$C$3:$AH$300,AT$1,0),0)</f>
        <v>1200000</v>
      </c>
      <c r="AU165">
        <f>IFERROR(VLOOKUP($AA165,Data!$C$3:$AH$300,AU$1,0),0)</f>
        <v>1200000</v>
      </c>
      <c r="AV165">
        <f>IFERROR(VLOOKUP($AA165,Data!$C$3:$AH$300,AV$1,0),0)</f>
        <v>1200000</v>
      </c>
      <c r="AW165">
        <f>IFERROR(VLOOKUP($AA165,Data!$C$3:$AH$300,AW$1,0),0)</f>
        <v>1200000</v>
      </c>
      <c r="AX165">
        <f>IFERROR(VLOOKUP($AA165,Data!$C$3:$AH$300,AX$1,0),0)</f>
        <v>1200000</v>
      </c>
      <c r="AZ165">
        <f>IFERROR(VLOOKUP($AA165,Data!$C$3:$AH$300,AZ$1,0),0)</f>
        <v>0</v>
      </c>
      <c r="BA165">
        <f>IFERROR(VLOOKUP($AA165,Data!$C$3:$AH$300,BA$1,0),0)</f>
        <v>0</v>
      </c>
      <c r="BB165">
        <f>IFERROR(VLOOKUP($AA165,Data!$C$3:$AH$300,BB$1,0),0)</f>
        <v>0</v>
      </c>
      <c r="BC165">
        <f>IFERROR(VLOOKUP($AA165,Data!$C$3:$AH$300,BC$1,0),0)</f>
        <v>0</v>
      </c>
      <c r="BD165">
        <f>IFERROR(VLOOKUP($AA165,Data!$C$3:$AH$300,BD$1,0),0)</f>
        <v>0</v>
      </c>
      <c r="BE165">
        <f>IFERROR(VLOOKUP($AA165,Data!$C$3:$AH$300,BE$1,0),0)</f>
        <v>0</v>
      </c>
      <c r="BF165">
        <f>IFERROR(VLOOKUP($AA165,Data!$C$3:$AH$300,BF$1,0),0)</f>
        <v>0</v>
      </c>
      <c r="BG165">
        <f>IFERROR(VLOOKUP($AA165,Data!$C$3:$AH$300,BG$1,0),0)</f>
        <v>0</v>
      </c>
      <c r="BH165">
        <f>IFERROR(VLOOKUP($AA165,Data!$C$3:$AH$300,BH$1,0),0)</f>
        <v>0</v>
      </c>
      <c r="BI165">
        <f>IFERROR(VLOOKUP($AA165,Data!$C$3:$AH$300,BI$1,0),0)</f>
        <v>0</v>
      </c>
    </row>
    <row r="166" spans="27:61" x14ac:dyDescent="0.25">
      <c r="AA166" t="str">
        <f t="shared" si="4"/>
        <v>T11C</v>
      </c>
      <c r="AB166">
        <f>IFERROR(VLOOKUP($AA166,Data!$C$3:$AH$300,AB$1,0),0)</f>
        <v>0</v>
      </c>
      <c r="AD166">
        <f>IFERROR(VLOOKUP($AA166,Data!$C$3:$AH$300,AD$1,0),0)</f>
        <v>0</v>
      </c>
      <c r="AE166">
        <f>IFERROR(VLOOKUP($AA166,Data!$C$3:$AH$300,AE$1,0),0)</f>
        <v>0</v>
      </c>
      <c r="AF166">
        <f>IFERROR(VLOOKUP($AA166,Data!$C$3:$AH$300,AF$1,0),0)</f>
        <v>0</v>
      </c>
      <c r="AG166">
        <f>IFERROR(VLOOKUP($AA166,Data!$C$3:$AH$300,AG$1,0),0)</f>
        <v>0</v>
      </c>
      <c r="AH166">
        <f>IFERROR(VLOOKUP($AA166,Data!$C$3:$AH$300,AH$1,0),0)</f>
        <v>0</v>
      </c>
      <c r="AI166">
        <f>IFERROR(VLOOKUP($AA166,Data!$C$3:$AH$300,AI$1,0),0)</f>
        <v>0</v>
      </c>
      <c r="AJ166">
        <f>IFERROR(VLOOKUP($AA166,Data!$C$3:$AH$300,AJ$1,0),0)</f>
        <v>0</v>
      </c>
      <c r="AK166">
        <f>IFERROR(VLOOKUP($AA166,Data!$C$3:$AH$300,AK$1,0),0)</f>
        <v>0</v>
      </c>
      <c r="AL166">
        <f>IFERROR(VLOOKUP($AA166,Data!$C$3:$AH$300,AL$1,0),0)</f>
        <v>0</v>
      </c>
      <c r="AM166">
        <f>IFERROR(VLOOKUP($AA166,Data!$C$3:$AH$300,AM$1,0),0)</f>
        <v>0</v>
      </c>
      <c r="AO166">
        <f>IFERROR(VLOOKUP($AA166,Data!$C$3:$AH$300,AO$1,0),0)</f>
        <v>0</v>
      </c>
      <c r="AP166">
        <f>IFERROR(VLOOKUP($AA166,Data!$C$3:$AH$300,AP$1,0),0)</f>
        <v>0</v>
      </c>
      <c r="AQ166">
        <f>IFERROR(VLOOKUP($AA166,Data!$C$3:$AH$300,AQ$1,0),0)</f>
        <v>0</v>
      </c>
      <c r="AR166">
        <f>IFERROR(VLOOKUP($AA166,Data!$C$3:$AH$300,AR$1,0),0)</f>
        <v>0</v>
      </c>
      <c r="AS166">
        <f>IFERROR(VLOOKUP($AA166,Data!$C$3:$AH$300,AS$1,0),0)</f>
        <v>0</v>
      </c>
      <c r="AT166">
        <f>IFERROR(VLOOKUP($AA166,Data!$C$3:$AH$300,AT$1,0),0)</f>
        <v>0</v>
      </c>
      <c r="AU166">
        <f>IFERROR(VLOOKUP($AA166,Data!$C$3:$AH$300,AU$1,0),0)</f>
        <v>0</v>
      </c>
      <c r="AV166">
        <f>IFERROR(VLOOKUP($AA166,Data!$C$3:$AH$300,AV$1,0),0)</f>
        <v>0</v>
      </c>
      <c r="AW166">
        <f>IFERROR(VLOOKUP($AA166,Data!$C$3:$AH$300,AW$1,0),0)</f>
        <v>0</v>
      </c>
      <c r="AX166">
        <f>IFERROR(VLOOKUP($AA166,Data!$C$3:$AH$300,AX$1,0),0)</f>
        <v>0</v>
      </c>
      <c r="AZ166">
        <f>IFERROR(VLOOKUP($AA166,Data!$C$3:$AH$300,AZ$1,0),0)</f>
        <v>0</v>
      </c>
      <c r="BA166">
        <f>IFERROR(VLOOKUP($AA166,Data!$C$3:$AH$300,BA$1,0),0)</f>
        <v>0</v>
      </c>
      <c r="BB166">
        <f>IFERROR(VLOOKUP($AA166,Data!$C$3:$AH$300,BB$1,0),0)</f>
        <v>0</v>
      </c>
      <c r="BC166">
        <f>IFERROR(VLOOKUP($AA166,Data!$C$3:$AH$300,BC$1,0),0)</f>
        <v>0</v>
      </c>
      <c r="BD166">
        <f>IFERROR(VLOOKUP($AA166,Data!$C$3:$AH$300,BD$1,0),0)</f>
        <v>0</v>
      </c>
      <c r="BE166">
        <f>IFERROR(VLOOKUP($AA166,Data!$C$3:$AH$300,BE$1,0),0)</f>
        <v>0</v>
      </c>
      <c r="BF166">
        <f>IFERROR(VLOOKUP($AA166,Data!$C$3:$AH$300,BF$1,0),0)</f>
        <v>0</v>
      </c>
      <c r="BG166">
        <f>IFERROR(VLOOKUP($AA166,Data!$C$3:$AH$300,BG$1,0),0)</f>
        <v>0</v>
      </c>
      <c r="BH166">
        <f>IFERROR(VLOOKUP($AA166,Data!$C$3:$AH$300,BH$1,0),0)</f>
        <v>0</v>
      </c>
      <c r="BI166">
        <f>IFERROR(VLOOKUP($AA166,Data!$C$3:$AH$300,BI$1,0),0)</f>
        <v>0</v>
      </c>
    </row>
    <row r="167" spans="27:61" x14ac:dyDescent="0.25">
      <c r="AA167" t="str">
        <f t="shared" si="4"/>
        <v>Op01C</v>
      </c>
      <c r="AB167" t="str">
        <f>IFERROR(VLOOKUP($AA167,Data!$C$3:$AH$300,AB$1,0),0)</f>
        <v>Sealed pavement faults are not responded to in a timely manner, proactive maintenance is not done</v>
      </c>
      <c r="AD167">
        <f>IFERROR(VLOOKUP($AA167,Data!$C$3:$AH$300,AD$1,0),0)</f>
        <v>60000</v>
      </c>
      <c r="AE167">
        <f>IFERROR(VLOOKUP($AA167,Data!$C$3:$AH$300,AE$1,0),0)</f>
        <v>61500</v>
      </c>
      <c r="AF167">
        <f>IFERROR(VLOOKUP($AA167,Data!$C$3:$AH$300,AF$1,0),0)</f>
        <v>63000</v>
      </c>
      <c r="AG167">
        <f>IFERROR(VLOOKUP($AA167,Data!$C$3:$AH$300,AG$1,0),0)</f>
        <v>64500</v>
      </c>
      <c r="AH167">
        <f>IFERROR(VLOOKUP($AA167,Data!$C$3:$AH$300,AH$1,0),0)</f>
        <v>66000</v>
      </c>
      <c r="AI167">
        <f>IFERROR(VLOOKUP($AA167,Data!$C$3:$AH$300,AI$1,0),0)</f>
        <v>67500</v>
      </c>
      <c r="AJ167">
        <f>IFERROR(VLOOKUP($AA167,Data!$C$3:$AH$300,AJ$1,0),0)</f>
        <v>69000</v>
      </c>
      <c r="AK167">
        <f>IFERROR(VLOOKUP($AA167,Data!$C$3:$AH$300,AK$1,0),0)</f>
        <v>70500</v>
      </c>
      <c r="AL167">
        <f>IFERROR(VLOOKUP($AA167,Data!$C$3:$AH$300,AL$1,0),0)</f>
        <v>72000</v>
      </c>
      <c r="AM167">
        <f>IFERROR(VLOOKUP($AA167,Data!$C$3:$AH$300,AM$1,0),0)</f>
        <v>73500</v>
      </c>
      <c r="AO167">
        <f>IFERROR(VLOOKUP($AA167,Data!$C$3:$AH$300,AO$1,0),0)</f>
        <v>600000</v>
      </c>
      <c r="AP167">
        <f>IFERROR(VLOOKUP($AA167,Data!$C$3:$AH$300,AP$1,0),0)</f>
        <v>900000</v>
      </c>
      <c r="AQ167">
        <f>IFERROR(VLOOKUP($AA167,Data!$C$3:$AH$300,AQ$1,0),0)</f>
        <v>900000</v>
      </c>
      <c r="AR167">
        <f>IFERROR(VLOOKUP($AA167,Data!$C$3:$AH$300,AR$1,0),0)</f>
        <v>900000</v>
      </c>
      <c r="AS167">
        <f>IFERROR(VLOOKUP($AA167,Data!$C$3:$AH$300,AS$1,0),0)</f>
        <v>1200000</v>
      </c>
      <c r="AT167">
        <f>IFERROR(VLOOKUP($AA167,Data!$C$3:$AH$300,AT$1,0),0)</f>
        <v>1200000</v>
      </c>
      <c r="AU167">
        <f>IFERROR(VLOOKUP($AA167,Data!$C$3:$AH$300,AU$1,0),0)</f>
        <v>1200000</v>
      </c>
      <c r="AV167">
        <f>IFERROR(VLOOKUP($AA167,Data!$C$3:$AH$300,AV$1,0),0)</f>
        <v>1500000</v>
      </c>
      <c r="AW167">
        <f>IFERROR(VLOOKUP($AA167,Data!$C$3:$AH$300,AW$1,0),0)</f>
        <v>1500000</v>
      </c>
      <c r="AX167">
        <f>IFERROR(VLOOKUP($AA167,Data!$C$3:$AH$300,AX$1,0),0)</f>
        <v>1500000</v>
      </c>
      <c r="AZ167">
        <f>IFERROR(VLOOKUP($AA167,Data!$C$3:$AH$300,AZ$1,0),0)</f>
        <v>600</v>
      </c>
      <c r="BA167">
        <f>IFERROR(VLOOKUP($AA167,Data!$C$3:$AH$300,BA$1,0),0)</f>
        <v>600</v>
      </c>
      <c r="BB167">
        <f>IFERROR(VLOOKUP($AA167,Data!$C$3:$AH$300,BB$1,0),0)</f>
        <v>600</v>
      </c>
      <c r="BC167">
        <f>IFERROR(VLOOKUP($AA167,Data!$C$3:$AH$300,BC$1,0),0)</f>
        <v>600</v>
      </c>
      <c r="BD167">
        <f>IFERROR(VLOOKUP($AA167,Data!$C$3:$AH$300,BD$1,0),0)</f>
        <v>600</v>
      </c>
      <c r="BE167">
        <f>IFERROR(VLOOKUP($AA167,Data!$C$3:$AH$300,BE$1,0),0)</f>
        <v>600</v>
      </c>
      <c r="BF167">
        <f>IFERROR(VLOOKUP($AA167,Data!$C$3:$AH$300,BF$1,0),0)</f>
        <v>600</v>
      </c>
      <c r="BG167">
        <f>IFERROR(VLOOKUP($AA167,Data!$C$3:$AH$300,BG$1,0),0)</f>
        <v>600</v>
      </c>
      <c r="BH167">
        <f>IFERROR(VLOOKUP($AA167,Data!$C$3:$AH$300,BH$1,0),0)</f>
        <v>600</v>
      </c>
      <c r="BI167">
        <f>IFERROR(VLOOKUP($AA167,Data!$C$3:$AH$300,BI$1,0),0)</f>
        <v>600</v>
      </c>
    </row>
    <row r="168" spans="27:61" x14ac:dyDescent="0.25">
      <c r="AA168" t="str">
        <f t="shared" si="4"/>
        <v>Op02C</v>
      </c>
      <c r="AB168" t="str">
        <f>IFERROR(VLOOKUP($AA168,Data!$C$3:$AH$300,AB$1,0),0)</f>
        <v>Unsealed pavement faults are not responded to in a timely manner, proactive maintenance is not done</v>
      </c>
      <c r="AD168">
        <f>IFERROR(VLOOKUP($AA168,Data!$C$3:$AH$300,AD$1,0),0)</f>
        <v>600000</v>
      </c>
      <c r="AE168">
        <f>IFERROR(VLOOKUP($AA168,Data!$C$3:$AH$300,AE$1,0),0)</f>
        <v>615000</v>
      </c>
      <c r="AF168">
        <f>IFERROR(VLOOKUP($AA168,Data!$C$3:$AH$300,AF$1,0),0)</f>
        <v>630000</v>
      </c>
      <c r="AG168">
        <f>IFERROR(VLOOKUP($AA168,Data!$C$3:$AH$300,AG$1,0),0)</f>
        <v>645000</v>
      </c>
      <c r="AH168">
        <f>IFERROR(VLOOKUP($AA168,Data!$C$3:$AH$300,AH$1,0),0)</f>
        <v>660000</v>
      </c>
      <c r="AI168">
        <f>IFERROR(VLOOKUP($AA168,Data!$C$3:$AH$300,AI$1,0),0)</f>
        <v>675000</v>
      </c>
      <c r="AJ168">
        <f>IFERROR(VLOOKUP($AA168,Data!$C$3:$AH$300,AJ$1,0),0)</f>
        <v>690000</v>
      </c>
      <c r="AK168">
        <f>IFERROR(VLOOKUP($AA168,Data!$C$3:$AH$300,AK$1,0),0)</f>
        <v>705000</v>
      </c>
      <c r="AL168">
        <f>IFERROR(VLOOKUP($AA168,Data!$C$3:$AH$300,AL$1,0),0)</f>
        <v>720000</v>
      </c>
      <c r="AM168">
        <f>IFERROR(VLOOKUP($AA168,Data!$C$3:$AH$300,AM$1,0),0)</f>
        <v>735000</v>
      </c>
      <c r="AO168">
        <f>IFERROR(VLOOKUP($AA168,Data!$C$3:$AH$300,AO$1,0),0)</f>
        <v>600000</v>
      </c>
      <c r="AP168">
        <f>IFERROR(VLOOKUP($AA168,Data!$C$3:$AH$300,AP$1,0),0)</f>
        <v>900000</v>
      </c>
      <c r="AQ168">
        <f>IFERROR(VLOOKUP($AA168,Data!$C$3:$AH$300,AQ$1,0),0)</f>
        <v>900000</v>
      </c>
      <c r="AR168">
        <f>IFERROR(VLOOKUP($AA168,Data!$C$3:$AH$300,AR$1,0),0)</f>
        <v>900000</v>
      </c>
      <c r="AS168">
        <f>IFERROR(VLOOKUP($AA168,Data!$C$3:$AH$300,AS$1,0),0)</f>
        <v>1200000</v>
      </c>
      <c r="AT168">
        <f>IFERROR(VLOOKUP($AA168,Data!$C$3:$AH$300,AT$1,0),0)</f>
        <v>1200000</v>
      </c>
      <c r="AU168">
        <f>IFERROR(VLOOKUP($AA168,Data!$C$3:$AH$300,AU$1,0),0)</f>
        <v>1200000</v>
      </c>
      <c r="AV168">
        <f>IFERROR(VLOOKUP($AA168,Data!$C$3:$AH$300,AV$1,0),0)</f>
        <v>1500000</v>
      </c>
      <c r="AW168">
        <f>IFERROR(VLOOKUP($AA168,Data!$C$3:$AH$300,AW$1,0),0)</f>
        <v>1500000</v>
      </c>
      <c r="AX168">
        <f>IFERROR(VLOOKUP($AA168,Data!$C$3:$AH$300,AX$1,0),0)</f>
        <v>1500000</v>
      </c>
      <c r="AZ168">
        <f>IFERROR(VLOOKUP($AA168,Data!$C$3:$AH$300,AZ$1,0),0)</f>
        <v>600</v>
      </c>
      <c r="BA168">
        <f>IFERROR(VLOOKUP($AA168,Data!$C$3:$AH$300,BA$1,0),0)</f>
        <v>600</v>
      </c>
      <c r="BB168">
        <f>IFERROR(VLOOKUP($AA168,Data!$C$3:$AH$300,BB$1,0),0)</f>
        <v>600</v>
      </c>
      <c r="BC168">
        <f>IFERROR(VLOOKUP($AA168,Data!$C$3:$AH$300,BC$1,0),0)</f>
        <v>600</v>
      </c>
      <c r="BD168">
        <f>IFERROR(VLOOKUP($AA168,Data!$C$3:$AH$300,BD$1,0),0)</f>
        <v>600</v>
      </c>
      <c r="BE168">
        <f>IFERROR(VLOOKUP($AA168,Data!$C$3:$AH$300,BE$1,0),0)</f>
        <v>600</v>
      </c>
      <c r="BF168">
        <f>IFERROR(VLOOKUP($AA168,Data!$C$3:$AH$300,BF$1,0),0)</f>
        <v>600</v>
      </c>
      <c r="BG168">
        <f>IFERROR(VLOOKUP($AA168,Data!$C$3:$AH$300,BG$1,0),0)</f>
        <v>600</v>
      </c>
      <c r="BH168">
        <f>IFERROR(VLOOKUP($AA168,Data!$C$3:$AH$300,BH$1,0),0)</f>
        <v>600</v>
      </c>
      <c r="BI168">
        <f>IFERROR(VLOOKUP($AA168,Data!$C$3:$AH$300,BI$1,0),0)</f>
        <v>600</v>
      </c>
    </row>
    <row r="169" spans="27:61" x14ac:dyDescent="0.25">
      <c r="AA169" t="str">
        <f t="shared" si="4"/>
        <v>Op03C</v>
      </c>
      <c r="AB169" t="str">
        <f>IFERROR(VLOOKUP($AA169,Data!$C$3:$AH$300,AB$1,0),0)</f>
        <v>Footpath faults are not responded to in a timely manner, proactive maintenance is not done</v>
      </c>
      <c r="AD169">
        <f>IFERROR(VLOOKUP($AA169,Data!$C$3:$AH$300,AD$1,0),0)</f>
        <v>60000</v>
      </c>
      <c r="AE169">
        <f>IFERROR(VLOOKUP($AA169,Data!$C$3:$AH$300,AE$1,0),0)</f>
        <v>61500</v>
      </c>
      <c r="AF169">
        <f>IFERROR(VLOOKUP($AA169,Data!$C$3:$AH$300,AF$1,0),0)</f>
        <v>63000</v>
      </c>
      <c r="AG169">
        <f>IFERROR(VLOOKUP($AA169,Data!$C$3:$AH$300,AG$1,0),0)</f>
        <v>64500</v>
      </c>
      <c r="AH169">
        <f>IFERROR(VLOOKUP($AA169,Data!$C$3:$AH$300,AH$1,0),0)</f>
        <v>66000</v>
      </c>
      <c r="AI169">
        <f>IFERROR(VLOOKUP($AA169,Data!$C$3:$AH$300,AI$1,0),0)</f>
        <v>67500</v>
      </c>
      <c r="AJ169">
        <f>IFERROR(VLOOKUP($AA169,Data!$C$3:$AH$300,AJ$1,0),0)</f>
        <v>69000</v>
      </c>
      <c r="AK169">
        <f>IFERROR(VLOOKUP($AA169,Data!$C$3:$AH$300,AK$1,0),0)</f>
        <v>70500</v>
      </c>
      <c r="AL169">
        <f>IFERROR(VLOOKUP($AA169,Data!$C$3:$AH$300,AL$1,0),0)</f>
        <v>72000</v>
      </c>
      <c r="AM169">
        <f>IFERROR(VLOOKUP($AA169,Data!$C$3:$AH$300,AM$1,0),0)</f>
        <v>73500</v>
      </c>
      <c r="AO169">
        <f>IFERROR(VLOOKUP($AA169,Data!$C$3:$AH$300,AO$1,0),0)</f>
        <v>600000</v>
      </c>
      <c r="AP169">
        <f>IFERROR(VLOOKUP($AA169,Data!$C$3:$AH$300,AP$1,0),0)</f>
        <v>900000</v>
      </c>
      <c r="AQ169">
        <f>IFERROR(VLOOKUP($AA169,Data!$C$3:$AH$300,AQ$1,0),0)</f>
        <v>900000</v>
      </c>
      <c r="AR169">
        <f>IFERROR(VLOOKUP($AA169,Data!$C$3:$AH$300,AR$1,0),0)</f>
        <v>900000</v>
      </c>
      <c r="AS169">
        <f>IFERROR(VLOOKUP($AA169,Data!$C$3:$AH$300,AS$1,0),0)</f>
        <v>1200000</v>
      </c>
      <c r="AT169">
        <f>IFERROR(VLOOKUP($AA169,Data!$C$3:$AH$300,AT$1,0),0)</f>
        <v>1200000</v>
      </c>
      <c r="AU169">
        <f>IFERROR(VLOOKUP($AA169,Data!$C$3:$AH$300,AU$1,0),0)</f>
        <v>1200000</v>
      </c>
      <c r="AV169">
        <f>IFERROR(VLOOKUP($AA169,Data!$C$3:$AH$300,AV$1,0),0)</f>
        <v>1500000</v>
      </c>
      <c r="AW169">
        <f>IFERROR(VLOOKUP($AA169,Data!$C$3:$AH$300,AW$1,0),0)</f>
        <v>1500000</v>
      </c>
      <c r="AX169">
        <f>IFERROR(VLOOKUP($AA169,Data!$C$3:$AH$300,AX$1,0),0)</f>
        <v>1500000</v>
      </c>
      <c r="AZ169">
        <f>IFERROR(VLOOKUP($AA169,Data!$C$3:$AH$300,AZ$1,0),0)</f>
        <v>600</v>
      </c>
      <c r="BA169">
        <f>IFERROR(VLOOKUP($AA169,Data!$C$3:$AH$300,BA$1,0),0)</f>
        <v>600</v>
      </c>
      <c r="BB169">
        <f>IFERROR(VLOOKUP($AA169,Data!$C$3:$AH$300,BB$1,0),0)</f>
        <v>600</v>
      </c>
      <c r="BC169">
        <f>IFERROR(VLOOKUP($AA169,Data!$C$3:$AH$300,BC$1,0),0)</f>
        <v>600</v>
      </c>
      <c r="BD169">
        <f>IFERROR(VLOOKUP($AA169,Data!$C$3:$AH$300,BD$1,0),0)</f>
        <v>600</v>
      </c>
      <c r="BE169">
        <f>IFERROR(VLOOKUP($AA169,Data!$C$3:$AH$300,BE$1,0),0)</f>
        <v>600</v>
      </c>
      <c r="BF169">
        <f>IFERROR(VLOOKUP($AA169,Data!$C$3:$AH$300,BF$1,0),0)</f>
        <v>600</v>
      </c>
      <c r="BG169">
        <f>IFERROR(VLOOKUP($AA169,Data!$C$3:$AH$300,BG$1,0),0)</f>
        <v>600</v>
      </c>
      <c r="BH169">
        <f>IFERROR(VLOOKUP($AA169,Data!$C$3:$AH$300,BH$1,0),0)</f>
        <v>600</v>
      </c>
      <c r="BI169">
        <f>IFERROR(VLOOKUP($AA169,Data!$C$3:$AH$300,BI$1,0),0)</f>
        <v>600</v>
      </c>
    </row>
    <row r="170" spans="27:61" x14ac:dyDescent="0.25">
      <c r="AA170" t="str">
        <f t="shared" si="4"/>
        <v>Op04C</v>
      </c>
      <c r="AB170" t="str">
        <f>IFERROR(VLOOKUP($AA170,Data!$C$3:$AH$300,AB$1,0),0)</f>
        <v>Drainage faults are not responded to in a timely manner, proactive maintenance is not done</v>
      </c>
      <c r="AD170">
        <f>IFERROR(VLOOKUP($AA170,Data!$C$3:$AH$300,AD$1,0),0)</f>
        <v>60000</v>
      </c>
      <c r="AE170">
        <f>IFERROR(VLOOKUP($AA170,Data!$C$3:$AH$300,AE$1,0),0)</f>
        <v>61500</v>
      </c>
      <c r="AF170">
        <f>IFERROR(VLOOKUP($AA170,Data!$C$3:$AH$300,AF$1,0),0)</f>
        <v>63000</v>
      </c>
      <c r="AG170">
        <f>IFERROR(VLOOKUP($AA170,Data!$C$3:$AH$300,AG$1,0),0)</f>
        <v>64500</v>
      </c>
      <c r="AH170">
        <f>IFERROR(VLOOKUP($AA170,Data!$C$3:$AH$300,AH$1,0),0)</f>
        <v>66000</v>
      </c>
      <c r="AI170">
        <f>IFERROR(VLOOKUP($AA170,Data!$C$3:$AH$300,AI$1,0),0)</f>
        <v>67500</v>
      </c>
      <c r="AJ170">
        <f>IFERROR(VLOOKUP($AA170,Data!$C$3:$AH$300,AJ$1,0),0)</f>
        <v>69000</v>
      </c>
      <c r="AK170">
        <f>IFERROR(VLOOKUP($AA170,Data!$C$3:$AH$300,AK$1,0),0)</f>
        <v>70500</v>
      </c>
      <c r="AL170">
        <f>IFERROR(VLOOKUP($AA170,Data!$C$3:$AH$300,AL$1,0),0)</f>
        <v>72000</v>
      </c>
      <c r="AM170">
        <f>IFERROR(VLOOKUP($AA170,Data!$C$3:$AH$300,AM$1,0),0)</f>
        <v>73500</v>
      </c>
      <c r="AO170">
        <f>IFERROR(VLOOKUP($AA170,Data!$C$3:$AH$300,AO$1,0),0)</f>
        <v>600000</v>
      </c>
      <c r="AP170">
        <f>IFERROR(VLOOKUP($AA170,Data!$C$3:$AH$300,AP$1,0),0)</f>
        <v>900000</v>
      </c>
      <c r="AQ170">
        <f>IFERROR(VLOOKUP($AA170,Data!$C$3:$AH$300,AQ$1,0),0)</f>
        <v>900000</v>
      </c>
      <c r="AR170">
        <f>IFERROR(VLOOKUP($AA170,Data!$C$3:$AH$300,AR$1,0),0)</f>
        <v>900000</v>
      </c>
      <c r="AS170">
        <f>IFERROR(VLOOKUP($AA170,Data!$C$3:$AH$300,AS$1,0),0)</f>
        <v>1200000</v>
      </c>
      <c r="AT170">
        <f>IFERROR(VLOOKUP($AA170,Data!$C$3:$AH$300,AT$1,0),0)</f>
        <v>1200000</v>
      </c>
      <c r="AU170">
        <f>IFERROR(VLOOKUP($AA170,Data!$C$3:$AH$300,AU$1,0),0)</f>
        <v>1200000</v>
      </c>
      <c r="AV170">
        <f>IFERROR(VLOOKUP($AA170,Data!$C$3:$AH$300,AV$1,0),0)</f>
        <v>1500000</v>
      </c>
      <c r="AW170">
        <f>IFERROR(VLOOKUP($AA170,Data!$C$3:$AH$300,AW$1,0),0)</f>
        <v>1500000</v>
      </c>
      <c r="AX170">
        <f>IFERROR(VLOOKUP($AA170,Data!$C$3:$AH$300,AX$1,0),0)</f>
        <v>1500000</v>
      </c>
      <c r="AZ170">
        <f>IFERROR(VLOOKUP($AA170,Data!$C$3:$AH$300,AZ$1,0),0)</f>
        <v>600</v>
      </c>
      <c r="BA170">
        <f>IFERROR(VLOOKUP($AA170,Data!$C$3:$AH$300,BA$1,0),0)</f>
        <v>600</v>
      </c>
      <c r="BB170">
        <f>IFERROR(VLOOKUP($AA170,Data!$C$3:$AH$300,BB$1,0),0)</f>
        <v>600</v>
      </c>
      <c r="BC170">
        <f>IFERROR(VLOOKUP($AA170,Data!$C$3:$AH$300,BC$1,0),0)</f>
        <v>600</v>
      </c>
      <c r="BD170">
        <f>IFERROR(VLOOKUP($AA170,Data!$C$3:$AH$300,BD$1,0),0)</f>
        <v>600</v>
      </c>
      <c r="BE170">
        <f>IFERROR(VLOOKUP($AA170,Data!$C$3:$AH$300,BE$1,0),0)</f>
        <v>600</v>
      </c>
      <c r="BF170">
        <f>IFERROR(VLOOKUP($AA170,Data!$C$3:$AH$300,BF$1,0),0)</f>
        <v>600</v>
      </c>
      <c r="BG170">
        <f>IFERROR(VLOOKUP($AA170,Data!$C$3:$AH$300,BG$1,0),0)</f>
        <v>600</v>
      </c>
      <c r="BH170">
        <f>IFERROR(VLOOKUP($AA170,Data!$C$3:$AH$300,BH$1,0),0)</f>
        <v>600</v>
      </c>
      <c r="BI170">
        <f>IFERROR(VLOOKUP($AA170,Data!$C$3:$AH$300,BI$1,0),0)</f>
        <v>600</v>
      </c>
    </row>
    <row r="171" spans="27:61" x14ac:dyDescent="0.25">
      <c r="AA171" t="str">
        <f t="shared" si="4"/>
        <v>Op05C</v>
      </c>
      <c r="AB171" t="str">
        <f>IFERROR(VLOOKUP($AA171,Data!$C$3:$AH$300,AB$1,0),0)</f>
        <v>Structures faults are not responded to in a timely manner, proactive maintenance is not done</v>
      </c>
      <c r="AD171">
        <f>IFERROR(VLOOKUP($AA171,Data!$C$3:$AH$300,AD$1,0),0)</f>
        <v>60000</v>
      </c>
      <c r="AE171">
        <f>IFERROR(VLOOKUP($AA171,Data!$C$3:$AH$300,AE$1,0),0)</f>
        <v>61500</v>
      </c>
      <c r="AF171">
        <f>IFERROR(VLOOKUP($AA171,Data!$C$3:$AH$300,AF$1,0),0)</f>
        <v>63000</v>
      </c>
      <c r="AG171">
        <f>IFERROR(VLOOKUP($AA171,Data!$C$3:$AH$300,AG$1,0),0)</f>
        <v>64500</v>
      </c>
      <c r="AH171">
        <f>IFERROR(VLOOKUP($AA171,Data!$C$3:$AH$300,AH$1,0),0)</f>
        <v>66000</v>
      </c>
      <c r="AI171">
        <f>IFERROR(VLOOKUP($AA171,Data!$C$3:$AH$300,AI$1,0),0)</f>
        <v>67500</v>
      </c>
      <c r="AJ171">
        <f>IFERROR(VLOOKUP($AA171,Data!$C$3:$AH$300,AJ$1,0),0)</f>
        <v>69000</v>
      </c>
      <c r="AK171">
        <f>IFERROR(VLOOKUP($AA171,Data!$C$3:$AH$300,AK$1,0),0)</f>
        <v>70500</v>
      </c>
      <c r="AL171">
        <f>IFERROR(VLOOKUP($AA171,Data!$C$3:$AH$300,AL$1,0),0)</f>
        <v>72000</v>
      </c>
      <c r="AM171">
        <f>IFERROR(VLOOKUP($AA171,Data!$C$3:$AH$300,AM$1,0),0)</f>
        <v>73500</v>
      </c>
      <c r="AO171">
        <f>IFERROR(VLOOKUP($AA171,Data!$C$3:$AH$300,AO$1,0),0)</f>
        <v>600000</v>
      </c>
      <c r="AP171">
        <f>IFERROR(VLOOKUP($AA171,Data!$C$3:$AH$300,AP$1,0),0)</f>
        <v>900000</v>
      </c>
      <c r="AQ171">
        <f>IFERROR(VLOOKUP($AA171,Data!$C$3:$AH$300,AQ$1,0),0)</f>
        <v>900000</v>
      </c>
      <c r="AR171">
        <f>IFERROR(VLOOKUP($AA171,Data!$C$3:$AH$300,AR$1,0),0)</f>
        <v>900000</v>
      </c>
      <c r="AS171">
        <f>IFERROR(VLOOKUP($AA171,Data!$C$3:$AH$300,AS$1,0),0)</f>
        <v>1200000</v>
      </c>
      <c r="AT171">
        <f>IFERROR(VLOOKUP($AA171,Data!$C$3:$AH$300,AT$1,0),0)</f>
        <v>1200000</v>
      </c>
      <c r="AU171">
        <f>IFERROR(VLOOKUP($AA171,Data!$C$3:$AH$300,AU$1,0),0)</f>
        <v>1200000</v>
      </c>
      <c r="AV171">
        <f>IFERROR(VLOOKUP($AA171,Data!$C$3:$AH$300,AV$1,0),0)</f>
        <v>1500000</v>
      </c>
      <c r="AW171">
        <f>IFERROR(VLOOKUP($AA171,Data!$C$3:$AH$300,AW$1,0),0)</f>
        <v>1500000</v>
      </c>
      <c r="AX171">
        <f>IFERROR(VLOOKUP($AA171,Data!$C$3:$AH$300,AX$1,0),0)</f>
        <v>1500000</v>
      </c>
      <c r="AZ171">
        <f>IFERROR(VLOOKUP($AA171,Data!$C$3:$AH$300,AZ$1,0),0)</f>
        <v>600</v>
      </c>
      <c r="BA171">
        <f>IFERROR(VLOOKUP($AA171,Data!$C$3:$AH$300,BA$1,0),0)</f>
        <v>600</v>
      </c>
      <c r="BB171">
        <f>IFERROR(VLOOKUP($AA171,Data!$C$3:$AH$300,BB$1,0),0)</f>
        <v>600</v>
      </c>
      <c r="BC171">
        <f>IFERROR(VLOOKUP($AA171,Data!$C$3:$AH$300,BC$1,0),0)</f>
        <v>600</v>
      </c>
      <c r="BD171">
        <f>IFERROR(VLOOKUP($AA171,Data!$C$3:$AH$300,BD$1,0),0)</f>
        <v>600</v>
      </c>
      <c r="BE171">
        <f>IFERROR(VLOOKUP($AA171,Data!$C$3:$AH$300,BE$1,0),0)</f>
        <v>600</v>
      </c>
      <c r="BF171">
        <f>IFERROR(VLOOKUP($AA171,Data!$C$3:$AH$300,BF$1,0),0)</f>
        <v>600</v>
      </c>
      <c r="BG171">
        <f>IFERROR(VLOOKUP($AA171,Data!$C$3:$AH$300,BG$1,0),0)</f>
        <v>600</v>
      </c>
      <c r="BH171">
        <f>IFERROR(VLOOKUP($AA171,Data!$C$3:$AH$300,BH$1,0),0)</f>
        <v>600</v>
      </c>
      <c r="BI171">
        <f>IFERROR(VLOOKUP($AA171,Data!$C$3:$AH$300,BI$1,0),0)</f>
        <v>600</v>
      </c>
    </row>
    <row r="172" spans="27:61" x14ac:dyDescent="0.25">
      <c r="AA172" t="str">
        <f t="shared" si="4"/>
        <v>Op06C</v>
      </c>
      <c r="AB172">
        <f>IFERROR(VLOOKUP($AA172,Data!$C$3:$AH$300,AB$1,0),0)</f>
        <v>0</v>
      </c>
      <c r="AD172">
        <f>IFERROR(VLOOKUP($AA172,Data!$C$3:$AH$300,AD$1,0),0)</f>
        <v>60000</v>
      </c>
      <c r="AE172">
        <f>IFERROR(VLOOKUP($AA172,Data!$C$3:$AH$300,AE$1,0),0)</f>
        <v>61500</v>
      </c>
      <c r="AF172">
        <f>IFERROR(VLOOKUP($AA172,Data!$C$3:$AH$300,AF$1,0),0)</f>
        <v>63000</v>
      </c>
      <c r="AG172">
        <f>IFERROR(VLOOKUP($AA172,Data!$C$3:$AH$300,AG$1,0),0)</f>
        <v>64500</v>
      </c>
      <c r="AH172">
        <f>IFERROR(VLOOKUP($AA172,Data!$C$3:$AH$300,AH$1,0),0)</f>
        <v>66000</v>
      </c>
      <c r="AI172">
        <f>IFERROR(VLOOKUP($AA172,Data!$C$3:$AH$300,AI$1,0),0)</f>
        <v>67500</v>
      </c>
      <c r="AJ172">
        <f>IFERROR(VLOOKUP($AA172,Data!$C$3:$AH$300,AJ$1,0),0)</f>
        <v>69000</v>
      </c>
      <c r="AK172">
        <f>IFERROR(VLOOKUP($AA172,Data!$C$3:$AH$300,AK$1,0),0)</f>
        <v>70500</v>
      </c>
      <c r="AL172">
        <f>IFERROR(VLOOKUP($AA172,Data!$C$3:$AH$300,AL$1,0),0)</f>
        <v>72000</v>
      </c>
      <c r="AM172">
        <f>IFERROR(VLOOKUP($AA172,Data!$C$3:$AH$300,AM$1,0),0)</f>
        <v>73500</v>
      </c>
      <c r="AO172">
        <f>IFERROR(VLOOKUP($AA172,Data!$C$3:$AH$300,AO$1,0),0)</f>
        <v>600000</v>
      </c>
      <c r="AP172">
        <f>IFERROR(VLOOKUP($AA172,Data!$C$3:$AH$300,AP$1,0),0)</f>
        <v>900000</v>
      </c>
      <c r="AQ172">
        <f>IFERROR(VLOOKUP($AA172,Data!$C$3:$AH$300,AQ$1,0),0)</f>
        <v>900000</v>
      </c>
      <c r="AR172">
        <f>IFERROR(VLOOKUP($AA172,Data!$C$3:$AH$300,AR$1,0),0)</f>
        <v>900000</v>
      </c>
      <c r="AS172">
        <f>IFERROR(VLOOKUP($AA172,Data!$C$3:$AH$300,AS$1,0),0)</f>
        <v>1200000</v>
      </c>
      <c r="AT172">
        <f>IFERROR(VLOOKUP($AA172,Data!$C$3:$AH$300,AT$1,0),0)</f>
        <v>1200000</v>
      </c>
      <c r="AU172">
        <f>IFERROR(VLOOKUP($AA172,Data!$C$3:$AH$300,AU$1,0),0)</f>
        <v>1200000</v>
      </c>
      <c r="AV172">
        <f>IFERROR(VLOOKUP($AA172,Data!$C$3:$AH$300,AV$1,0),0)</f>
        <v>1500000</v>
      </c>
      <c r="AW172">
        <f>IFERROR(VLOOKUP($AA172,Data!$C$3:$AH$300,AW$1,0),0)</f>
        <v>1500000</v>
      </c>
      <c r="AX172">
        <f>IFERROR(VLOOKUP($AA172,Data!$C$3:$AH$300,AX$1,0),0)</f>
        <v>1500000</v>
      </c>
      <c r="AZ172">
        <f>IFERROR(VLOOKUP($AA172,Data!$C$3:$AH$300,AZ$1,0),0)</f>
        <v>600</v>
      </c>
      <c r="BA172">
        <f>IFERROR(VLOOKUP($AA172,Data!$C$3:$AH$300,BA$1,0),0)</f>
        <v>600</v>
      </c>
      <c r="BB172">
        <f>IFERROR(VLOOKUP($AA172,Data!$C$3:$AH$300,BB$1,0),0)</f>
        <v>600</v>
      </c>
      <c r="BC172">
        <f>IFERROR(VLOOKUP($AA172,Data!$C$3:$AH$300,BC$1,0),0)</f>
        <v>600</v>
      </c>
      <c r="BD172">
        <f>IFERROR(VLOOKUP($AA172,Data!$C$3:$AH$300,BD$1,0),0)</f>
        <v>600</v>
      </c>
      <c r="BE172">
        <f>IFERROR(VLOOKUP($AA172,Data!$C$3:$AH$300,BE$1,0),0)</f>
        <v>600</v>
      </c>
      <c r="BF172">
        <f>IFERROR(VLOOKUP($AA172,Data!$C$3:$AH$300,BF$1,0),0)</f>
        <v>600</v>
      </c>
      <c r="BG172">
        <f>IFERROR(VLOOKUP($AA172,Data!$C$3:$AH$300,BG$1,0),0)</f>
        <v>600</v>
      </c>
      <c r="BH172">
        <f>IFERROR(VLOOKUP($AA172,Data!$C$3:$AH$300,BH$1,0),0)</f>
        <v>600</v>
      </c>
      <c r="BI172">
        <f>IFERROR(VLOOKUP($AA172,Data!$C$3:$AH$300,BI$1,0),0)</f>
        <v>600</v>
      </c>
    </row>
    <row r="173" spans="27:61" x14ac:dyDescent="0.25">
      <c r="AA173" t="str">
        <f t="shared" si="4"/>
        <v>Op07C</v>
      </c>
      <c r="AB173" t="str">
        <f>IFERROR(VLOOKUP($AA173,Data!$C$3:$AH$300,AB$1,0),0)</f>
        <v>Network Services faults are not responded to in a timely manner, proactive maintenance is not done</v>
      </c>
      <c r="AD173">
        <f>IFERROR(VLOOKUP($AA173,Data!$C$3:$AH$300,AD$1,0),0)</f>
        <v>60000</v>
      </c>
      <c r="AE173">
        <f>IFERROR(VLOOKUP($AA173,Data!$C$3:$AH$300,AE$1,0),0)</f>
        <v>61500</v>
      </c>
      <c r="AF173">
        <f>IFERROR(VLOOKUP($AA173,Data!$C$3:$AH$300,AF$1,0),0)</f>
        <v>63000</v>
      </c>
      <c r="AG173">
        <f>IFERROR(VLOOKUP($AA173,Data!$C$3:$AH$300,AG$1,0),0)</f>
        <v>64500</v>
      </c>
      <c r="AH173">
        <f>IFERROR(VLOOKUP($AA173,Data!$C$3:$AH$300,AH$1,0),0)</f>
        <v>66000</v>
      </c>
      <c r="AI173">
        <f>IFERROR(VLOOKUP($AA173,Data!$C$3:$AH$300,AI$1,0),0)</f>
        <v>67500</v>
      </c>
      <c r="AJ173">
        <f>IFERROR(VLOOKUP($AA173,Data!$C$3:$AH$300,AJ$1,0),0)</f>
        <v>69000</v>
      </c>
      <c r="AK173">
        <f>IFERROR(VLOOKUP($AA173,Data!$C$3:$AH$300,AK$1,0),0)</f>
        <v>70500</v>
      </c>
      <c r="AL173">
        <f>IFERROR(VLOOKUP($AA173,Data!$C$3:$AH$300,AL$1,0),0)</f>
        <v>72000</v>
      </c>
      <c r="AM173">
        <f>IFERROR(VLOOKUP($AA173,Data!$C$3:$AH$300,AM$1,0),0)</f>
        <v>73500</v>
      </c>
      <c r="AO173">
        <f>IFERROR(VLOOKUP($AA173,Data!$C$3:$AH$300,AO$1,0),0)</f>
        <v>600000</v>
      </c>
      <c r="AP173">
        <f>IFERROR(VLOOKUP($AA173,Data!$C$3:$AH$300,AP$1,0),0)</f>
        <v>900000</v>
      </c>
      <c r="AQ173">
        <f>IFERROR(VLOOKUP($AA173,Data!$C$3:$AH$300,AQ$1,0),0)</f>
        <v>900000</v>
      </c>
      <c r="AR173">
        <f>IFERROR(VLOOKUP($AA173,Data!$C$3:$AH$300,AR$1,0),0)</f>
        <v>900000</v>
      </c>
      <c r="AS173">
        <f>IFERROR(VLOOKUP($AA173,Data!$C$3:$AH$300,AS$1,0),0)</f>
        <v>1200000</v>
      </c>
      <c r="AT173">
        <f>IFERROR(VLOOKUP($AA173,Data!$C$3:$AH$300,AT$1,0),0)</f>
        <v>1200000</v>
      </c>
      <c r="AU173">
        <f>IFERROR(VLOOKUP($AA173,Data!$C$3:$AH$300,AU$1,0),0)</f>
        <v>1200000</v>
      </c>
      <c r="AV173">
        <f>IFERROR(VLOOKUP($AA173,Data!$C$3:$AH$300,AV$1,0),0)</f>
        <v>1500000</v>
      </c>
      <c r="AW173">
        <f>IFERROR(VLOOKUP($AA173,Data!$C$3:$AH$300,AW$1,0),0)</f>
        <v>1500000</v>
      </c>
      <c r="AX173">
        <f>IFERROR(VLOOKUP($AA173,Data!$C$3:$AH$300,AX$1,0),0)</f>
        <v>1500000</v>
      </c>
      <c r="AZ173">
        <f>IFERROR(VLOOKUP($AA173,Data!$C$3:$AH$300,AZ$1,0),0)</f>
        <v>600</v>
      </c>
      <c r="BA173">
        <f>IFERROR(VLOOKUP($AA173,Data!$C$3:$AH$300,BA$1,0),0)</f>
        <v>600</v>
      </c>
      <c r="BB173">
        <f>IFERROR(VLOOKUP($AA173,Data!$C$3:$AH$300,BB$1,0),0)</f>
        <v>600</v>
      </c>
      <c r="BC173">
        <f>IFERROR(VLOOKUP($AA173,Data!$C$3:$AH$300,BC$1,0),0)</f>
        <v>600</v>
      </c>
      <c r="BD173">
        <f>IFERROR(VLOOKUP($AA173,Data!$C$3:$AH$300,BD$1,0),0)</f>
        <v>600</v>
      </c>
      <c r="BE173">
        <f>IFERROR(VLOOKUP($AA173,Data!$C$3:$AH$300,BE$1,0),0)</f>
        <v>600</v>
      </c>
      <c r="BF173">
        <f>IFERROR(VLOOKUP($AA173,Data!$C$3:$AH$300,BF$1,0),0)</f>
        <v>600</v>
      </c>
      <c r="BG173">
        <f>IFERROR(VLOOKUP($AA173,Data!$C$3:$AH$300,BG$1,0),0)</f>
        <v>600</v>
      </c>
      <c r="BH173">
        <f>IFERROR(VLOOKUP($AA173,Data!$C$3:$AH$300,BH$1,0),0)</f>
        <v>600</v>
      </c>
      <c r="BI173">
        <f>IFERROR(VLOOKUP($AA173,Data!$C$3:$AH$300,BI$1,0),0)</f>
        <v>600</v>
      </c>
    </row>
    <row r="174" spans="27:61" x14ac:dyDescent="0.25">
      <c r="AA174" t="str">
        <f t="shared" si="4"/>
        <v>Op08C</v>
      </c>
      <c r="AB174" t="str">
        <f>IFERROR(VLOOKUP($AA174,Data!$C$3:$AH$300,AB$1,0),0)</f>
        <v>Network Services faults are not responded to in a timely manner, proactive maintenance is not done</v>
      </c>
      <c r="AD174">
        <f>IFERROR(VLOOKUP($AA174,Data!$C$3:$AH$300,AD$1,0),0)</f>
        <v>60000</v>
      </c>
      <c r="AE174">
        <f>IFERROR(VLOOKUP($AA174,Data!$C$3:$AH$300,AE$1,0),0)</f>
        <v>61500</v>
      </c>
      <c r="AF174">
        <f>IFERROR(VLOOKUP($AA174,Data!$C$3:$AH$300,AF$1,0),0)</f>
        <v>63000</v>
      </c>
      <c r="AG174">
        <f>IFERROR(VLOOKUP($AA174,Data!$C$3:$AH$300,AG$1,0),0)</f>
        <v>64500</v>
      </c>
      <c r="AH174">
        <f>IFERROR(VLOOKUP($AA174,Data!$C$3:$AH$300,AH$1,0),0)</f>
        <v>66000</v>
      </c>
      <c r="AI174">
        <f>IFERROR(VLOOKUP($AA174,Data!$C$3:$AH$300,AI$1,0),0)</f>
        <v>67500</v>
      </c>
      <c r="AJ174">
        <f>IFERROR(VLOOKUP($AA174,Data!$C$3:$AH$300,AJ$1,0),0)</f>
        <v>69000</v>
      </c>
      <c r="AK174">
        <f>IFERROR(VLOOKUP($AA174,Data!$C$3:$AH$300,AK$1,0),0)</f>
        <v>70500</v>
      </c>
      <c r="AL174">
        <f>IFERROR(VLOOKUP($AA174,Data!$C$3:$AH$300,AL$1,0),0)</f>
        <v>72000</v>
      </c>
      <c r="AM174">
        <f>IFERROR(VLOOKUP($AA174,Data!$C$3:$AH$300,AM$1,0),0)</f>
        <v>73500</v>
      </c>
      <c r="AO174">
        <f>IFERROR(VLOOKUP($AA174,Data!$C$3:$AH$300,AO$1,0),0)</f>
        <v>600000</v>
      </c>
      <c r="AP174">
        <f>IFERROR(VLOOKUP($AA174,Data!$C$3:$AH$300,AP$1,0),0)</f>
        <v>900000</v>
      </c>
      <c r="AQ174">
        <f>IFERROR(VLOOKUP($AA174,Data!$C$3:$AH$300,AQ$1,0),0)</f>
        <v>900000</v>
      </c>
      <c r="AR174">
        <f>IFERROR(VLOOKUP($AA174,Data!$C$3:$AH$300,AR$1,0),0)</f>
        <v>900000</v>
      </c>
      <c r="AS174">
        <f>IFERROR(VLOOKUP($AA174,Data!$C$3:$AH$300,AS$1,0),0)</f>
        <v>1200000</v>
      </c>
      <c r="AT174">
        <f>IFERROR(VLOOKUP($AA174,Data!$C$3:$AH$300,AT$1,0),0)</f>
        <v>1200000</v>
      </c>
      <c r="AU174">
        <f>IFERROR(VLOOKUP($AA174,Data!$C$3:$AH$300,AU$1,0),0)</f>
        <v>1200000</v>
      </c>
      <c r="AV174">
        <f>IFERROR(VLOOKUP($AA174,Data!$C$3:$AH$300,AV$1,0),0)</f>
        <v>1500000</v>
      </c>
      <c r="AW174">
        <f>IFERROR(VLOOKUP($AA174,Data!$C$3:$AH$300,AW$1,0),0)</f>
        <v>1500000</v>
      </c>
      <c r="AX174">
        <f>IFERROR(VLOOKUP($AA174,Data!$C$3:$AH$300,AX$1,0),0)</f>
        <v>1500000</v>
      </c>
      <c r="AZ174">
        <f>IFERROR(VLOOKUP($AA174,Data!$C$3:$AH$300,AZ$1,0),0)</f>
        <v>600</v>
      </c>
      <c r="BA174">
        <f>IFERROR(VLOOKUP($AA174,Data!$C$3:$AH$300,BA$1,0),0)</f>
        <v>600</v>
      </c>
      <c r="BB174">
        <f>IFERROR(VLOOKUP($AA174,Data!$C$3:$AH$300,BB$1,0),0)</f>
        <v>600</v>
      </c>
      <c r="BC174">
        <f>IFERROR(VLOOKUP($AA174,Data!$C$3:$AH$300,BC$1,0),0)</f>
        <v>600</v>
      </c>
      <c r="BD174">
        <f>IFERROR(VLOOKUP($AA174,Data!$C$3:$AH$300,BD$1,0),0)</f>
        <v>600</v>
      </c>
      <c r="BE174">
        <f>IFERROR(VLOOKUP($AA174,Data!$C$3:$AH$300,BE$1,0),0)</f>
        <v>600</v>
      </c>
      <c r="BF174">
        <f>IFERROR(VLOOKUP($AA174,Data!$C$3:$AH$300,BF$1,0),0)</f>
        <v>600</v>
      </c>
      <c r="BG174">
        <f>IFERROR(VLOOKUP($AA174,Data!$C$3:$AH$300,BG$1,0),0)</f>
        <v>600</v>
      </c>
      <c r="BH174">
        <f>IFERROR(VLOOKUP($AA174,Data!$C$3:$AH$300,BH$1,0),0)</f>
        <v>600</v>
      </c>
      <c r="BI174">
        <f>IFERROR(VLOOKUP($AA174,Data!$C$3:$AH$300,BI$1,0),0)</f>
        <v>600</v>
      </c>
    </row>
    <row r="175" spans="27:61" x14ac:dyDescent="0.25">
      <c r="AA175" t="str">
        <f t="shared" si="4"/>
        <v>Op09C</v>
      </c>
      <c r="AB175" t="str">
        <f>IFERROR(VLOOKUP($AA175,Data!$C$3:$AH$300,AB$1,0),0)</f>
        <v>Environmental faults are not responded to in a timely manner, proactive maintenance is not done</v>
      </c>
      <c r="AD175">
        <f>IFERROR(VLOOKUP($AA175,Data!$C$3:$AH$300,AD$1,0),0)</f>
        <v>60000</v>
      </c>
      <c r="AE175">
        <f>IFERROR(VLOOKUP($AA175,Data!$C$3:$AH$300,AE$1,0),0)</f>
        <v>61500</v>
      </c>
      <c r="AF175">
        <f>IFERROR(VLOOKUP($AA175,Data!$C$3:$AH$300,AF$1,0),0)</f>
        <v>63000</v>
      </c>
      <c r="AG175">
        <f>IFERROR(VLOOKUP($AA175,Data!$C$3:$AH$300,AG$1,0),0)</f>
        <v>64500</v>
      </c>
      <c r="AH175">
        <f>IFERROR(VLOOKUP($AA175,Data!$C$3:$AH$300,AH$1,0),0)</f>
        <v>66000</v>
      </c>
      <c r="AI175">
        <f>IFERROR(VLOOKUP($AA175,Data!$C$3:$AH$300,AI$1,0),0)</f>
        <v>67500</v>
      </c>
      <c r="AJ175">
        <f>IFERROR(VLOOKUP($AA175,Data!$C$3:$AH$300,AJ$1,0),0)</f>
        <v>69000</v>
      </c>
      <c r="AK175">
        <f>IFERROR(VLOOKUP($AA175,Data!$C$3:$AH$300,AK$1,0),0)</f>
        <v>70500</v>
      </c>
      <c r="AL175">
        <f>IFERROR(VLOOKUP($AA175,Data!$C$3:$AH$300,AL$1,0),0)</f>
        <v>72000</v>
      </c>
      <c r="AM175">
        <f>IFERROR(VLOOKUP($AA175,Data!$C$3:$AH$300,AM$1,0),0)</f>
        <v>73500</v>
      </c>
      <c r="AO175">
        <f>IFERROR(VLOOKUP($AA175,Data!$C$3:$AH$300,AO$1,0),0)</f>
        <v>600000</v>
      </c>
      <c r="AP175">
        <f>IFERROR(VLOOKUP($AA175,Data!$C$3:$AH$300,AP$1,0),0)</f>
        <v>900000</v>
      </c>
      <c r="AQ175">
        <f>IFERROR(VLOOKUP($AA175,Data!$C$3:$AH$300,AQ$1,0),0)</f>
        <v>900000</v>
      </c>
      <c r="AR175">
        <f>IFERROR(VLOOKUP($AA175,Data!$C$3:$AH$300,AR$1,0),0)</f>
        <v>900000</v>
      </c>
      <c r="AS175">
        <f>IFERROR(VLOOKUP($AA175,Data!$C$3:$AH$300,AS$1,0),0)</f>
        <v>1200000</v>
      </c>
      <c r="AT175">
        <f>IFERROR(VLOOKUP($AA175,Data!$C$3:$AH$300,AT$1,0),0)</f>
        <v>1200000</v>
      </c>
      <c r="AU175">
        <f>IFERROR(VLOOKUP($AA175,Data!$C$3:$AH$300,AU$1,0),0)</f>
        <v>1200000</v>
      </c>
      <c r="AV175">
        <f>IFERROR(VLOOKUP($AA175,Data!$C$3:$AH$300,AV$1,0),0)</f>
        <v>1500000</v>
      </c>
      <c r="AW175">
        <f>IFERROR(VLOOKUP($AA175,Data!$C$3:$AH$300,AW$1,0),0)</f>
        <v>1500000</v>
      </c>
      <c r="AX175">
        <f>IFERROR(VLOOKUP($AA175,Data!$C$3:$AH$300,AX$1,0),0)</f>
        <v>1500000</v>
      </c>
      <c r="AZ175">
        <f>IFERROR(VLOOKUP($AA175,Data!$C$3:$AH$300,AZ$1,0),0)</f>
        <v>600</v>
      </c>
      <c r="BA175">
        <f>IFERROR(VLOOKUP($AA175,Data!$C$3:$AH$300,BA$1,0),0)</f>
        <v>600</v>
      </c>
      <c r="BB175">
        <f>IFERROR(VLOOKUP($AA175,Data!$C$3:$AH$300,BB$1,0),0)</f>
        <v>600</v>
      </c>
      <c r="BC175">
        <f>IFERROR(VLOOKUP($AA175,Data!$C$3:$AH$300,BC$1,0),0)</f>
        <v>600</v>
      </c>
      <c r="BD175">
        <f>IFERROR(VLOOKUP($AA175,Data!$C$3:$AH$300,BD$1,0),0)</f>
        <v>600</v>
      </c>
      <c r="BE175">
        <f>IFERROR(VLOOKUP($AA175,Data!$C$3:$AH$300,BE$1,0),0)</f>
        <v>600</v>
      </c>
      <c r="BF175">
        <f>IFERROR(VLOOKUP($AA175,Data!$C$3:$AH$300,BF$1,0),0)</f>
        <v>600</v>
      </c>
      <c r="BG175">
        <f>IFERROR(VLOOKUP($AA175,Data!$C$3:$AH$300,BG$1,0),0)</f>
        <v>600</v>
      </c>
      <c r="BH175">
        <f>IFERROR(VLOOKUP($AA175,Data!$C$3:$AH$300,BH$1,0),0)</f>
        <v>600</v>
      </c>
      <c r="BI175">
        <f>IFERROR(VLOOKUP($AA175,Data!$C$3:$AH$300,BI$1,0),0)</f>
        <v>600</v>
      </c>
    </row>
    <row r="176" spans="27:61" x14ac:dyDescent="0.25">
      <c r="AA176" t="str">
        <f t="shared" si="4"/>
        <v>Op10C</v>
      </c>
      <c r="AB176" t="str">
        <f>IFERROR(VLOOKUP($AA176,Data!$C$3:$AH$300,AB$1,0),0)</f>
        <v>Public Transport faults are not responded to in a timely manner, proactive maintenance is not done</v>
      </c>
      <c r="AD176">
        <f>IFERROR(VLOOKUP($AA176,Data!$C$3:$AH$300,AD$1,0),0)</f>
        <v>0</v>
      </c>
      <c r="AE176">
        <f>IFERROR(VLOOKUP($AA176,Data!$C$3:$AH$300,AE$1,0),0)</f>
        <v>0</v>
      </c>
      <c r="AF176">
        <f>IFERROR(VLOOKUP($AA176,Data!$C$3:$AH$300,AF$1,0),0)</f>
        <v>0</v>
      </c>
      <c r="AG176">
        <f>IFERROR(VLOOKUP($AA176,Data!$C$3:$AH$300,AG$1,0),0)</f>
        <v>0</v>
      </c>
      <c r="AH176">
        <f>IFERROR(VLOOKUP($AA176,Data!$C$3:$AH$300,AH$1,0),0)</f>
        <v>0</v>
      </c>
      <c r="AI176">
        <f>IFERROR(VLOOKUP($AA176,Data!$C$3:$AH$300,AI$1,0),0)</f>
        <v>0</v>
      </c>
      <c r="AJ176">
        <f>IFERROR(VLOOKUP($AA176,Data!$C$3:$AH$300,AJ$1,0),0)</f>
        <v>0</v>
      </c>
      <c r="AK176">
        <f>IFERROR(VLOOKUP($AA176,Data!$C$3:$AH$300,AK$1,0),0)</f>
        <v>0</v>
      </c>
      <c r="AL176">
        <f>IFERROR(VLOOKUP($AA176,Data!$C$3:$AH$300,AL$1,0),0)</f>
        <v>0</v>
      </c>
      <c r="AM176">
        <f>IFERROR(VLOOKUP($AA176,Data!$C$3:$AH$300,AM$1,0),0)</f>
        <v>0</v>
      </c>
      <c r="AO176">
        <f>IFERROR(VLOOKUP($AA176,Data!$C$3:$AH$300,AO$1,0),0)</f>
        <v>1200000</v>
      </c>
      <c r="AP176">
        <f>IFERROR(VLOOKUP($AA176,Data!$C$3:$AH$300,AP$1,0),0)</f>
        <v>1200000</v>
      </c>
      <c r="AQ176">
        <f>IFERROR(VLOOKUP($AA176,Data!$C$3:$AH$300,AQ$1,0),0)</f>
        <v>1200000</v>
      </c>
      <c r="AR176">
        <f>IFERROR(VLOOKUP($AA176,Data!$C$3:$AH$300,AR$1,0),0)</f>
        <v>1200000</v>
      </c>
      <c r="AS176">
        <f>IFERROR(VLOOKUP($AA176,Data!$C$3:$AH$300,AS$1,0),0)</f>
        <v>1200000</v>
      </c>
      <c r="AT176">
        <f>IFERROR(VLOOKUP($AA176,Data!$C$3:$AH$300,AT$1,0),0)</f>
        <v>1200000</v>
      </c>
      <c r="AU176">
        <f>IFERROR(VLOOKUP($AA176,Data!$C$3:$AH$300,AU$1,0),0)</f>
        <v>1200000</v>
      </c>
      <c r="AV176">
        <f>IFERROR(VLOOKUP($AA176,Data!$C$3:$AH$300,AV$1,0),0)</f>
        <v>1200000</v>
      </c>
      <c r="AW176">
        <f>IFERROR(VLOOKUP($AA176,Data!$C$3:$AH$300,AW$1,0),0)</f>
        <v>1200000</v>
      </c>
      <c r="AX176">
        <f>IFERROR(VLOOKUP($AA176,Data!$C$3:$AH$300,AX$1,0),0)</f>
        <v>1200000</v>
      </c>
      <c r="AZ176">
        <f>IFERROR(VLOOKUP($AA176,Data!$C$3:$AH$300,AZ$1,0),0)</f>
        <v>0</v>
      </c>
      <c r="BA176">
        <f>IFERROR(VLOOKUP($AA176,Data!$C$3:$AH$300,BA$1,0),0)</f>
        <v>0</v>
      </c>
      <c r="BB176">
        <f>IFERROR(VLOOKUP($AA176,Data!$C$3:$AH$300,BB$1,0),0)</f>
        <v>0</v>
      </c>
      <c r="BC176">
        <f>IFERROR(VLOOKUP($AA176,Data!$C$3:$AH$300,BC$1,0),0)</f>
        <v>0</v>
      </c>
      <c r="BD176">
        <f>IFERROR(VLOOKUP($AA176,Data!$C$3:$AH$300,BD$1,0),0)</f>
        <v>0</v>
      </c>
      <c r="BE176">
        <f>IFERROR(VLOOKUP($AA176,Data!$C$3:$AH$300,BE$1,0),0)</f>
        <v>0</v>
      </c>
      <c r="BF176">
        <f>IFERROR(VLOOKUP($AA176,Data!$C$3:$AH$300,BF$1,0),0)</f>
        <v>0</v>
      </c>
      <c r="BG176">
        <f>IFERROR(VLOOKUP($AA176,Data!$C$3:$AH$300,BG$1,0),0)</f>
        <v>0</v>
      </c>
      <c r="BH176">
        <f>IFERROR(VLOOKUP($AA176,Data!$C$3:$AH$300,BH$1,0),0)</f>
        <v>0</v>
      </c>
      <c r="BI176">
        <f>IFERROR(VLOOKUP($AA176,Data!$C$3:$AH$300,BI$1,0),0)</f>
        <v>0</v>
      </c>
    </row>
    <row r="177" spans="1:1" x14ac:dyDescent="0.25">
      <c r="A177">
        <f>SUM(AD41:AD71)</f>
        <v>6716000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468A4-E1B0-604A-B90C-CCAEABFB36ED}">
  <dimension ref="A1:M173"/>
  <sheetViews>
    <sheetView showGridLines="0" zoomScale="121" zoomScaleNormal="121" workbookViewId="0">
      <selection activeCell="A142" sqref="A142"/>
    </sheetView>
  </sheetViews>
  <sheetFormatPr defaultColWidth="10.85546875" defaultRowHeight="15" x14ac:dyDescent="0.25"/>
  <cols>
    <col min="1" max="1" width="28.42578125" customWidth="1"/>
    <col min="2" max="2" width="96.5703125" bestFit="1" customWidth="1"/>
    <col min="4" max="13" width="13.5703125" bestFit="1" customWidth="1"/>
  </cols>
  <sheetData>
    <row r="1" spans="1:13" ht="21.75" thickBot="1" x14ac:dyDescent="0.4">
      <c r="A1" s="60" t="s">
        <v>286</v>
      </c>
    </row>
    <row r="2" spans="1:13" ht="18" x14ac:dyDescent="0.25">
      <c r="A2" s="27" t="s">
        <v>105</v>
      </c>
      <c r="B2" s="28" t="s">
        <v>231</v>
      </c>
      <c r="D2" s="27">
        <v>2024</v>
      </c>
      <c r="E2" s="27">
        <v>2025</v>
      </c>
      <c r="F2" s="27">
        <v>2026</v>
      </c>
      <c r="G2" s="27">
        <v>2027</v>
      </c>
      <c r="H2" s="27">
        <v>2028</v>
      </c>
      <c r="I2" s="27">
        <v>2029</v>
      </c>
      <c r="J2" s="27">
        <v>2030</v>
      </c>
      <c r="K2" s="27">
        <v>2031</v>
      </c>
      <c r="L2" s="27">
        <v>2032</v>
      </c>
      <c r="M2" s="27">
        <v>2033</v>
      </c>
    </row>
    <row r="3" spans="1:13" x14ac:dyDescent="0.25">
      <c r="A3" t="str">
        <f>Scenarios!B3</f>
        <v>Safe Travel</v>
      </c>
      <c r="B3" t="str">
        <f>Scenarios!AB3</f>
        <v>Exceed the DIA Mandatory target of 1 DSI saved per year</v>
      </c>
      <c r="C3" t="s">
        <v>232</v>
      </c>
      <c r="D3" s="29">
        <f>SUM(Scenarios!AD3:AD33)</f>
        <v>7080000</v>
      </c>
      <c r="E3" s="29">
        <f>SUM(Scenarios!AE3:AE33)</f>
        <v>7242000</v>
      </c>
      <c r="F3" s="29">
        <f>SUM(Scenarios!AF3:AF33)</f>
        <v>7404000</v>
      </c>
      <c r="G3" s="29">
        <f>SUM(Scenarios!AG3:AG33)</f>
        <v>7566000</v>
      </c>
      <c r="H3" s="29">
        <f>SUM(Scenarios!AH3:AH33)</f>
        <v>7728000</v>
      </c>
      <c r="I3" s="29">
        <f>SUM(Scenarios!AI3:AI33)</f>
        <v>7890000</v>
      </c>
      <c r="J3" s="29">
        <f>SUM(Scenarios!AJ3:AJ33)</f>
        <v>8052000</v>
      </c>
      <c r="K3" s="29">
        <f>SUM(Scenarios!AK3:AK33)</f>
        <v>8214000</v>
      </c>
      <c r="L3" s="29">
        <f>SUM(Scenarios!AL3:AL33)</f>
        <v>8376000</v>
      </c>
      <c r="M3" s="29">
        <f>SUM(Scenarios!AM3:AM33)</f>
        <v>8538000</v>
      </c>
    </row>
    <row r="4" spans="1:13" x14ac:dyDescent="0.25">
      <c r="A4" t="str">
        <f>Scenarios!B4</f>
        <v>Active Travel</v>
      </c>
      <c r="B4" t="str">
        <f>Scenarios!AB4</f>
        <v xml:space="preserve">A substantial improvement in the proportion of active travel trips </v>
      </c>
      <c r="C4" t="s">
        <v>22</v>
      </c>
      <c r="D4" s="29">
        <f>SUM(Scenarios!AO3:AO33)</f>
        <v>7200000</v>
      </c>
      <c r="E4" s="29">
        <f>SUM(Scenarios!AP3:AP33)</f>
        <v>7200000</v>
      </c>
      <c r="F4" s="29">
        <f>SUM(Scenarios!AQ3:AQ33)</f>
        <v>7200000</v>
      </c>
      <c r="G4" s="29">
        <f>SUM(Scenarios!AR3:AR33)</f>
        <v>7200000</v>
      </c>
      <c r="H4" s="29">
        <f>SUM(Scenarios!AS3:AS33)</f>
        <v>7200000</v>
      </c>
      <c r="I4" s="29">
        <f>SUM(Scenarios!AT3:AT33)</f>
        <v>9900000</v>
      </c>
      <c r="J4" s="29">
        <f>SUM(Scenarios!AU3:AU33)</f>
        <v>9900000</v>
      </c>
      <c r="K4" s="29">
        <f>SUM(Scenarios!AV3:AV33)</f>
        <v>9900000</v>
      </c>
      <c r="L4" s="29">
        <f>SUM(Scenarios!AW3:AW33)</f>
        <v>9900000</v>
      </c>
      <c r="M4" s="29">
        <f>SUM(Scenarios!AX3:AX33)</f>
        <v>9900000</v>
      </c>
    </row>
    <row r="5" spans="1:13" x14ac:dyDescent="0.25">
      <c r="A5" t="str">
        <f>Scenarios!B5</f>
        <v>Connected Network</v>
      </c>
      <c r="B5" t="str">
        <f>Scenarios!AB5</f>
        <v>A significant improvement in network connectivity</v>
      </c>
      <c r="C5" t="s">
        <v>234</v>
      </c>
      <c r="D5">
        <f>SUM(Scenarios!AZ3:AZ33)</f>
        <v>33600</v>
      </c>
      <c r="E5">
        <f>SUM(Scenarios!BA3:BA33)</f>
        <v>33600</v>
      </c>
      <c r="F5">
        <f>SUM(Scenarios!BB3:BB33)</f>
        <v>33600</v>
      </c>
      <c r="G5">
        <f>SUM(Scenarios!BC3:BC33)</f>
        <v>33600</v>
      </c>
      <c r="H5">
        <f>SUM(Scenarios!BD3:BD33)</f>
        <v>33600</v>
      </c>
      <c r="I5">
        <f>SUM(Scenarios!BE3:BE33)</f>
        <v>33600</v>
      </c>
      <c r="J5">
        <f>SUM(Scenarios!BF3:BF33)</f>
        <v>33600</v>
      </c>
      <c r="K5">
        <f>SUM(Scenarios!BG3:BG33)</f>
        <v>33600</v>
      </c>
      <c r="L5">
        <f>SUM(Scenarios!BH3:BH33)</f>
        <v>33600</v>
      </c>
      <c r="M5">
        <f>SUM(Scenarios!BI3:BI33)</f>
        <v>33600</v>
      </c>
    </row>
    <row r="6" spans="1:13" x14ac:dyDescent="0.25">
      <c r="A6" t="str">
        <f>Scenarios!B6</f>
        <v>Unsealed Roads</v>
      </c>
      <c r="B6" t="str">
        <f>Scenarios!AB6</f>
        <v xml:space="preserve">Roads are sealed where population density or land use demands it on least life cycle cost basis, or where dust is causing harm </v>
      </c>
    </row>
    <row r="7" spans="1:13" x14ac:dyDescent="0.25">
      <c r="A7" t="str">
        <f>Scenarios!B7</f>
        <v>Modal Shift</v>
      </c>
      <c r="B7" t="str">
        <f>Scenarios!AB7</f>
        <v>A significant improvement in passenger numbers</v>
      </c>
    </row>
    <row r="8" spans="1:13" x14ac:dyDescent="0.25">
      <c r="A8" t="str">
        <f>Scenarios!B8</f>
        <v>Heavy Vehicle Capacity</v>
      </c>
      <c r="B8" t="str">
        <f>Scenarios!AB8</f>
        <v>Much improved capacity for Heavy Vehicles by increasing road quality</v>
      </c>
    </row>
    <row r="9" spans="1:13" x14ac:dyDescent="0.25">
      <c r="A9" t="str">
        <f>Scenarios!B9</f>
        <v>Resilient Network</v>
      </c>
      <c r="B9" t="str">
        <f>Scenarios!AB9</f>
        <v>Lifeline routes and their catchment roads will remain open in a 1:100 year flood event</v>
      </c>
    </row>
    <row r="10" spans="1:13" x14ac:dyDescent="0.25">
      <c r="A10" t="str">
        <f>Scenarios!B10</f>
        <v>Heavy Vehicle Access</v>
      </c>
      <c r="B10" t="str">
        <f>Scenarios!AB10</f>
        <v>Much improved connectivity for HPMV vehicles by increasing bridge capacity</v>
      </c>
    </row>
    <row r="11" spans="1:13" x14ac:dyDescent="0.25">
      <c r="A11" t="str">
        <f>Scenarios!B11</f>
        <v>Route Availability</v>
      </c>
      <c r="B11" t="str">
        <f>Scenarios!AB11</f>
        <v>Increased heavy vehicle capacity, reduced pavement maintenance expenditure, increased road user comfort</v>
      </c>
    </row>
    <row r="12" spans="1:13" x14ac:dyDescent="0.25">
      <c r="A12" t="str">
        <f>Scenarios!B12</f>
        <v>Travel Time Reliability</v>
      </c>
      <c r="B12" t="str">
        <f>Scenarios!AB12</f>
        <v>Significant improvement in travel time reliability</v>
      </c>
    </row>
    <row r="13" spans="1:13" x14ac:dyDescent="0.25">
      <c r="A13" t="str">
        <f>Scenarios!B13</f>
        <v>Road Surface Condition</v>
      </c>
      <c r="B13" t="str">
        <f>Scenarios!AB13</f>
        <v>Road Surface condition is improved, asset consumption is minimised, and effective asset stewardship is applied</v>
      </c>
    </row>
    <row r="14" spans="1:13" x14ac:dyDescent="0.25">
      <c r="A14" t="str">
        <f>Scenarios!B14</f>
        <v>Pavement Condition</v>
      </c>
      <c r="B14" t="str">
        <f>Scenarios!AB14</f>
        <v>Pavement condition is improved, asset consumption is minimised, and effective asset stewardship is applied</v>
      </c>
    </row>
    <row r="15" spans="1:13" x14ac:dyDescent="0.25">
      <c r="A15" t="str">
        <f>Scenarios!B15</f>
        <v>Footpath Condition</v>
      </c>
      <c r="B15" t="str">
        <f>Scenarios!AB15</f>
        <v>Footpath condition is improved, asset consumption is minimised, and effective asset stewardship is applied</v>
      </c>
    </row>
    <row r="16" spans="1:13" x14ac:dyDescent="0.25">
      <c r="A16" t="str">
        <f>Scenarios!B16</f>
        <v>Drainage Condition</v>
      </c>
      <c r="B16" t="str">
        <f>Scenarios!AB16</f>
        <v>Drainage condition is improved, asset consumption is minimised, and effective asset stewardship is applied</v>
      </c>
    </row>
    <row r="17" spans="1:2" x14ac:dyDescent="0.25">
      <c r="A17" t="str">
        <f>Scenarios!B17</f>
        <v>Structures Condition</v>
      </c>
      <c r="B17" t="str">
        <f>Scenarios!AB17</f>
        <v>Structures condition is improved, asset consumption is minimised, and effective asset stewardship is applied</v>
      </c>
    </row>
    <row r="18" spans="1:2" x14ac:dyDescent="0.25">
      <c r="A18" t="str">
        <f>Scenarios!B18</f>
        <v>Unsealed Roads Condition</v>
      </c>
      <c r="B18" t="str">
        <f>Scenarios!AB18</f>
        <v>Unsealed Roads condition is improved, asset consumption is minimised, and effective asset stewardship is applied</v>
      </c>
    </row>
    <row r="19" spans="1:2" x14ac:dyDescent="0.25">
      <c r="A19" t="str">
        <f>Scenarios!B19</f>
        <v>Traffic Services Condition</v>
      </c>
      <c r="B19" t="str">
        <f>Scenarios!AB19</f>
        <v>Traffic Services condition is improved, asset consumption is minimised, and effective asset stewardship is applied</v>
      </c>
    </row>
    <row r="20" spans="1:2" x14ac:dyDescent="0.25">
      <c r="A20" t="str">
        <f>Scenarios!B20</f>
        <v>Cycleway Condition</v>
      </c>
      <c r="B20" t="str">
        <f>Scenarios!AB20</f>
        <v>Cycleway condition is improved, asset consumption is minimised, and effective asset stewardship is applied</v>
      </c>
    </row>
    <row r="21" spans="1:2" x14ac:dyDescent="0.25">
      <c r="A21" t="str">
        <f>Scenarios!B21</f>
        <v>Environmental Asset Condition</v>
      </c>
      <c r="B21" t="str">
        <f>Scenarios!AB21</f>
        <v>Environmental Asset condition is improved, asset consumption is minimised, and effective asset stewardship is applied</v>
      </c>
    </row>
    <row r="22" spans="1:2" x14ac:dyDescent="0.25">
      <c r="A22" t="str">
        <f>Scenarios!B22</f>
        <v>Public Transport Asset Condition</v>
      </c>
      <c r="B22" t="str">
        <f>Scenarios!AB22</f>
        <v>Public Transport Asset condition is improved, asset consumption is minimised, and effective asset stewardship is applied</v>
      </c>
    </row>
    <row r="23" spans="1:2" x14ac:dyDescent="0.25">
      <c r="A23" t="str">
        <f>Scenarios!B23</f>
        <v>Smooth Travel Exposure</v>
      </c>
      <c r="B23">
        <f>Scenarios!AB23</f>
        <v>0</v>
      </c>
    </row>
    <row r="24" spans="1:2" x14ac:dyDescent="0.25">
      <c r="A24" t="str">
        <f>Scenarios!B24</f>
        <v>Sealed Pavement Maintenance</v>
      </c>
      <c r="B24" t="str">
        <f>Scenarios!AB24</f>
        <v>Sealed pavement faults are responded to in a timely manner, proactive maintenance is enabled.</v>
      </c>
    </row>
    <row r="25" spans="1:2" x14ac:dyDescent="0.25">
      <c r="A25" t="str">
        <f>Scenarios!B25</f>
        <v>Unsealed Pavement Maintenance</v>
      </c>
      <c r="B25" t="str">
        <f>Scenarios!AB25</f>
        <v>Unsealed pavement faults are responded to in a timely manner, proactive maintenance is enabled.</v>
      </c>
    </row>
    <row r="26" spans="1:2" x14ac:dyDescent="0.25">
      <c r="A26" t="str">
        <f>Scenarios!B26</f>
        <v>Footpath Maintenance</v>
      </c>
      <c r="B26" t="str">
        <f>Scenarios!AB26</f>
        <v>Footpath faults are responded to in a timely manner, proactive maintenance is enabled.</v>
      </c>
    </row>
    <row r="27" spans="1:2" x14ac:dyDescent="0.25">
      <c r="A27" t="str">
        <f>Scenarios!B27</f>
        <v>Routine Drainage Maintenance</v>
      </c>
      <c r="B27" t="str">
        <f>Scenarios!AB27</f>
        <v>Drainage faults are responded to in a timely manner, proactive maintenance is enabled.</v>
      </c>
    </row>
    <row r="28" spans="1:2" x14ac:dyDescent="0.25">
      <c r="A28" t="str">
        <f>Scenarios!B28</f>
        <v>Structures Maintenance</v>
      </c>
      <c r="B28" t="str">
        <f>Scenarios!AB28</f>
        <v>Structures faults are responded to in a timely manner, proactive maintenance is enabled.</v>
      </c>
    </row>
    <row r="29" spans="1:2" x14ac:dyDescent="0.25">
      <c r="A29" t="str">
        <f>Scenarios!B29</f>
        <v>Emergency Response</v>
      </c>
      <c r="B29">
        <f>Scenarios!AB29</f>
        <v>0</v>
      </c>
    </row>
    <row r="30" spans="1:2" x14ac:dyDescent="0.25">
      <c r="A30" t="str">
        <f>Scenarios!B30</f>
        <v>Network Services Maintenance</v>
      </c>
      <c r="B30" t="str">
        <f>Scenarios!AB30</f>
        <v>Network Services faults are responded to in a timely manner, proactive maintenance is enabled.</v>
      </c>
    </row>
    <row r="31" spans="1:2" x14ac:dyDescent="0.25">
      <c r="A31" t="str">
        <f>Scenarios!B31</f>
        <v>Cycle Path Maintenance</v>
      </c>
      <c r="B31" t="str">
        <f>Scenarios!AB31</f>
        <v>Network Services faults are responded to in a timely manner, proactive maintenance is enabled.</v>
      </c>
    </row>
    <row r="32" spans="1:2" x14ac:dyDescent="0.25">
      <c r="A32" t="str">
        <f>Scenarios!B32</f>
        <v>Environmental Maintenance</v>
      </c>
      <c r="B32" t="str">
        <f>Scenarios!AB32</f>
        <v>Environmental faults are responded to in a timely manner, proactive maintenance is enabled.</v>
      </c>
    </row>
    <row r="33" spans="1:13" x14ac:dyDescent="0.25">
      <c r="A33" t="str">
        <f>Scenarios!B33</f>
        <v>Public Transport Maintenance</v>
      </c>
      <c r="B33" t="str">
        <f>Scenarios!AB33</f>
        <v>Public Transport faults are responded to in a timely manner, proactive maintenance is enabled.</v>
      </c>
    </row>
    <row r="36" spans="1:13" ht="15.75" thickBot="1" x14ac:dyDescent="0.3"/>
    <row r="37" spans="1:13" ht="18" x14ac:dyDescent="0.25">
      <c r="A37" s="27" t="str">
        <f>Scenarios!AA39</f>
        <v>TWO</v>
      </c>
      <c r="B37" s="28" t="s">
        <v>231</v>
      </c>
      <c r="D37" s="27">
        <v>2024</v>
      </c>
      <c r="E37" s="27">
        <v>2025</v>
      </c>
      <c r="F37" s="27">
        <v>2026</v>
      </c>
      <c r="G37" s="27">
        <v>2027</v>
      </c>
      <c r="H37" s="27">
        <v>2028</v>
      </c>
      <c r="I37" s="27">
        <v>2029</v>
      </c>
      <c r="J37" s="27">
        <v>2030</v>
      </c>
      <c r="K37" s="27">
        <v>2031</v>
      </c>
      <c r="L37" s="27">
        <v>2032</v>
      </c>
      <c r="M37" s="27">
        <v>2033</v>
      </c>
    </row>
    <row r="38" spans="1:13" x14ac:dyDescent="0.25">
      <c r="A38" t="str">
        <f>A3</f>
        <v>Safe Travel</v>
      </c>
      <c r="B38" t="str">
        <f>Scenarios!AB41</f>
        <v>Meet the DIA Mandatory target of 1 DSI saved per year</v>
      </c>
      <c r="C38" t="s">
        <v>232</v>
      </c>
      <c r="D38" s="29">
        <f>SUM(Scenarios!AD41:AD71)</f>
        <v>6716000</v>
      </c>
      <c r="E38" s="29">
        <f>SUM(Scenarios!AE41:AE71)</f>
        <v>6861400</v>
      </c>
      <c r="F38" s="29">
        <f>SUM(Scenarios!AF41:AF71)</f>
        <v>7206800</v>
      </c>
      <c r="G38" s="29">
        <f>SUM(Scenarios!AG41:AG71)</f>
        <v>7352200</v>
      </c>
      <c r="H38" s="29">
        <f>SUM(Scenarios!AH41:AH71)</f>
        <v>7497600</v>
      </c>
      <c r="I38" s="29">
        <f>SUM(Scenarios!AI41:AI71)</f>
        <v>7643000</v>
      </c>
      <c r="J38" s="29">
        <f>SUM(Scenarios!AJ41:AJ71)</f>
        <v>7988400</v>
      </c>
      <c r="K38" s="29">
        <f>SUM(Scenarios!AK41:AK71)</f>
        <v>8133800</v>
      </c>
      <c r="L38" s="29">
        <f>SUM(Scenarios!AL41:AL71)</f>
        <v>8279200</v>
      </c>
      <c r="M38" s="29">
        <f>SUM(Scenarios!AM41:AM71)</f>
        <v>8424600</v>
      </c>
    </row>
    <row r="39" spans="1:13" x14ac:dyDescent="0.25">
      <c r="A39" t="str">
        <f t="shared" ref="A39:A68" si="0">A4</f>
        <v>Active Travel</v>
      </c>
      <c r="B39" t="str">
        <f>Scenarios!AB42</f>
        <v>An improvement in the proportion of active travel trips</v>
      </c>
      <c r="C39" t="s">
        <v>22</v>
      </c>
      <c r="D39" s="29">
        <f>SUM(Scenarios!AO41:AO71)</f>
        <v>9300000</v>
      </c>
      <c r="E39" s="29">
        <f>SUM(Scenarios!AP41:AP71)</f>
        <v>9300000</v>
      </c>
      <c r="F39" s="29">
        <f>SUM(Scenarios!AQ41:AQ71)</f>
        <v>11100000</v>
      </c>
      <c r="G39" s="29">
        <f>SUM(Scenarios!AR41:AR71)</f>
        <v>11100000</v>
      </c>
      <c r="H39" s="29">
        <f>SUM(Scenarios!AS41:AS71)</f>
        <v>11100000</v>
      </c>
      <c r="I39" s="29">
        <f>SUM(Scenarios!AT41:AT71)</f>
        <v>12900000</v>
      </c>
      <c r="J39" s="29">
        <f>SUM(Scenarios!AU41:AU71)</f>
        <v>14700000</v>
      </c>
      <c r="K39" s="29">
        <f>SUM(Scenarios!AV41:AV71)</f>
        <v>14700000</v>
      </c>
      <c r="L39" s="29">
        <f>SUM(Scenarios!AW41:AW71)</f>
        <v>14700000</v>
      </c>
      <c r="M39" s="29">
        <f>SUM(Scenarios!AX41:AX71)</f>
        <v>14700000</v>
      </c>
    </row>
    <row r="40" spans="1:13" x14ac:dyDescent="0.25">
      <c r="A40" t="str">
        <f t="shared" si="0"/>
        <v>Connected Network</v>
      </c>
      <c r="B40" t="str">
        <f>Scenarios!AB43</f>
        <v>An improvement in network connectivity</v>
      </c>
      <c r="C40" t="s">
        <v>234</v>
      </c>
      <c r="D40">
        <f>SUM(Scenarios!AZ41:AZ71)</f>
        <v>30520</v>
      </c>
      <c r="E40">
        <f>SUM(Scenarios!BA41:BA71)</f>
        <v>30520</v>
      </c>
      <c r="F40">
        <f>SUM(Scenarios!BB41:BB71)</f>
        <v>30520</v>
      </c>
      <c r="G40">
        <f>SUM(Scenarios!BC41:BC71)</f>
        <v>30520</v>
      </c>
      <c r="H40">
        <f>SUM(Scenarios!BD41:BD71)</f>
        <v>30520</v>
      </c>
      <c r="I40">
        <f>SUM(Scenarios!BE41:BE71)</f>
        <v>30520</v>
      </c>
      <c r="J40">
        <f>SUM(Scenarios!BF41:BF71)</f>
        <v>30520</v>
      </c>
      <c r="K40">
        <f>SUM(Scenarios!BG41:BG71)</f>
        <v>30520</v>
      </c>
      <c r="L40">
        <f>SUM(Scenarios!BH41:BH71)</f>
        <v>30520</v>
      </c>
      <c r="M40">
        <f>SUM(Scenarios!BI41:BI71)</f>
        <v>30520</v>
      </c>
    </row>
    <row r="41" spans="1:13" x14ac:dyDescent="0.25">
      <c r="A41" t="str">
        <f t="shared" si="0"/>
        <v>Unsealed Roads</v>
      </c>
      <c r="B41" t="str">
        <f>Scenarios!AB44</f>
        <v>Roads are sealed where population density or land use demands it on least life cycle cost basis</v>
      </c>
    </row>
    <row r="42" spans="1:13" x14ac:dyDescent="0.25">
      <c r="A42" t="str">
        <f t="shared" si="0"/>
        <v>Modal Shift</v>
      </c>
      <c r="B42" t="str">
        <f>Scenarios!AB45</f>
        <v>A significant improvement in passenger numbers</v>
      </c>
    </row>
    <row r="43" spans="1:13" x14ac:dyDescent="0.25">
      <c r="A43" t="str">
        <f t="shared" si="0"/>
        <v>Heavy Vehicle Capacity</v>
      </c>
      <c r="B43" t="str">
        <f>Scenarios!AB46</f>
        <v xml:space="preserve">Improved capacity for Heavy Vehicles by increasing road quality
</v>
      </c>
    </row>
    <row r="44" spans="1:13" x14ac:dyDescent="0.25">
      <c r="A44" t="str">
        <f t="shared" si="0"/>
        <v>Resilient Network</v>
      </c>
      <c r="B44" t="str">
        <f>Scenarios!AB47</f>
        <v>Lifeline routes and their catchment roads will remain open in a 1:100 year flood event</v>
      </c>
    </row>
    <row r="45" spans="1:13" x14ac:dyDescent="0.25">
      <c r="A45" t="str">
        <f t="shared" si="0"/>
        <v>Heavy Vehicle Access</v>
      </c>
      <c r="B45" t="str">
        <f>Scenarios!AB48</f>
        <v xml:space="preserve">Improved connectivity for HPMV vehicles by increasing bridge capacity
</v>
      </c>
    </row>
    <row r="46" spans="1:13" x14ac:dyDescent="0.25">
      <c r="A46" t="str">
        <f t="shared" si="0"/>
        <v>Route Availability</v>
      </c>
      <c r="B46" t="str">
        <f>Scenarios!AB49</f>
        <v>Maintain heavy vehicle capacity, no effect on pavement maintenance expenditure or road user comfort</v>
      </c>
    </row>
    <row r="47" spans="1:13" x14ac:dyDescent="0.25">
      <c r="A47" t="str">
        <f t="shared" si="0"/>
        <v>Travel Time Reliability</v>
      </c>
      <c r="B47" t="str">
        <f>Scenarios!AB50</f>
        <v>Improvement in travel time reliability</v>
      </c>
    </row>
    <row r="48" spans="1:13" x14ac:dyDescent="0.25">
      <c r="A48" t="str">
        <f t="shared" si="0"/>
        <v>Road Surface Condition</v>
      </c>
      <c r="B48" t="str">
        <f>Scenarios!AB51</f>
        <v>Road Surface condition is improved, asset consumption is minimised, and effective asset stewardship is applied</v>
      </c>
    </row>
    <row r="49" spans="1:2" x14ac:dyDescent="0.25">
      <c r="A49" t="str">
        <f t="shared" si="0"/>
        <v>Pavement Condition</v>
      </c>
      <c r="B49" t="str">
        <f>Scenarios!AB52</f>
        <v>Pavement condition is improved, asset consumption is minimised, and effective asset stewardship is applied</v>
      </c>
    </row>
    <row r="50" spans="1:2" x14ac:dyDescent="0.25">
      <c r="A50" t="str">
        <f t="shared" si="0"/>
        <v>Footpath Condition</v>
      </c>
      <c r="B50" t="str">
        <f>Scenarios!AB53</f>
        <v>Footpath condition is improved, asset consumption is minimised, and effective asset stewardship is applied</v>
      </c>
    </row>
    <row r="51" spans="1:2" x14ac:dyDescent="0.25">
      <c r="A51" t="str">
        <f t="shared" si="0"/>
        <v>Drainage Condition</v>
      </c>
      <c r="B51" t="str">
        <f>Scenarios!AB54</f>
        <v>Drainage condition is improved, asset consumption is minimised, and effective asset stewardship is applied</v>
      </c>
    </row>
    <row r="52" spans="1:2" x14ac:dyDescent="0.25">
      <c r="A52" t="str">
        <f t="shared" si="0"/>
        <v>Structures Condition</v>
      </c>
      <c r="B52" t="str">
        <f>Scenarios!AB55</f>
        <v>Structures condition is improved, asset consumption is minimised, and effective asset stewardship is applied</v>
      </c>
    </row>
    <row r="53" spans="1:2" x14ac:dyDescent="0.25">
      <c r="A53" t="str">
        <f t="shared" si="0"/>
        <v>Unsealed Roads Condition</v>
      </c>
      <c r="B53" t="str">
        <f>Scenarios!AB56</f>
        <v>Unsealed Roads condition is improved, asset consumption is minimised, and effective asset stewardship is applied</v>
      </c>
    </row>
    <row r="54" spans="1:2" x14ac:dyDescent="0.25">
      <c r="A54" t="str">
        <f t="shared" si="0"/>
        <v>Traffic Services Condition</v>
      </c>
      <c r="B54" t="str">
        <f>Scenarios!AB57</f>
        <v>Traffic Services condition is improved, asset consumption is minimised, and effective asset stewardship is applied</v>
      </c>
    </row>
    <row r="55" spans="1:2" x14ac:dyDescent="0.25">
      <c r="A55" t="str">
        <f t="shared" si="0"/>
        <v>Cycleway Condition</v>
      </c>
      <c r="B55" t="str">
        <f>Scenarios!AB58</f>
        <v>Cycleway condition is improved, asset consumption is minimised, and effective asset stewardship is applied</v>
      </c>
    </row>
    <row r="56" spans="1:2" x14ac:dyDescent="0.25">
      <c r="A56" t="str">
        <f t="shared" si="0"/>
        <v>Environmental Asset Condition</v>
      </c>
      <c r="B56" t="str">
        <f>Scenarios!AB59</f>
        <v>Environmental Asset condition is improved, asset consumption is minimised, and effective asset stewardship is applied</v>
      </c>
    </row>
    <row r="57" spans="1:2" x14ac:dyDescent="0.25">
      <c r="A57" t="str">
        <f t="shared" si="0"/>
        <v>Public Transport Asset Condition</v>
      </c>
      <c r="B57" t="str">
        <f>Scenarios!AB60</f>
        <v>Public Transport Asset condition is improved, asset consumption is minimised, and effective asset stewardship is applied</v>
      </c>
    </row>
    <row r="58" spans="1:2" x14ac:dyDescent="0.25">
      <c r="A58" t="str">
        <f t="shared" si="0"/>
        <v>Smooth Travel Exposure</v>
      </c>
      <c r="B58">
        <f>Scenarios!AB61</f>
        <v>0</v>
      </c>
    </row>
    <row r="59" spans="1:2" x14ac:dyDescent="0.25">
      <c r="A59" t="str">
        <f t="shared" si="0"/>
        <v>Sealed Pavement Maintenance</v>
      </c>
      <c r="B59" t="str">
        <f>Scenarios!AB62</f>
        <v>Sealed pavement faults are responded to in a timely manner, proactive maintenance is enabled.</v>
      </c>
    </row>
    <row r="60" spans="1:2" x14ac:dyDescent="0.25">
      <c r="A60" t="str">
        <f t="shared" si="0"/>
        <v>Unsealed Pavement Maintenance</v>
      </c>
      <c r="B60" t="str">
        <f>Scenarios!AB63</f>
        <v>Unsealed pavement faults are responded to in a timely manner, proactive maintenance is enabled.</v>
      </c>
    </row>
    <row r="61" spans="1:2" x14ac:dyDescent="0.25">
      <c r="A61" t="str">
        <f t="shared" si="0"/>
        <v>Footpath Maintenance</v>
      </c>
      <c r="B61" t="str">
        <f>Scenarios!AB64</f>
        <v>Footpath faults are responded to in a timely manner, proactive maintenance is enabled.</v>
      </c>
    </row>
    <row r="62" spans="1:2" x14ac:dyDescent="0.25">
      <c r="A62" t="str">
        <f t="shared" si="0"/>
        <v>Routine Drainage Maintenance</v>
      </c>
      <c r="B62" t="str">
        <f>Scenarios!AB65</f>
        <v>Drainage faults are responded to in a timely manner, proactive maintenance is enabled.</v>
      </c>
    </row>
    <row r="63" spans="1:2" x14ac:dyDescent="0.25">
      <c r="A63" t="str">
        <f t="shared" si="0"/>
        <v>Structures Maintenance</v>
      </c>
      <c r="B63" t="str">
        <f>Scenarios!AB66</f>
        <v>Structures faults are responded to in a timely manner, proactive maintenance is enabled.</v>
      </c>
    </row>
    <row r="64" spans="1:2" x14ac:dyDescent="0.25">
      <c r="A64" t="str">
        <f t="shared" si="0"/>
        <v>Emergency Response</v>
      </c>
      <c r="B64">
        <f>Scenarios!AB67</f>
        <v>0</v>
      </c>
    </row>
    <row r="65" spans="1:13" x14ac:dyDescent="0.25">
      <c r="A65" t="str">
        <f t="shared" si="0"/>
        <v>Network Services Maintenance</v>
      </c>
      <c r="B65" t="str">
        <f>Scenarios!AB68</f>
        <v>Network Services faults are responded to in a timely manner, proactive maintenance is enabled.</v>
      </c>
    </row>
    <row r="66" spans="1:13" x14ac:dyDescent="0.25">
      <c r="A66" t="str">
        <f t="shared" si="0"/>
        <v>Cycle Path Maintenance</v>
      </c>
      <c r="B66" t="str">
        <f>Scenarios!AB69</f>
        <v>Network Services faults are responded to in a timely manner, proactive maintenance is enabled.</v>
      </c>
    </row>
    <row r="67" spans="1:13" x14ac:dyDescent="0.25">
      <c r="A67" t="str">
        <f t="shared" si="0"/>
        <v>Environmental Maintenance</v>
      </c>
      <c r="B67" t="str">
        <f>Scenarios!AB70</f>
        <v>Environmental faults are responded to in a timely manner, proactive maintenance is enabled.</v>
      </c>
    </row>
    <row r="68" spans="1:13" x14ac:dyDescent="0.25">
      <c r="A68" t="str">
        <f t="shared" si="0"/>
        <v>Public Transport Maintenance</v>
      </c>
      <c r="B68" t="str">
        <f>Scenarios!AB71</f>
        <v>Public Transport faults are responded to in a timely manner, proactive maintenance is enabled.</v>
      </c>
    </row>
    <row r="71" spans="1:13" ht="15.75" thickBot="1" x14ac:dyDescent="0.3"/>
    <row r="72" spans="1:13" ht="18" x14ac:dyDescent="0.25">
      <c r="A72" s="27" t="str">
        <f>Scenarios!AA74</f>
        <v>THREE</v>
      </c>
      <c r="B72" s="28" t="s">
        <v>231</v>
      </c>
      <c r="D72" s="27">
        <v>2024</v>
      </c>
      <c r="E72" s="27">
        <v>2025</v>
      </c>
      <c r="F72" s="27">
        <v>2026</v>
      </c>
      <c r="G72" s="27">
        <v>2027</v>
      </c>
      <c r="H72" s="27">
        <v>2028</v>
      </c>
      <c r="I72" s="27">
        <v>2029</v>
      </c>
      <c r="J72" s="27">
        <v>2030</v>
      </c>
      <c r="K72" s="27">
        <v>2031</v>
      </c>
      <c r="L72" s="27">
        <v>2032</v>
      </c>
      <c r="M72" s="27">
        <v>2033</v>
      </c>
    </row>
    <row r="73" spans="1:13" x14ac:dyDescent="0.25">
      <c r="A73" t="str">
        <f>A38</f>
        <v>Safe Travel</v>
      </c>
      <c r="B73" t="str">
        <f>Scenarios!AB76</f>
        <v>Meet the DIA Mandatory target of 1 DSI saved per year</v>
      </c>
      <c r="C73" t="s">
        <v>232</v>
      </c>
      <c r="D73" s="29">
        <f>SUM(Scenarios!AD76:AD106)</f>
        <v>5364000</v>
      </c>
      <c r="E73" s="29">
        <f>SUM(Scenarios!AE76:AE106)</f>
        <v>5480600.0000000009</v>
      </c>
      <c r="F73" s="29">
        <f>SUM(Scenarios!AF76:AF106)</f>
        <v>5797200.0000000009</v>
      </c>
      <c r="G73" s="29">
        <f>SUM(Scenarios!AG76:AG106)</f>
        <v>5913800.0000000009</v>
      </c>
      <c r="H73" s="29">
        <f>SUM(Scenarios!AH76:AH106)</f>
        <v>6030400.0000000009</v>
      </c>
      <c r="I73" s="29">
        <f>SUM(Scenarios!AI76:AI106)</f>
        <v>6147000</v>
      </c>
      <c r="J73" s="29">
        <f>SUM(Scenarios!AJ76:AJ106)</f>
        <v>6463600</v>
      </c>
      <c r="K73" s="29">
        <f>SUM(Scenarios!AK76:AK106)</f>
        <v>6580200</v>
      </c>
      <c r="L73" s="29">
        <f>SUM(Scenarios!AL76:AL106)</f>
        <v>6696800</v>
      </c>
      <c r="M73" s="29">
        <f>SUM(Scenarios!AM76:AM106)</f>
        <v>6813400</v>
      </c>
    </row>
    <row r="74" spans="1:13" x14ac:dyDescent="0.25">
      <c r="A74" t="str">
        <f t="shared" ref="A74:A103" si="1">A39</f>
        <v>Active Travel</v>
      </c>
      <c r="B74" t="str">
        <f>Scenarios!AB77</f>
        <v>An improvement in the proportion of active travel trips</v>
      </c>
      <c r="C74" t="s">
        <v>22</v>
      </c>
      <c r="D74" s="29">
        <f>SUM(Scenarios!AO76:AO106)</f>
        <v>13500000</v>
      </c>
      <c r="E74" s="29">
        <f>SUM(Scenarios!AP76:AP106)</f>
        <v>13500000</v>
      </c>
      <c r="F74" s="29">
        <f>SUM(Scenarios!AQ76:AQ106)</f>
        <v>18900000</v>
      </c>
      <c r="G74" s="29">
        <f>SUM(Scenarios!AR76:AR106)</f>
        <v>18900000</v>
      </c>
      <c r="H74" s="29">
        <f>SUM(Scenarios!AS76:AS106)</f>
        <v>18900000</v>
      </c>
      <c r="I74" s="29">
        <f>SUM(Scenarios!AT76:AT106)</f>
        <v>18900000</v>
      </c>
      <c r="J74" s="29">
        <f>SUM(Scenarios!AU76:AU106)</f>
        <v>24300000</v>
      </c>
      <c r="K74" s="29">
        <f>SUM(Scenarios!AV76:AV106)</f>
        <v>24300000</v>
      </c>
      <c r="L74" s="29">
        <f>SUM(Scenarios!AW76:AW106)</f>
        <v>24300000</v>
      </c>
      <c r="M74" s="29">
        <f>SUM(Scenarios!AX76:AX106)</f>
        <v>24300000</v>
      </c>
    </row>
    <row r="75" spans="1:13" x14ac:dyDescent="0.25">
      <c r="A75" t="str">
        <f t="shared" si="1"/>
        <v>Connected Network</v>
      </c>
      <c r="B75" t="str">
        <f>Scenarios!AB78</f>
        <v>An improvement in network connectivity</v>
      </c>
      <c r="C75" t="s">
        <v>234</v>
      </c>
      <c r="D75">
        <f>SUM(Scenarios!AZ76:AZ106)</f>
        <v>24360.000000000004</v>
      </c>
      <c r="E75">
        <f>SUM(Scenarios!BA76:BA106)</f>
        <v>24360.000000000004</v>
      </c>
      <c r="F75">
        <f>SUM(Scenarios!BB76:BB106)</f>
        <v>24360.000000000004</v>
      </c>
      <c r="G75">
        <f>SUM(Scenarios!BC76:BC106)</f>
        <v>24360.000000000004</v>
      </c>
      <c r="H75">
        <f>SUM(Scenarios!BD76:BD106)</f>
        <v>24360.000000000004</v>
      </c>
      <c r="I75">
        <f>SUM(Scenarios!BE76:BE106)</f>
        <v>24360.000000000004</v>
      </c>
      <c r="J75">
        <f>SUM(Scenarios!BF76:BF106)</f>
        <v>24360.000000000004</v>
      </c>
      <c r="K75">
        <f>SUM(Scenarios!BG76:BG106)</f>
        <v>24360.000000000004</v>
      </c>
      <c r="L75">
        <f>SUM(Scenarios!BH76:BH106)</f>
        <v>24360.000000000004</v>
      </c>
      <c r="M75">
        <f>SUM(Scenarios!BI76:BI106)</f>
        <v>24360.000000000004</v>
      </c>
    </row>
    <row r="76" spans="1:13" x14ac:dyDescent="0.25">
      <c r="A76" t="str">
        <f t="shared" si="1"/>
        <v>Unsealed Roads</v>
      </c>
      <c r="B76" t="str">
        <f>Scenarios!AB79</f>
        <v>Roads are sealed where population density or land use demands it on least life cycle cost basis</v>
      </c>
    </row>
    <row r="77" spans="1:13" x14ac:dyDescent="0.25">
      <c r="A77" t="str">
        <f t="shared" si="1"/>
        <v>Modal Shift</v>
      </c>
      <c r="B77" t="str">
        <f>Scenarios!AB80</f>
        <v>A significant improvement in passenger numbers</v>
      </c>
    </row>
    <row r="78" spans="1:13" x14ac:dyDescent="0.25">
      <c r="A78" t="str">
        <f t="shared" si="1"/>
        <v>Heavy Vehicle Capacity</v>
      </c>
      <c r="B78" t="str">
        <f>Scenarios!AB81</f>
        <v xml:space="preserve">Improved capacity for Heavy Vehicles by increasing road quality
</v>
      </c>
    </row>
    <row r="79" spans="1:13" x14ac:dyDescent="0.25">
      <c r="A79" t="str">
        <f t="shared" si="1"/>
        <v>Resilient Network</v>
      </c>
      <c r="B79" t="str">
        <f>Scenarios!AB82</f>
        <v>Lifeline routes and their catchment roads will remain open in a 1:100 year flood event</v>
      </c>
    </row>
    <row r="80" spans="1:13" x14ac:dyDescent="0.25">
      <c r="A80" t="str">
        <f t="shared" si="1"/>
        <v>Heavy Vehicle Access</v>
      </c>
      <c r="B80" t="str">
        <f>Scenarios!AB83</f>
        <v xml:space="preserve">Improved connectivity for HPMV vehicles by increasing bridge capacity
</v>
      </c>
    </row>
    <row r="81" spans="1:2" x14ac:dyDescent="0.25">
      <c r="A81" t="str">
        <f t="shared" si="1"/>
        <v>Route Availability</v>
      </c>
      <c r="B81" t="str">
        <f>Scenarios!AB84</f>
        <v>Maintain heavy vehicle capacity, no effect on pavement maintenance expenditure or road user comfort</v>
      </c>
    </row>
    <row r="82" spans="1:2" x14ac:dyDescent="0.25">
      <c r="A82" t="str">
        <f t="shared" si="1"/>
        <v>Travel Time Reliability</v>
      </c>
      <c r="B82" t="str">
        <f>Scenarios!AB85</f>
        <v>Improvement in travel time reliability</v>
      </c>
    </row>
    <row r="83" spans="1:2" x14ac:dyDescent="0.25">
      <c r="A83" t="str">
        <f t="shared" si="1"/>
        <v>Road Surface Condition</v>
      </c>
      <c r="B83" t="str">
        <f>Scenarios!AB86</f>
        <v>Road Surface condition is maintained, asset consumption is stabilised, and asset stewardship is marginal</v>
      </c>
    </row>
    <row r="84" spans="1:2" x14ac:dyDescent="0.25">
      <c r="A84" t="str">
        <f t="shared" si="1"/>
        <v>Pavement Condition</v>
      </c>
      <c r="B84" t="str">
        <f>Scenarios!AB87</f>
        <v>Pavement condition is maintained, asset consumption is stabilised, and asset stewardship is marginal</v>
      </c>
    </row>
    <row r="85" spans="1:2" x14ac:dyDescent="0.25">
      <c r="A85" t="str">
        <f t="shared" si="1"/>
        <v>Footpath Condition</v>
      </c>
      <c r="B85" t="str">
        <f>Scenarios!AB88</f>
        <v>Footpath condition is maintained, asset consumption is stabilised, and asset stewardship is marginal</v>
      </c>
    </row>
    <row r="86" spans="1:2" x14ac:dyDescent="0.25">
      <c r="A86" t="str">
        <f t="shared" si="1"/>
        <v>Drainage Condition</v>
      </c>
      <c r="B86" t="str">
        <f>Scenarios!AB89</f>
        <v>Drainage condition is maintained, asset consumption is stabilised, and asset stewardship is marginal</v>
      </c>
    </row>
    <row r="87" spans="1:2" x14ac:dyDescent="0.25">
      <c r="A87" t="str">
        <f t="shared" si="1"/>
        <v>Structures Condition</v>
      </c>
      <c r="B87" t="str">
        <f>Scenarios!AB90</f>
        <v>Structures condition is maintained, asset consumption is stabilised, and asset stewardship is marginal</v>
      </c>
    </row>
    <row r="88" spans="1:2" x14ac:dyDescent="0.25">
      <c r="A88" t="str">
        <f t="shared" si="1"/>
        <v>Unsealed Roads Condition</v>
      </c>
      <c r="B88" t="str">
        <f>Scenarios!AB91</f>
        <v>Unsealed Roads condition is maintained, asset consumption is stabilised, and asset stewardship is marginal</v>
      </c>
    </row>
    <row r="89" spans="1:2" x14ac:dyDescent="0.25">
      <c r="A89" t="str">
        <f t="shared" si="1"/>
        <v>Traffic Services Condition</v>
      </c>
      <c r="B89" t="str">
        <f>Scenarios!AB92</f>
        <v>Traffic Services condition is maintained, asset consumption is stabilised, and asset stewardship is marginal</v>
      </c>
    </row>
    <row r="90" spans="1:2" x14ac:dyDescent="0.25">
      <c r="A90" t="str">
        <f t="shared" si="1"/>
        <v>Cycleway Condition</v>
      </c>
      <c r="B90" t="str">
        <f>Scenarios!AB93</f>
        <v>Cycleway condition is maintained, asset consumption is stabilised, and asset stewardship is marginal</v>
      </c>
    </row>
    <row r="91" spans="1:2" x14ac:dyDescent="0.25">
      <c r="A91" t="str">
        <f t="shared" si="1"/>
        <v>Environmental Asset Condition</v>
      </c>
      <c r="B91" t="str">
        <f>Scenarios!AB94</f>
        <v>Environmental Asset condition is maintained, asset consumption is stabilised, and asset stewardship is marginal</v>
      </c>
    </row>
    <row r="92" spans="1:2" x14ac:dyDescent="0.25">
      <c r="A92" t="str">
        <f t="shared" si="1"/>
        <v>Public Transport Asset Condition</v>
      </c>
      <c r="B92" t="str">
        <f>Scenarios!AB95</f>
        <v>Public Transport Asset condition is maintained, asset consumption is stabilised, and asset stewardship is marginal</v>
      </c>
    </row>
    <row r="93" spans="1:2" x14ac:dyDescent="0.25">
      <c r="A93" t="str">
        <f t="shared" si="1"/>
        <v>Smooth Travel Exposure</v>
      </c>
      <c r="B93">
        <f>Scenarios!AB96</f>
        <v>0</v>
      </c>
    </row>
    <row r="94" spans="1:2" x14ac:dyDescent="0.25">
      <c r="A94" t="str">
        <f t="shared" si="1"/>
        <v>Sealed Pavement Maintenance</v>
      </c>
      <c r="B94" t="str">
        <f>Scenarios!AB97</f>
        <v>Sealed pavement faults are mostly responded to in a timely manner, proactive maintenance is partially enabled.</v>
      </c>
    </row>
    <row r="95" spans="1:2" x14ac:dyDescent="0.25">
      <c r="A95" t="str">
        <f t="shared" si="1"/>
        <v>Unsealed Pavement Maintenance</v>
      </c>
      <c r="B95" t="str">
        <f>Scenarios!AB98</f>
        <v>Unsealed pavement faults are mostly responded to in a timely manner, proactive maintenance is partially enabled.</v>
      </c>
    </row>
    <row r="96" spans="1:2" x14ac:dyDescent="0.25">
      <c r="A96" t="str">
        <f t="shared" si="1"/>
        <v>Footpath Maintenance</v>
      </c>
      <c r="B96" t="str">
        <f>Scenarios!AB99</f>
        <v>Footpath faults are mostly responded to in a timely manner, proactive maintenance is partially enabled.</v>
      </c>
    </row>
    <row r="97" spans="1:13" x14ac:dyDescent="0.25">
      <c r="A97" t="str">
        <f t="shared" si="1"/>
        <v>Routine Drainage Maintenance</v>
      </c>
      <c r="B97" t="str">
        <f>Scenarios!AB100</f>
        <v>Drainage faults are mostly responded to in a timely manner, proactive maintenance is partially enabled.</v>
      </c>
    </row>
    <row r="98" spans="1:13" x14ac:dyDescent="0.25">
      <c r="A98" t="str">
        <f t="shared" si="1"/>
        <v>Structures Maintenance</v>
      </c>
      <c r="B98" t="str">
        <f>Scenarios!AB101</f>
        <v>Structures faults are mostly responded to in a timely manner, proactive maintenance is partially enabled.</v>
      </c>
    </row>
    <row r="99" spans="1:13" x14ac:dyDescent="0.25">
      <c r="A99" t="str">
        <f t="shared" si="1"/>
        <v>Emergency Response</v>
      </c>
      <c r="B99">
        <f>Scenarios!AB102</f>
        <v>0</v>
      </c>
    </row>
    <row r="100" spans="1:13" x14ac:dyDescent="0.25">
      <c r="A100" t="str">
        <f t="shared" si="1"/>
        <v>Network Services Maintenance</v>
      </c>
      <c r="B100" t="str">
        <f>Scenarios!AB103</f>
        <v>Network Services faults are mostly responded to in a timely manner, proactive maintenance is partially enabled.</v>
      </c>
    </row>
    <row r="101" spans="1:13" x14ac:dyDescent="0.25">
      <c r="A101" t="str">
        <f t="shared" si="1"/>
        <v>Cycle Path Maintenance</v>
      </c>
      <c r="B101" t="str">
        <f>Scenarios!AB104</f>
        <v>Network Services faults are mostly responded to in a timely manner, proactive maintenance is partially enabled.</v>
      </c>
    </row>
    <row r="102" spans="1:13" x14ac:dyDescent="0.25">
      <c r="A102" t="str">
        <f t="shared" si="1"/>
        <v>Environmental Maintenance</v>
      </c>
      <c r="B102" t="str">
        <f>Scenarios!AB105</f>
        <v>Environmental faults are mostly responded to in a timely manner, proactive maintenance is partially enabled.</v>
      </c>
    </row>
    <row r="103" spans="1:13" x14ac:dyDescent="0.25">
      <c r="A103" t="str">
        <f t="shared" si="1"/>
        <v>Public Transport Maintenance</v>
      </c>
      <c r="B103" t="str">
        <f>Scenarios!AB106</f>
        <v>Public Transport faults are mostly responded to in a timely manner, proactive maintenance is partially enabled.</v>
      </c>
    </row>
    <row r="106" spans="1:13" ht="15.75" thickBot="1" x14ac:dyDescent="0.3"/>
    <row r="107" spans="1:13" ht="18" x14ac:dyDescent="0.25">
      <c r="A107" s="27" t="str">
        <f>Scenarios!AA109</f>
        <v>FOUR</v>
      </c>
      <c r="B107" s="28" t="s">
        <v>231</v>
      </c>
      <c r="D107" s="27">
        <v>2024</v>
      </c>
      <c r="E107" s="27">
        <v>2025</v>
      </c>
      <c r="F107" s="27">
        <v>2026</v>
      </c>
      <c r="G107" s="27">
        <v>2027</v>
      </c>
      <c r="H107" s="27">
        <v>2028</v>
      </c>
      <c r="I107" s="27">
        <v>2029</v>
      </c>
      <c r="J107" s="27">
        <v>2030</v>
      </c>
      <c r="K107" s="27">
        <v>2031</v>
      </c>
      <c r="L107" s="27">
        <v>2032</v>
      </c>
      <c r="M107" s="27">
        <v>2033</v>
      </c>
    </row>
    <row r="108" spans="1:13" x14ac:dyDescent="0.25">
      <c r="A108" t="str">
        <f>A73</f>
        <v>Safe Travel</v>
      </c>
      <c r="B108" t="str">
        <f>Scenarios!AB111</f>
        <v>Not meet the DIA Mandatory target of 1 DSI saved per year</v>
      </c>
      <c r="C108" t="s">
        <v>232</v>
      </c>
      <c r="D108" s="29">
        <f>SUM(Scenarios!AD111:AD141)</f>
        <v>4448000</v>
      </c>
      <c r="E108" s="29">
        <f>SUM(Scenarios!AE111:AE141)</f>
        <v>4554200</v>
      </c>
      <c r="F108" s="29">
        <f>SUM(Scenarios!AF111:AF141)</f>
        <v>4660400</v>
      </c>
      <c r="G108" s="29">
        <f>SUM(Scenarios!AG111:AG141)</f>
        <v>4766600</v>
      </c>
      <c r="H108" s="29">
        <f>SUM(Scenarios!AH111:AH141)</f>
        <v>4872800</v>
      </c>
      <c r="I108" s="29">
        <f>SUM(Scenarios!AI111:AI141)</f>
        <v>4979000</v>
      </c>
      <c r="J108" s="29">
        <f>SUM(Scenarios!AJ111:AJ141)</f>
        <v>5085200</v>
      </c>
      <c r="K108" s="29">
        <f>SUM(Scenarios!AK111:AK141)</f>
        <v>5191400</v>
      </c>
      <c r="L108" s="29">
        <f>SUM(Scenarios!AL111:AL141)</f>
        <v>5297600</v>
      </c>
      <c r="M108" s="29">
        <f>SUM(Scenarios!AM111:AM141)</f>
        <v>5403800</v>
      </c>
    </row>
    <row r="109" spans="1:13" x14ac:dyDescent="0.25">
      <c r="A109" t="str">
        <f t="shared" ref="A109:A138" si="2">A74</f>
        <v>Active Travel</v>
      </c>
      <c r="B109" t="str">
        <f>Scenarios!AB112</f>
        <v>Current proportion of active travel trips maintained</v>
      </c>
      <c r="C109" t="s">
        <v>22</v>
      </c>
      <c r="D109" s="29">
        <f>SUM(Scenarios!AO111:AO141)</f>
        <v>15600000</v>
      </c>
      <c r="E109" s="29">
        <f>SUM(Scenarios!AP111:AP141)</f>
        <v>18300000</v>
      </c>
      <c r="F109" s="29">
        <f>SUM(Scenarios!AQ111:AQ141)</f>
        <v>21900000</v>
      </c>
      <c r="G109" s="29">
        <f>SUM(Scenarios!AR111:AR141)</f>
        <v>21900000</v>
      </c>
      <c r="H109" s="29">
        <f>SUM(Scenarios!AS111:AS141)</f>
        <v>24600000</v>
      </c>
      <c r="I109" s="29">
        <f>SUM(Scenarios!AT111:AT141)</f>
        <v>24600000</v>
      </c>
      <c r="J109" s="29">
        <f>SUM(Scenarios!AU111:AU141)</f>
        <v>28200000</v>
      </c>
      <c r="K109" s="29">
        <f>SUM(Scenarios!AV111:AV141)</f>
        <v>30900000</v>
      </c>
      <c r="L109" s="29">
        <f>SUM(Scenarios!AW111:AW141)</f>
        <v>30900000</v>
      </c>
      <c r="M109" s="29">
        <f>SUM(Scenarios!AX111:AX141)</f>
        <v>30900000</v>
      </c>
    </row>
    <row r="110" spans="1:13" x14ac:dyDescent="0.25">
      <c r="A110" t="str">
        <f t="shared" si="2"/>
        <v>Connected Network</v>
      </c>
      <c r="B110" t="str">
        <f>Scenarios!AB113</f>
        <v>Current network connectivity maintained</v>
      </c>
      <c r="C110" t="s">
        <v>234</v>
      </c>
      <c r="D110">
        <f>SUM(Scenarios!AZ111:AZ141)</f>
        <v>21640</v>
      </c>
      <c r="E110">
        <f>SUM(Scenarios!BA111:BA141)</f>
        <v>21640</v>
      </c>
      <c r="F110">
        <f>SUM(Scenarios!BB111:BB141)</f>
        <v>21640</v>
      </c>
      <c r="G110">
        <f>SUM(Scenarios!BC111:BC141)</f>
        <v>21640</v>
      </c>
      <c r="H110">
        <f>SUM(Scenarios!BD111:BD141)</f>
        <v>21640</v>
      </c>
      <c r="I110">
        <f>SUM(Scenarios!BE111:BE141)</f>
        <v>21640</v>
      </c>
      <c r="J110">
        <f>SUM(Scenarios!BF111:BF141)</f>
        <v>21640</v>
      </c>
      <c r="K110">
        <f>SUM(Scenarios!BG111:BG141)</f>
        <v>21640</v>
      </c>
      <c r="L110">
        <f>SUM(Scenarios!BH111:BH141)</f>
        <v>21640</v>
      </c>
      <c r="M110">
        <f>SUM(Scenarios!BI111:BI141)</f>
        <v>21640</v>
      </c>
    </row>
    <row r="111" spans="1:13" x14ac:dyDescent="0.25">
      <c r="A111" t="str">
        <f t="shared" si="2"/>
        <v>Unsealed Roads</v>
      </c>
      <c r="B111" t="str">
        <f>Scenarios!AB114</f>
        <v>Maintain current length of unsealed road network</v>
      </c>
    </row>
    <row r="112" spans="1:13" x14ac:dyDescent="0.25">
      <c r="A112" t="str">
        <f t="shared" si="2"/>
        <v>Modal Shift</v>
      </c>
      <c r="B112" t="str">
        <f>Scenarios!AB115</f>
        <v>Current passenger numbers maintained</v>
      </c>
    </row>
    <row r="113" spans="1:2" x14ac:dyDescent="0.25">
      <c r="A113" t="str">
        <f t="shared" si="2"/>
        <v>Heavy Vehicle Capacity</v>
      </c>
      <c r="B113" t="str">
        <f>Scenarios!AB116</f>
        <v>No increase in length of HPMV approved routes</v>
      </c>
    </row>
    <row r="114" spans="1:2" x14ac:dyDescent="0.25">
      <c r="A114" t="str">
        <f t="shared" si="2"/>
        <v>Resilient Network</v>
      </c>
      <c r="B114" t="str">
        <f>Scenarios!AB117</f>
        <v>Decreased heavy vehicle capacity, increased pavement maintenance expenditure, and worsening road user comfort</v>
      </c>
    </row>
    <row r="115" spans="1:2" x14ac:dyDescent="0.25">
      <c r="A115" t="str">
        <f t="shared" si="2"/>
        <v>Heavy Vehicle Access</v>
      </c>
      <c r="B115" t="str">
        <f>Scenarios!AB118</f>
        <v>No increase in length of HPMV approved routes</v>
      </c>
    </row>
    <row r="116" spans="1:2" x14ac:dyDescent="0.25">
      <c r="A116" t="str">
        <f t="shared" si="2"/>
        <v>Route Availability</v>
      </c>
      <c r="B116" t="str">
        <f>Scenarios!AB119</f>
        <v>Decreased heavy vehicle capacity, increased pavement maintenance expenditure, and worsening road user comfort</v>
      </c>
    </row>
    <row r="117" spans="1:2" x14ac:dyDescent="0.25">
      <c r="A117" t="str">
        <f t="shared" si="2"/>
        <v>Travel Time Reliability</v>
      </c>
      <c r="B117" t="str">
        <f>Scenarios!AB120</f>
        <v>No improvement in Travel time reliability</v>
      </c>
    </row>
    <row r="118" spans="1:2" x14ac:dyDescent="0.25">
      <c r="A118" t="str">
        <f t="shared" si="2"/>
        <v>Road Surface Condition</v>
      </c>
      <c r="B118" t="str">
        <f>Scenarios!AB121</f>
        <v>Road Surface condition is maintained, asset consumption is stabilised, and asset stewardship is marginal</v>
      </c>
    </row>
    <row r="119" spans="1:2" x14ac:dyDescent="0.25">
      <c r="A119" t="str">
        <f t="shared" si="2"/>
        <v>Pavement Condition</v>
      </c>
      <c r="B119" t="str">
        <f>Scenarios!AB122</f>
        <v>Pavement condition is maintained, asset consumption is stabilised, and asset stewardship is marginal</v>
      </c>
    </row>
    <row r="120" spans="1:2" x14ac:dyDescent="0.25">
      <c r="A120" t="str">
        <f t="shared" si="2"/>
        <v>Footpath Condition</v>
      </c>
      <c r="B120" t="str">
        <f>Scenarios!AB123</f>
        <v>Footpath condition is maintained, asset consumption is stabilised, and asset stewardship is marginal</v>
      </c>
    </row>
    <row r="121" spans="1:2" x14ac:dyDescent="0.25">
      <c r="A121" t="str">
        <f t="shared" si="2"/>
        <v>Drainage Condition</v>
      </c>
      <c r="B121" t="str">
        <f>Scenarios!AB124</f>
        <v>Drainage condition is maintained, asset consumption is stabilised, and asset stewardship is marginal</v>
      </c>
    </row>
    <row r="122" spans="1:2" x14ac:dyDescent="0.25">
      <c r="A122" t="str">
        <f t="shared" si="2"/>
        <v>Structures Condition</v>
      </c>
      <c r="B122" t="str">
        <f>Scenarios!AB125</f>
        <v>Structures condition is maintained, asset consumption is stabilised, and asset stewardship is marginal</v>
      </c>
    </row>
    <row r="123" spans="1:2" x14ac:dyDescent="0.25">
      <c r="A123" t="str">
        <f t="shared" si="2"/>
        <v>Unsealed Roads Condition</v>
      </c>
      <c r="B123" t="str">
        <f>Scenarios!AB126</f>
        <v>Unsealed Roads condition is maintained, asset consumption is stabilised, and asset stewardship is marginal</v>
      </c>
    </row>
    <row r="124" spans="1:2" x14ac:dyDescent="0.25">
      <c r="A124" t="str">
        <f t="shared" si="2"/>
        <v>Traffic Services Condition</v>
      </c>
      <c r="B124" t="str">
        <f>Scenarios!AB127</f>
        <v>Traffic Services condition is maintained, asset consumption is stabilised, and asset stewardship is marginal</v>
      </c>
    </row>
    <row r="125" spans="1:2" x14ac:dyDescent="0.25">
      <c r="A125" t="str">
        <f t="shared" si="2"/>
        <v>Cycleway Condition</v>
      </c>
      <c r="B125" t="str">
        <f>Scenarios!AB128</f>
        <v>Cycleway condition is maintained, asset consumption is stabilised, and asset stewardship is marginal</v>
      </c>
    </row>
    <row r="126" spans="1:2" x14ac:dyDescent="0.25">
      <c r="A126" t="str">
        <f t="shared" si="2"/>
        <v>Environmental Asset Condition</v>
      </c>
      <c r="B126" t="str">
        <f>Scenarios!AB129</f>
        <v>Environmental Asset condition is maintained, asset consumption is stabilised, and asset stewardship is marginal</v>
      </c>
    </row>
    <row r="127" spans="1:2" x14ac:dyDescent="0.25">
      <c r="A127" t="str">
        <f t="shared" si="2"/>
        <v>Public Transport Asset Condition</v>
      </c>
      <c r="B127" t="str">
        <f>Scenarios!AB130</f>
        <v>Public Transport Asset condition is maintained, asset consumption is stabilised, and asset stewardship is marginal</v>
      </c>
    </row>
    <row r="128" spans="1:2" x14ac:dyDescent="0.25">
      <c r="A128" t="str">
        <f t="shared" si="2"/>
        <v>Smooth Travel Exposure</v>
      </c>
      <c r="B128">
        <f>Scenarios!AB131</f>
        <v>0</v>
      </c>
    </row>
    <row r="129" spans="1:13" x14ac:dyDescent="0.25">
      <c r="A129" t="str">
        <f t="shared" si="2"/>
        <v>Sealed Pavement Maintenance</v>
      </c>
      <c r="B129" t="str">
        <f>Scenarios!AB132</f>
        <v>Sealed pavement faults are mostly responded to in a timely manner, proactive maintenance is partially enabled.</v>
      </c>
    </row>
    <row r="130" spans="1:13" x14ac:dyDescent="0.25">
      <c r="A130" t="str">
        <f t="shared" si="2"/>
        <v>Unsealed Pavement Maintenance</v>
      </c>
      <c r="B130" t="str">
        <f>Scenarios!AB133</f>
        <v>Unsealed pavement faults are mostly responded to in a timely manner, proactive maintenance is partially enabled.</v>
      </c>
    </row>
    <row r="131" spans="1:13" x14ac:dyDescent="0.25">
      <c r="A131" t="str">
        <f t="shared" si="2"/>
        <v>Footpath Maintenance</v>
      </c>
      <c r="B131" t="str">
        <f>Scenarios!AB134</f>
        <v>Footpath faults are mostly responded to in a timely manner, proactive maintenance is partially enabled.</v>
      </c>
    </row>
    <row r="132" spans="1:13" x14ac:dyDescent="0.25">
      <c r="A132" t="str">
        <f t="shared" si="2"/>
        <v>Routine Drainage Maintenance</v>
      </c>
      <c r="B132" t="str">
        <f>Scenarios!AB135</f>
        <v>Drainage faults are mostly responded to in a timely manner, proactive maintenance is partially enabled.</v>
      </c>
    </row>
    <row r="133" spans="1:13" x14ac:dyDescent="0.25">
      <c r="A133" t="str">
        <f t="shared" si="2"/>
        <v>Structures Maintenance</v>
      </c>
      <c r="B133" t="str">
        <f>Scenarios!AB136</f>
        <v>Structures faults are mostly responded to in a timely manner, proactive maintenance is partially enabled.</v>
      </c>
    </row>
    <row r="134" spans="1:13" x14ac:dyDescent="0.25">
      <c r="A134" t="str">
        <f t="shared" si="2"/>
        <v>Emergency Response</v>
      </c>
      <c r="B134">
        <f>Scenarios!AB137</f>
        <v>0</v>
      </c>
    </row>
    <row r="135" spans="1:13" x14ac:dyDescent="0.25">
      <c r="A135" t="str">
        <f t="shared" si="2"/>
        <v>Network Services Maintenance</v>
      </c>
      <c r="B135" t="str">
        <f>Scenarios!AB138</f>
        <v>Network Services faults are mostly responded to in a timely manner, proactive maintenance is partially enabled.</v>
      </c>
    </row>
    <row r="136" spans="1:13" x14ac:dyDescent="0.25">
      <c r="A136" t="str">
        <f t="shared" si="2"/>
        <v>Cycle Path Maintenance</v>
      </c>
      <c r="B136" t="str">
        <f>Scenarios!AB139</f>
        <v>Network Services faults are mostly responded to in a timely manner, proactive maintenance is partially enabled.</v>
      </c>
    </row>
    <row r="137" spans="1:13" x14ac:dyDescent="0.25">
      <c r="A137" t="str">
        <f t="shared" si="2"/>
        <v>Environmental Maintenance</v>
      </c>
      <c r="B137" t="str">
        <f>Scenarios!AB140</f>
        <v>Environmental faults are mostly responded to in a timely manner, proactive maintenance is partially enabled.</v>
      </c>
    </row>
    <row r="138" spans="1:13" x14ac:dyDescent="0.25">
      <c r="A138" t="str">
        <f t="shared" si="2"/>
        <v>Public Transport Maintenance</v>
      </c>
      <c r="B138" t="str">
        <f>Scenarios!AB141</f>
        <v>Public Transport faults are mostly responded to in a timely manner, proactive maintenance is partially enabled.</v>
      </c>
    </row>
    <row r="141" spans="1:13" ht="15.75" thickBot="1" x14ac:dyDescent="0.3"/>
    <row r="142" spans="1:13" ht="18" x14ac:dyDescent="0.25">
      <c r="A142" s="27" t="str">
        <f>Scenarios!AA144</f>
        <v>FIVE</v>
      </c>
      <c r="B142" s="28" t="s">
        <v>231</v>
      </c>
      <c r="D142" s="27">
        <v>2024</v>
      </c>
      <c r="E142" s="27">
        <v>2025</v>
      </c>
      <c r="F142" s="27">
        <v>2026</v>
      </c>
      <c r="G142" s="27">
        <v>2027</v>
      </c>
      <c r="H142" s="27">
        <v>2028</v>
      </c>
      <c r="I142" s="27">
        <v>2029</v>
      </c>
      <c r="J142" s="27">
        <v>2030</v>
      </c>
      <c r="K142" s="27">
        <v>2031</v>
      </c>
      <c r="L142" s="27">
        <v>2032</v>
      </c>
      <c r="M142" s="27">
        <v>2033</v>
      </c>
    </row>
    <row r="143" spans="1:13" x14ac:dyDescent="0.25">
      <c r="A143" t="str">
        <f>A108</f>
        <v>Safe Travel</v>
      </c>
      <c r="B143" t="str">
        <f>Scenarios!AB146</f>
        <v>Not meet the DIA Mandatory target of 1 DSI saved per year</v>
      </c>
      <c r="C143" t="s">
        <v>232</v>
      </c>
      <c r="D143" s="29">
        <f>SUM(Scenarios!AD146:AD176)</f>
        <v>3240000</v>
      </c>
      <c r="E143" s="29">
        <f>SUM(Scenarios!AE146:AE176)</f>
        <v>3321000</v>
      </c>
      <c r="F143" s="29">
        <f>SUM(Scenarios!AF146:AF176)</f>
        <v>3402000</v>
      </c>
      <c r="G143" s="29">
        <f>SUM(Scenarios!AG146:AG176)</f>
        <v>3483000</v>
      </c>
      <c r="H143" s="29">
        <f>SUM(Scenarios!AH146:AH176)</f>
        <v>3564000</v>
      </c>
      <c r="I143" s="29">
        <f>SUM(Scenarios!AI146:AI176)</f>
        <v>3645000</v>
      </c>
      <c r="J143" s="29">
        <f>SUM(Scenarios!AJ146:AJ176)</f>
        <v>3726000</v>
      </c>
      <c r="K143" s="29">
        <f>SUM(Scenarios!AK146:AK176)</f>
        <v>3807000</v>
      </c>
      <c r="L143" s="29">
        <f>SUM(Scenarios!AL146:AL176)</f>
        <v>3888000</v>
      </c>
      <c r="M143" s="29">
        <f>SUM(Scenarios!AM146:AM176)</f>
        <v>3969000</v>
      </c>
    </row>
    <row r="144" spans="1:13" x14ac:dyDescent="0.25">
      <c r="A144" t="str">
        <f t="shared" ref="A144:A173" si="3">A109</f>
        <v>Active Travel</v>
      </c>
      <c r="B144" t="str">
        <f>Scenarios!AB147</f>
        <v>Current proportion of active travel trips maintained</v>
      </c>
      <c r="C144" t="s">
        <v>22</v>
      </c>
      <c r="D144" s="29">
        <f>SUM(Scenarios!AO146:AO176)</f>
        <v>19800000</v>
      </c>
      <c r="E144" s="29">
        <f>SUM(Scenarios!AP146:AP176)</f>
        <v>27900000</v>
      </c>
      <c r="F144" s="29">
        <f>SUM(Scenarios!AQ146:AQ176)</f>
        <v>27900000</v>
      </c>
      <c r="G144" s="29">
        <f>SUM(Scenarios!AR146:AR176)</f>
        <v>27900000</v>
      </c>
      <c r="H144" s="29">
        <f>SUM(Scenarios!AS146:AS176)</f>
        <v>36000000</v>
      </c>
      <c r="I144" s="29">
        <f>SUM(Scenarios!AT146:AT176)</f>
        <v>36000000</v>
      </c>
      <c r="J144" s="29">
        <f>SUM(Scenarios!AU146:AU176)</f>
        <v>36000000</v>
      </c>
      <c r="K144" s="29">
        <f>SUM(Scenarios!AV146:AV176)</f>
        <v>44100000</v>
      </c>
      <c r="L144" s="29">
        <f>SUM(Scenarios!AW146:AW176)</f>
        <v>44100000</v>
      </c>
      <c r="M144" s="29">
        <f>SUM(Scenarios!AX146:AX176)</f>
        <v>44100000</v>
      </c>
    </row>
    <row r="145" spans="1:13" x14ac:dyDescent="0.25">
      <c r="A145" t="str">
        <f t="shared" si="3"/>
        <v>Connected Network</v>
      </c>
      <c r="B145" t="str">
        <f>Scenarios!AB148</f>
        <v>Current network connectivity maintained</v>
      </c>
      <c r="C145" t="s">
        <v>234</v>
      </c>
      <c r="D145">
        <f>SUM(Scenarios!AZ146:AZ176)</f>
        <v>16200</v>
      </c>
      <c r="E145">
        <f>SUM(Scenarios!BA146:BA176)</f>
        <v>16200</v>
      </c>
      <c r="F145">
        <f>SUM(Scenarios!BB146:BB176)</f>
        <v>16200</v>
      </c>
      <c r="G145">
        <f>SUM(Scenarios!BC146:BC176)</f>
        <v>16200</v>
      </c>
      <c r="H145">
        <f>SUM(Scenarios!BD146:BD176)</f>
        <v>16200</v>
      </c>
      <c r="I145">
        <f>SUM(Scenarios!BE146:BE176)</f>
        <v>16200</v>
      </c>
      <c r="J145">
        <f>SUM(Scenarios!BF146:BF176)</f>
        <v>16200</v>
      </c>
      <c r="K145">
        <f>SUM(Scenarios!BG146:BG176)</f>
        <v>16200</v>
      </c>
      <c r="L145">
        <f>SUM(Scenarios!BH146:BH176)</f>
        <v>16200</v>
      </c>
      <c r="M145">
        <f>SUM(Scenarios!BI146:BI176)</f>
        <v>16200</v>
      </c>
    </row>
    <row r="146" spans="1:13" x14ac:dyDescent="0.25">
      <c r="A146" t="str">
        <f t="shared" si="3"/>
        <v>Unsealed Roads</v>
      </c>
      <c r="B146" t="str">
        <f>Scenarios!AB149</f>
        <v>Maintain current length of unsealed road network</v>
      </c>
    </row>
    <row r="147" spans="1:13" x14ac:dyDescent="0.25">
      <c r="A147" t="str">
        <f t="shared" si="3"/>
        <v>Modal Shift</v>
      </c>
      <c r="B147" t="str">
        <f>Scenarios!AB150</f>
        <v>Current passenger numbers maintained</v>
      </c>
    </row>
    <row r="148" spans="1:13" x14ac:dyDescent="0.25">
      <c r="A148" t="str">
        <f t="shared" si="3"/>
        <v>Heavy Vehicle Capacity</v>
      </c>
      <c r="B148" t="str">
        <f>Scenarios!AB151</f>
        <v>No increase in length of HPMV approved routes</v>
      </c>
    </row>
    <row r="149" spans="1:13" x14ac:dyDescent="0.25">
      <c r="A149" t="str">
        <f t="shared" si="3"/>
        <v>Resilient Network</v>
      </c>
      <c r="B149" t="str">
        <f>Scenarios!AB152</f>
        <v>Decreased heavy vehicle capacity, increased pavement maintenance expenditure, and worsening road user comfort</v>
      </c>
    </row>
    <row r="150" spans="1:13" x14ac:dyDescent="0.25">
      <c r="A150" t="str">
        <f t="shared" si="3"/>
        <v>Heavy Vehicle Access</v>
      </c>
      <c r="B150" t="str">
        <f>Scenarios!AB153</f>
        <v>No increase in length of HPMV approved routes</v>
      </c>
    </row>
    <row r="151" spans="1:13" x14ac:dyDescent="0.25">
      <c r="A151" t="str">
        <f t="shared" si="3"/>
        <v>Route Availability</v>
      </c>
      <c r="B151" t="str">
        <f>Scenarios!AB154</f>
        <v>Decreased heavy vehicle capacity, increased pavement maintenance expenditure, and worsening road user comfort</v>
      </c>
    </row>
    <row r="152" spans="1:13" x14ac:dyDescent="0.25">
      <c r="A152" t="str">
        <f t="shared" si="3"/>
        <v>Travel Time Reliability</v>
      </c>
      <c r="B152" t="str">
        <f>Scenarios!AB155</f>
        <v>No improvement in Travel time reliability</v>
      </c>
    </row>
    <row r="153" spans="1:13" x14ac:dyDescent="0.25">
      <c r="A153" t="str">
        <f t="shared" si="3"/>
        <v>Road Surface Condition</v>
      </c>
      <c r="B153" t="str">
        <f>Scenarios!AB156</f>
        <v>Pavement condition deteriorates, asset consumption accelerates, and asset stewardship is poor</v>
      </c>
    </row>
    <row r="154" spans="1:13" x14ac:dyDescent="0.25">
      <c r="A154" t="str">
        <f t="shared" si="3"/>
        <v>Pavement Condition</v>
      </c>
      <c r="B154" t="str">
        <f>Scenarios!AB157</f>
        <v>Pavement condition deteriorates, asset consumption accelerates, and asset stewardship is poor</v>
      </c>
    </row>
    <row r="155" spans="1:13" x14ac:dyDescent="0.25">
      <c r="A155" t="str">
        <f t="shared" si="3"/>
        <v>Footpath Condition</v>
      </c>
      <c r="B155" t="str">
        <f>Scenarios!AB158</f>
        <v>Footpath condition deteriorates, asset consumption accelerates, and asset stewardship is poor</v>
      </c>
    </row>
    <row r="156" spans="1:13" x14ac:dyDescent="0.25">
      <c r="A156" t="str">
        <f t="shared" si="3"/>
        <v>Drainage Condition</v>
      </c>
      <c r="B156" t="str">
        <f>Scenarios!AB159</f>
        <v>Drainage condition deteriorates, asset consumption accelerates, and asset stewardship is poor</v>
      </c>
    </row>
    <row r="157" spans="1:13" x14ac:dyDescent="0.25">
      <c r="A157" t="str">
        <f t="shared" si="3"/>
        <v>Structures Condition</v>
      </c>
      <c r="B157" t="str">
        <f>Scenarios!AB160</f>
        <v>Structures condition deteriorates, asset consumption accelerates, and asset stewardship is poor</v>
      </c>
    </row>
    <row r="158" spans="1:13" x14ac:dyDescent="0.25">
      <c r="A158" t="str">
        <f t="shared" si="3"/>
        <v>Unsealed Roads Condition</v>
      </c>
      <c r="B158" t="str">
        <f>Scenarios!AB161</f>
        <v>Unsealed Roads condition deteriorates, asset consumption accelerates, and asset stewardship is poor</v>
      </c>
    </row>
    <row r="159" spans="1:13" x14ac:dyDescent="0.25">
      <c r="A159" t="str">
        <f t="shared" si="3"/>
        <v>Traffic Services Condition</v>
      </c>
      <c r="B159" t="str">
        <f>Scenarios!AB162</f>
        <v>Traffic Services condition deteriorates, asset consumption accelerates, and asset stewardship is poor</v>
      </c>
    </row>
    <row r="160" spans="1:13" x14ac:dyDescent="0.25">
      <c r="A160" t="str">
        <f t="shared" si="3"/>
        <v>Cycleway Condition</v>
      </c>
      <c r="B160" t="str">
        <f>Scenarios!AB163</f>
        <v>Cycleway condition deteriorates, asset consumption accelerates, and asset stewardship is poor</v>
      </c>
    </row>
    <row r="161" spans="1:2" x14ac:dyDescent="0.25">
      <c r="A161" t="str">
        <f t="shared" si="3"/>
        <v>Environmental Asset Condition</v>
      </c>
      <c r="B161" t="str">
        <f>Scenarios!AB164</f>
        <v>Environmental Asset condition deteriorates, asset consumption accelerates, and asset stewardship is poor</v>
      </c>
    </row>
    <row r="162" spans="1:2" x14ac:dyDescent="0.25">
      <c r="A162" t="str">
        <f t="shared" si="3"/>
        <v>Public Transport Asset Condition</v>
      </c>
      <c r="B162" t="str">
        <f>Scenarios!AB165</f>
        <v>Public Transport Asset condition deteriorates, asset consumption accelerates, and asset stewardship is poor</v>
      </c>
    </row>
    <row r="163" spans="1:2" x14ac:dyDescent="0.25">
      <c r="A163" t="str">
        <f t="shared" si="3"/>
        <v>Smooth Travel Exposure</v>
      </c>
      <c r="B163">
        <f>Scenarios!AB166</f>
        <v>0</v>
      </c>
    </row>
    <row r="164" spans="1:2" x14ac:dyDescent="0.25">
      <c r="A164" t="str">
        <f t="shared" si="3"/>
        <v>Sealed Pavement Maintenance</v>
      </c>
      <c r="B164" t="str">
        <f>Scenarios!AB167</f>
        <v>Sealed pavement faults are not responded to in a timely manner, proactive maintenance is not done</v>
      </c>
    </row>
    <row r="165" spans="1:2" x14ac:dyDescent="0.25">
      <c r="A165" t="str">
        <f t="shared" si="3"/>
        <v>Unsealed Pavement Maintenance</v>
      </c>
      <c r="B165" t="str">
        <f>Scenarios!AB168</f>
        <v>Unsealed pavement faults are not responded to in a timely manner, proactive maintenance is not done</v>
      </c>
    </row>
    <row r="166" spans="1:2" x14ac:dyDescent="0.25">
      <c r="A166" t="str">
        <f t="shared" si="3"/>
        <v>Footpath Maintenance</v>
      </c>
      <c r="B166" t="str">
        <f>Scenarios!AB169</f>
        <v>Footpath faults are not responded to in a timely manner, proactive maintenance is not done</v>
      </c>
    </row>
    <row r="167" spans="1:2" x14ac:dyDescent="0.25">
      <c r="A167" t="str">
        <f t="shared" si="3"/>
        <v>Routine Drainage Maintenance</v>
      </c>
      <c r="B167" t="str">
        <f>Scenarios!AB170</f>
        <v>Drainage faults are not responded to in a timely manner, proactive maintenance is not done</v>
      </c>
    </row>
    <row r="168" spans="1:2" x14ac:dyDescent="0.25">
      <c r="A168" t="str">
        <f t="shared" si="3"/>
        <v>Structures Maintenance</v>
      </c>
      <c r="B168" t="str">
        <f>Scenarios!AB171</f>
        <v>Structures faults are not responded to in a timely manner, proactive maintenance is not done</v>
      </c>
    </row>
    <row r="169" spans="1:2" x14ac:dyDescent="0.25">
      <c r="A169" t="str">
        <f t="shared" si="3"/>
        <v>Emergency Response</v>
      </c>
      <c r="B169">
        <f>Scenarios!AB172</f>
        <v>0</v>
      </c>
    </row>
    <row r="170" spans="1:2" x14ac:dyDescent="0.25">
      <c r="A170" t="str">
        <f t="shared" si="3"/>
        <v>Network Services Maintenance</v>
      </c>
      <c r="B170" t="str">
        <f>Scenarios!AB173</f>
        <v>Network Services faults are not responded to in a timely manner, proactive maintenance is not done</v>
      </c>
    </row>
    <row r="171" spans="1:2" x14ac:dyDescent="0.25">
      <c r="A171" t="str">
        <f t="shared" si="3"/>
        <v>Cycle Path Maintenance</v>
      </c>
      <c r="B171" t="str">
        <f>Scenarios!AB174</f>
        <v>Network Services faults are not responded to in a timely manner, proactive maintenance is not done</v>
      </c>
    </row>
    <row r="172" spans="1:2" x14ac:dyDescent="0.25">
      <c r="A172" t="str">
        <f t="shared" si="3"/>
        <v>Environmental Maintenance</v>
      </c>
      <c r="B172" t="str">
        <f>Scenarios!AB175</f>
        <v>Environmental faults are not responded to in a timely manner, proactive maintenance is not done</v>
      </c>
    </row>
    <row r="173" spans="1:2" x14ac:dyDescent="0.25">
      <c r="A173" t="str">
        <f t="shared" si="3"/>
        <v>Public Transport Maintenance</v>
      </c>
      <c r="B173" t="str">
        <f>Scenarios!AB176</f>
        <v>Public Transport faults are not responded to in a timely manner, proactive maintenance is not done</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74D9-083C-4B46-A93F-531CC9126DCB}">
  <dimension ref="A1:AH92"/>
  <sheetViews>
    <sheetView workbookViewId="0">
      <selection activeCell="Y90" sqref="Y90:AH92"/>
    </sheetView>
  </sheetViews>
  <sheetFormatPr defaultColWidth="10.85546875" defaultRowHeight="15" x14ac:dyDescent="0.25"/>
  <cols>
    <col min="4" max="4" width="43.42578125" bestFit="1" customWidth="1"/>
  </cols>
  <sheetData>
    <row r="1" spans="1:34" x14ac:dyDescent="0.25">
      <c r="E1" t="s">
        <v>232</v>
      </c>
      <c r="O1" t="s">
        <v>22</v>
      </c>
      <c r="Y1" t="s">
        <v>234</v>
      </c>
    </row>
    <row r="2" spans="1:34" x14ac:dyDescent="0.25">
      <c r="C2" t="s">
        <v>233</v>
      </c>
      <c r="D2" t="s">
        <v>231</v>
      </c>
      <c r="E2">
        <v>2024</v>
      </c>
      <c r="F2">
        <v>2025</v>
      </c>
      <c r="G2">
        <v>2026</v>
      </c>
      <c r="H2">
        <v>2027</v>
      </c>
      <c r="I2">
        <v>2028</v>
      </c>
      <c r="J2">
        <v>2029</v>
      </c>
      <c r="K2">
        <v>2030</v>
      </c>
      <c r="L2">
        <v>2031</v>
      </c>
      <c r="M2">
        <v>2032</v>
      </c>
      <c r="N2">
        <v>2033</v>
      </c>
      <c r="O2">
        <v>2024</v>
      </c>
      <c r="P2">
        <v>2025</v>
      </c>
      <c r="Q2">
        <v>2026</v>
      </c>
      <c r="R2">
        <v>2027</v>
      </c>
      <c r="S2">
        <v>2028</v>
      </c>
      <c r="T2">
        <v>2029</v>
      </c>
      <c r="U2">
        <v>2030</v>
      </c>
      <c r="V2">
        <v>2031</v>
      </c>
      <c r="W2">
        <v>2032</v>
      </c>
      <c r="X2">
        <v>2033</v>
      </c>
      <c r="Y2">
        <v>2024</v>
      </c>
      <c r="Z2">
        <v>2025</v>
      </c>
      <c r="AA2">
        <v>2026</v>
      </c>
      <c r="AB2">
        <v>2027</v>
      </c>
      <c r="AC2">
        <v>2028</v>
      </c>
      <c r="AD2">
        <v>2029</v>
      </c>
      <c r="AE2">
        <v>2030</v>
      </c>
      <c r="AF2">
        <v>2031</v>
      </c>
      <c r="AG2">
        <v>2032</v>
      </c>
      <c r="AH2">
        <v>2033</v>
      </c>
    </row>
    <row r="3" spans="1:34" x14ac:dyDescent="0.25">
      <c r="A3" t="s">
        <v>28</v>
      </c>
      <c r="B3" t="s">
        <v>8</v>
      </c>
      <c r="C3" t="str">
        <f>A3&amp;B3</f>
        <v>S01A</v>
      </c>
      <c r="D3" t="str">
        <f>Strategic!D19</f>
        <v>Exceed the DIA Mandatory target of 1 DSI saved per year</v>
      </c>
      <c r="E3">
        <f>Strategic!G23</f>
        <v>120000</v>
      </c>
      <c r="F3">
        <f>Strategic!H23</f>
        <v>123000</v>
      </c>
      <c r="G3">
        <f>Strategic!I23</f>
        <v>126000</v>
      </c>
      <c r="H3">
        <f>Strategic!J23</f>
        <v>129000</v>
      </c>
      <c r="I3">
        <f>Strategic!K23</f>
        <v>132000</v>
      </c>
      <c r="J3">
        <f>Strategic!L23</f>
        <v>135000</v>
      </c>
      <c r="K3">
        <f>Strategic!M23</f>
        <v>138000</v>
      </c>
      <c r="L3">
        <f>Strategic!N23</f>
        <v>141000</v>
      </c>
      <c r="M3">
        <f>Strategic!O23</f>
        <v>144000</v>
      </c>
      <c r="N3">
        <f>Strategic!P23</f>
        <v>147000</v>
      </c>
      <c r="O3">
        <f>Strategic!G24</f>
        <v>200000</v>
      </c>
      <c r="P3">
        <f>Strategic!H24</f>
        <v>200000</v>
      </c>
      <c r="Q3">
        <f>Strategic!I24</f>
        <v>200000</v>
      </c>
      <c r="R3">
        <f>Strategic!J24</f>
        <v>200000</v>
      </c>
      <c r="S3">
        <f>Strategic!K24</f>
        <v>200000</v>
      </c>
      <c r="T3">
        <f>Strategic!L24</f>
        <v>300000</v>
      </c>
      <c r="U3">
        <f>Strategic!M24</f>
        <v>300000</v>
      </c>
      <c r="V3">
        <f>Strategic!N24</f>
        <v>300000</v>
      </c>
      <c r="W3">
        <f>Strategic!O24</f>
        <v>300000</v>
      </c>
      <c r="X3">
        <f>Strategic!P24</f>
        <v>300000</v>
      </c>
      <c r="Y3">
        <f>Strategic!G25</f>
        <v>1200</v>
      </c>
      <c r="Z3">
        <f>Strategic!H25</f>
        <v>1200</v>
      </c>
      <c r="AA3">
        <f>Strategic!I25</f>
        <v>1200</v>
      </c>
      <c r="AB3">
        <f>Strategic!J25</f>
        <v>1200</v>
      </c>
      <c r="AC3">
        <f>Strategic!K25</f>
        <v>1200</v>
      </c>
      <c r="AD3">
        <f>Strategic!L25</f>
        <v>1200</v>
      </c>
      <c r="AE3">
        <f>Strategic!M25</f>
        <v>1200</v>
      </c>
      <c r="AF3">
        <f>Strategic!N25</f>
        <v>1200</v>
      </c>
      <c r="AG3">
        <f>Strategic!O25</f>
        <v>1200</v>
      </c>
      <c r="AH3">
        <f>Strategic!P25</f>
        <v>1200</v>
      </c>
    </row>
    <row r="4" spans="1:34" x14ac:dyDescent="0.25">
      <c r="A4" t="s">
        <v>28</v>
      </c>
      <c r="B4" t="s">
        <v>9</v>
      </c>
      <c r="C4" t="str">
        <f t="shared" ref="C4:C67" si="0">A4&amp;B4</f>
        <v>S01B</v>
      </c>
      <c r="D4" t="str">
        <f>Strategic!D26</f>
        <v>Meet the DIA Mandatory target of 1 DSI saved per year</v>
      </c>
      <c r="E4">
        <f>Strategic!G30</f>
        <v>88000</v>
      </c>
      <c r="F4">
        <f>Strategic!H30</f>
        <v>90200.000000000015</v>
      </c>
      <c r="G4">
        <f>Strategic!I30</f>
        <v>92400.000000000015</v>
      </c>
      <c r="H4">
        <f>Strategic!J30</f>
        <v>94600.000000000015</v>
      </c>
      <c r="I4">
        <f>Strategic!K30</f>
        <v>96800.000000000015</v>
      </c>
      <c r="J4">
        <f>Strategic!L30</f>
        <v>99000.000000000015</v>
      </c>
      <c r="K4">
        <f>Strategic!M30</f>
        <v>101200.00000000001</v>
      </c>
      <c r="L4">
        <f>Strategic!N30</f>
        <v>103400.00000000001</v>
      </c>
      <c r="M4">
        <f>Strategic!O30</f>
        <v>105600.00000000001</v>
      </c>
      <c r="N4">
        <f>Strategic!P30</f>
        <v>107800.00000000001</v>
      </c>
      <c r="O4">
        <f>Strategic!G31</f>
        <v>400000</v>
      </c>
      <c r="P4">
        <f>Strategic!H31</f>
        <v>400000</v>
      </c>
      <c r="Q4">
        <f>Strategic!I31</f>
        <v>600000</v>
      </c>
      <c r="R4">
        <f>Strategic!J31</f>
        <v>600000</v>
      </c>
      <c r="S4">
        <f>Strategic!K31</f>
        <v>600000</v>
      </c>
      <c r="T4">
        <f>Strategic!L31</f>
        <v>600000</v>
      </c>
      <c r="U4">
        <f>Strategic!M31</f>
        <v>800000</v>
      </c>
      <c r="V4">
        <f>Strategic!N31</f>
        <v>800000</v>
      </c>
      <c r="W4">
        <f>Strategic!O31</f>
        <v>800000</v>
      </c>
      <c r="X4">
        <f>Strategic!P31</f>
        <v>800000</v>
      </c>
      <c r="Y4">
        <f>Strategic!G32</f>
        <v>880.00000000000011</v>
      </c>
      <c r="Z4">
        <f>Strategic!H32</f>
        <v>880.00000000000011</v>
      </c>
      <c r="AA4">
        <f>Strategic!I32</f>
        <v>880.00000000000011</v>
      </c>
      <c r="AB4">
        <f>Strategic!J32</f>
        <v>880.00000000000011</v>
      </c>
      <c r="AC4">
        <f>Strategic!K32</f>
        <v>880.00000000000011</v>
      </c>
      <c r="AD4">
        <f>Strategic!L32</f>
        <v>880.00000000000011</v>
      </c>
      <c r="AE4">
        <f>Strategic!M32</f>
        <v>880.00000000000011</v>
      </c>
      <c r="AF4">
        <f>Strategic!N32</f>
        <v>880.00000000000011</v>
      </c>
      <c r="AG4">
        <f>Strategic!O32</f>
        <v>880.00000000000011</v>
      </c>
      <c r="AH4">
        <f>Strategic!P32</f>
        <v>880.00000000000011</v>
      </c>
    </row>
    <row r="5" spans="1:34" x14ac:dyDescent="0.25">
      <c r="A5" t="s">
        <v>28</v>
      </c>
      <c r="B5" t="s">
        <v>10</v>
      </c>
      <c r="C5" t="str">
        <f t="shared" si="0"/>
        <v>S01C</v>
      </c>
      <c r="D5" t="str">
        <f>Strategic!D33</f>
        <v>Not meet the DIA Mandatory target of 1 DSI saved per year</v>
      </c>
      <c r="E5">
        <f>Strategic!G37</f>
        <v>60000</v>
      </c>
      <c r="F5">
        <f>Strategic!H37</f>
        <v>61500</v>
      </c>
      <c r="G5">
        <f>Strategic!I37</f>
        <v>63000</v>
      </c>
      <c r="H5">
        <f>Strategic!J37</f>
        <v>64500</v>
      </c>
      <c r="I5">
        <f>Strategic!K37</f>
        <v>66000</v>
      </c>
      <c r="J5">
        <f>Strategic!L37</f>
        <v>67500</v>
      </c>
      <c r="K5">
        <f>Strategic!M37</f>
        <v>69000</v>
      </c>
      <c r="L5">
        <f>Strategic!N37</f>
        <v>70500</v>
      </c>
      <c r="M5">
        <f>Strategic!O37</f>
        <v>72000</v>
      </c>
      <c r="N5">
        <f>Strategic!P37</f>
        <v>73500</v>
      </c>
      <c r="O5">
        <f>Strategic!G38</f>
        <v>600000</v>
      </c>
      <c r="P5">
        <f>Strategic!H38</f>
        <v>900000</v>
      </c>
      <c r="Q5">
        <f>Strategic!I38</f>
        <v>900000</v>
      </c>
      <c r="R5">
        <f>Strategic!J38</f>
        <v>900000</v>
      </c>
      <c r="S5">
        <f>Strategic!K38</f>
        <v>1200000</v>
      </c>
      <c r="T5">
        <f>Strategic!L38</f>
        <v>1200000</v>
      </c>
      <c r="U5">
        <f>Strategic!M38</f>
        <v>1200000</v>
      </c>
      <c r="V5">
        <f>Strategic!N38</f>
        <v>1500000</v>
      </c>
      <c r="W5">
        <f>Strategic!O38</f>
        <v>1500000</v>
      </c>
      <c r="X5">
        <f>Strategic!P38</f>
        <v>1500000</v>
      </c>
      <c r="Y5">
        <f>Strategic!G39</f>
        <v>600</v>
      </c>
      <c r="Z5">
        <f>Strategic!H39</f>
        <v>600</v>
      </c>
      <c r="AA5">
        <f>Strategic!I39</f>
        <v>600</v>
      </c>
      <c r="AB5">
        <f>Strategic!J39</f>
        <v>600</v>
      </c>
      <c r="AC5">
        <f>Strategic!K39</f>
        <v>600</v>
      </c>
      <c r="AD5">
        <f>Strategic!L39</f>
        <v>600</v>
      </c>
      <c r="AE5">
        <f>Strategic!M39</f>
        <v>600</v>
      </c>
      <c r="AF5">
        <f>Strategic!N39</f>
        <v>600</v>
      </c>
      <c r="AG5">
        <f>Strategic!O39</f>
        <v>600</v>
      </c>
      <c r="AH5">
        <f>Strategic!P39</f>
        <v>600</v>
      </c>
    </row>
    <row r="6" spans="1:34" x14ac:dyDescent="0.25">
      <c r="A6" t="s">
        <v>29</v>
      </c>
      <c r="B6" t="s">
        <v>8</v>
      </c>
      <c r="C6" t="str">
        <f t="shared" si="0"/>
        <v>S02A</v>
      </c>
      <c r="D6" t="str">
        <f>Strategic!D43</f>
        <v xml:space="preserve">A substantial improvement in the proportion of active travel trips </v>
      </c>
      <c r="E6">
        <f>Strategic!G47</f>
        <v>1200000</v>
      </c>
      <c r="F6">
        <f>Strategic!H47</f>
        <v>1230000</v>
      </c>
      <c r="G6">
        <f>Strategic!I47</f>
        <v>1260000</v>
      </c>
      <c r="H6">
        <f>Strategic!J47</f>
        <v>1290000</v>
      </c>
      <c r="I6">
        <f>Strategic!K47</f>
        <v>1320000</v>
      </c>
      <c r="J6">
        <f>Strategic!L47</f>
        <v>1350000</v>
      </c>
      <c r="K6">
        <f>Strategic!M47</f>
        <v>1380000</v>
      </c>
      <c r="L6">
        <f>Strategic!N47</f>
        <v>1410000</v>
      </c>
      <c r="M6">
        <f>Strategic!O47</f>
        <v>1440000</v>
      </c>
      <c r="N6">
        <f>Strategic!P47</f>
        <v>1470000</v>
      </c>
      <c r="O6">
        <f>Strategic!G48</f>
        <v>200000</v>
      </c>
      <c r="P6">
        <f>Strategic!H48</f>
        <v>200000</v>
      </c>
      <c r="Q6">
        <f>Strategic!I48</f>
        <v>200000</v>
      </c>
      <c r="R6">
        <f>Strategic!J48</f>
        <v>200000</v>
      </c>
      <c r="S6">
        <f>Strategic!K48</f>
        <v>200000</v>
      </c>
      <c r="T6">
        <f>Strategic!L48</f>
        <v>300000</v>
      </c>
      <c r="U6">
        <f>Strategic!M48</f>
        <v>300000</v>
      </c>
      <c r="V6">
        <f>Strategic!N48</f>
        <v>300000</v>
      </c>
      <c r="W6">
        <f>Strategic!O48</f>
        <v>300000</v>
      </c>
      <c r="X6">
        <f>Strategic!P48</f>
        <v>300000</v>
      </c>
      <c r="Y6">
        <f>Strategic!G49</f>
        <v>1200</v>
      </c>
      <c r="Z6">
        <f>Strategic!H49</f>
        <v>1200</v>
      </c>
      <c r="AA6">
        <f>Strategic!I49</f>
        <v>1200</v>
      </c>
      <c r="AB6">
        <f>Strategic!J49</f>
        <v>1200</v>
      </c>
      <c r="AC6">
        <f>Strategic!K49</f>
        <v>1200</v>
      </c>
      <c r="AD6">
        <f>Strategic!L49</f>
        <v>1200</v>
      </c>
      <c r="AE6">
        <f>Strategic!M49</f>
        <v>1200</v>
      </c>
      <c r="AF6">
        <f>Strategic!N49</f>
        <v>1200</v>
      </c>
      <c r="AG6">
        <f>Strategic!O49</f>
        <v>1200</v>
      </c>
      <c r="AH6">
        <f>Strategic!P49</f>
        <v>1200</v>
      </c>
    </row>
    <row r="7" spans="1:34" x14ac:dyDescent="0.25">
      <c r="A7" t="s">
        <v>29</v>
      </c>
      <c r="B7" t="s">
        <v>9</v>
      </c>
      <c r="C7" t="str">
        <f t="shared" si="0"/>
        <v>S02B</v>
      </c>
      <c r="D7" t="str">
        <f>Strategic!D50</f>
        <v>An improvement in the proportion of active travel trips</v>
      </c>
      <c r="E7">
        <f>Strategic!G54</f>
        <v>880000.00000000012</v>
      </c>
      <c r="F7">
        <f>Strategic!H54</f>
        <v>902000.00000000012</v>
      </c>
      <c r="G7">
        <f>Strategic!I54</f>
        <v>924000.00000000012</v>
      </c>
      <c r="H7">
        <f>Strategic!J54</f>
        <v>946000.00000000012</v>
      </c>
      <c r="I7">
        <f>Strategic!K54</f>
        <v>968000.00000000012</v>
      </c>
      <c r="J7">
        <f>Strategic!L54</f>
        <v>990000.00000000012</v>
      </c>
      <c r="K7">
        <f>Strategic!M54</f>
        <v>1012000.0000000001</v>
      </c>
      <c r="L7">
        <f>Strategic!N54</f>
        <v>1034000.0000000001</v>
      </c>
      <c r="M7">
        <f>Strategic!O54</f>
        <v>1056000</v>
      </c>
      <c r="N7">
        <f>Strategic!P54</f>
        <v>1078000</v>
      </c>
      <c r="O7">
        <f>Strategic!G55</f>
        <v>400000</v>
      </c>
      <c r="P7">
        <f>Strategic!H55</f>
        <v>400000</v>
      </c>
      <c r="Q7">
        <f>Strategic!I55</f>
        <v>600000</v>
      </c>
      <c r="R7">
        <f>Strategic!J55</f>
        <v>600000</v>
      </c>
      <c r="S7">
        <f>Strategic!K55</f>
        <v>600000</v>
      </c>
      <c r="T7">
        <f>Strategic!L55</f>
        <v>600000</v>
      </c>
      <c r="U7">
        <f>Strategic!M55</f>
        <v>800000</v>
      </c>
      <c r="V7">
        <f>Strategic!N55</f>
        <v>800000</v>
      </c>
      <c r="W7">
        <f>Strategic!O55</f>
        <v>800000</v>
      </c>
      <c r="X7">
        <f>Strategic!P55</f>
        <v>800000</v>
      </c>
      <c r="Y7">
        <f>Strategic!G56</f>
        <v>880.00000000000011</v>
      </c>
      <c r="Z7">
        <f>Strategic!H56</f>
        <v>880.00000000000011</v>
      </c>
      <c r="AA7">
        <f>Strategic!I56</f>
        <v>880.00000000000011</v>
      </c>
      <c r="AB7">
        <f>Strategic!J56</f>
        <v>880.00000000000011</v>
      </c>
      <c r="AC7">
        <f>Strategic!K56</f>
        <v>880.00000000000011</v>
      </c>
      <c r="AD7">
        <f>Strategic!L56</f>
        <v>880.00000000000011</v>
      </c>
      <c r="AE7">
        <f>Strategic!M56</f>
        <v>880.00000000000011</v>
      </c>
      <c r="AF7">
        <f>Strategic!N56</f>
        <v>880.00000000000011</v>
      </c>
      <c r="AG7">
        <f>Strategic!O56</f>
        <v>880.00000000000011</v>
      </c>
      <c r="AH7">
        <f>Strategic!P56</f>
        <v>880.00000000000011</v>
      </c>
    </row>
    <row r="8" spans="1:34" x14ac:dyDescent="0.25">
      <c r="A8" t="s">
        <v>29</v>
      </c>
      <c r="B8" t="s">
        <v>10</v>
      </c>
      <c r="C8" t="str">
        <f t="shared" si="0"/>
        <v>S02C</v>
      </c>
      <c r="D8" t="str">
        <f>Strategic!D57</f>
        <v>Current proportion of active travel trips maintained</v>
      </c>
      <c r="E8">
        <f>Strategic!G61</f>
        <v>600000</v>
      </c>
      <c r="F8">
        <f>Strategic!H61</f>
        <v>615000</v>
      </c>
      <c r="G8">
        <f>Strategic!I61</f>
        <v>630000</v>
      </c>
      <c r="H8">
        <f>Strategic!J61</f>
        <v>645000</v>
      </c>
      <c r="I8">
        <f>Strategic!K61</f>
        <v>660000</v>
      </c>
      <c r="J8">
        <f>Strategic!L61</f>
        <v>675000</v>
      </c>
      <c r="K8">
        <f>Strategic!M61</f>
        <v>690000</v>
      </c>
      <c r="L8">
        <f>Strategic!N61</f>
        <v>705000</v>
      </c>
      <c r="M8">
        <f>Strategic!O61</f>
        <v>720000</v>
      </c>
      <c r="N8">
        <f>Strategic!P61</f>
        <v>735000</v>
      </c>
      <c r="O8">
        <f>Strategic!G62</f>
        <v>600000</v>
      </c>
      <c r="P8">
        <f>Strategic!H62</f>
        <v>900000</v>
      </c>
      <c r="Q8">
        <f>Strategic!I62</f>
        <v>900000</v>
      </c>
      <c r="R8">
        <f>Strategic!J62</f>
        <v>900000</v>
      </c>
      <c r="S8">
        <f>Strategic!K62</f>
        <v>1200000</v>
      </c>
      <c r="T8">
        <f>Strategic!L62</f>
        <v>1200000</v>
      </c>
      <c r="U8">
        <f>Strategic!M62</f>
        <v>1200000</v>
      </c>
      <c r="V8">
        <f>Strategic!N62</f>
        <v>1500000</v>
      </c>
      <c r="W8">
        <f>Strategic!O62</f>
        <v>1500000</v>
      </c>
      <c r="X8">
        <f>Strategic!P62</f>
        <v>1500000</v>
      </c>
      <c r="Y8">
        <f>Strategic!G63</f>
        <v>600</v>
      </c>
      <c r="Z8">
        <f>Strategic!H63</f>
        <v>600</v>
      </c>
      <c r="AA8">
        <f>Strategic!I63</f>
        <v>600</v>
      </c>
      <c r="AB8">
        <f>Strategic!J63</f>
        <v>600</v>
      </c>
      <c r="AC8">
        <f>Strategic!K63</f>
        <v>600</v>
      </c>
      <c r="AD8">
        <f>Strategic!L63</f>
        <v>600</v>
      </c>
      <c r="AE8">
        <f>Strategic!M63</f>
        <v>600</v>
      </c>
      <c r="AF8">
        <f>Strategic!N63</f>
        <v>600</v>
      </c>
      <c r="AG8">
        <f>Strategic!O63</f>
        <v>600</v>
      </c>
      <c r="AH8">
        <f>Strategic!P63</f>
        <v>600</v>
      </c>
    </row>
    <row r="9" spans="1:34" x14ac:dyDescent="0.25">
      <c r="A9" t="s">
        <v>30</v>
      </c>
      <c r="B9" t="s">
        <v>8</v>
      </c>
      <c r="C9" t="str">
        <f t="shared" si="0"/>
        <v>S03A</v>
      </c>
      <c r="D9" t="str">
        <f>Strategic!D67</f>
        <v>A significant improvement in network connectivity</v>
      </c>
      <c r="E9">
        <f>Strategic!G71</f>
        <v>120000</v>
      </c>
      <c r="F9">
        <f>Strategic!H71</f>
        <v>123000</v>
      </c>
      <c r="G9">
        <f>Strategic!I71</f>
        <v>126000</v>
      </c>
      <c r="H9">
        <f>Strategic!J71</f>
        <v>129000</v>
      </c>
      <c r="I9">
        <f>Strategic!K71</f>
        <v>132000</v>
      </c>
      <c r="J9">
        <f>Strategic!L71</f>
        <v>135000</v>
      </c>
      <c r="K9">
        <f>Strategic!M71</f>
        <v>138000</v>
      </c>
      <c r="L9">
        <f>Strategic!N71</f>
        <v>141000</v>
      </c>
      <c r="M9">
        <f>Strategic!O71</f>
        <v>144000</v>
      </c>
      <c r="N9">
        <f>Strategic!P71</f>
        <v>147000</v>
      </c>
      <c r="O9">
        <f>Strategic!G72</f>
        <v>200000</v>
      </c>
      <c r="P9">
        <f>Strategic!H72</f>
        <v>200000</v>
      </c>
      <c r="Q9">
        <f>Strategic!I72</f>
        <v>200000</v>
      </c>
      <c r="R9">
        <f>Strategic!J72</f>
        <v>200000</v>
      </c>
      <c r="S9">
        <f>Strategic!K72</f>
        <v>200000</v>
      </c>
      <c r="T9">
        <f>Strategic!L72</f>
        <v>300000</v>
      </c>
      <c r="U9">
        <f>Strategic!M72</f>
        <v>300000</v>
      </c>
      <c r="V9">
        <f>Strategic!N72</f>
        <v>300000</v>
      </c>
      <c r="W9">
        <f>Strategic!O72</f>
        <v>300000</v>
      </c>
      <c r="X9">
        <f>Strategic!P72</f>
        <v>300000</v>
      </c>
      <c r="Y9">
        <f>Strategic!G73</f>
        <v>1200</v>
      </c>
      <c r="Z9">
        <f>Strategic!H73</f>
        <v>1200</v>
      </c>
      <c r="AA9">
        <f>Strategic!I73</f>
        <v>1200</v>
      </c>
      <c r="AB9">
        <f>Strategic!J73</f>
        <v>1200</v>
      </c>
      <c r="AC9">
        <f>Strategic!K73</f>
        <v>1200</v>
      </c>
      <c r="AD9">
        <f>Strategic!L73</f>
        <v>1200</v>
      </c>
      <c r="AE9">
        <f>Strategic!M73</f>
        <v>1200</v>
      </c>
      <c r="AF9">
        <f>Strategic!N73</f>
        <v>1200</v>
      </c>
      <c r="AG9">
        <f>Strategic!O73</f>
        <v>1200</v>
      </c>
      <c r="AH9">
        <f>Strategic!P73</f>
        <v>1200</v>
      </c>
    </row>
    <row r="10" spans="1:34" x14ac:dyDescent="0.25">
      <c r="A10" t="s">
        <v>30</v>
      </c>
      <c r="B10" t="s">
        <v>9</v>
      </c>
      <c r="C10" t="str">
        <f t="shared" si="0"/>
        <v>S03B</v>
      </c>
      <c r="D10" t="str">
        <f>Strategic!D74</f>
        <v>An improvement in network connectivity</v>
      </c>
      <c r="E10">
        <f>Strategic!G78</f>
        <v>88000</v>
      </c>
      <c r="F10">
        <f>Strategic!H78</f>
        <v>90200.000000000015</v>
      </c>
      <c r="G10">
        <f>Strategic!I78</f>
        <v>92400.000000000015</v>
      </c>
      <c r="H10">
        <f>Strategic!J78</f>
        <v>94600.000000000015</v>
      </c>
      <c r="I10">
        <f>Strategic!K78</f>
        <v>96800.000000000015</v>
      </c>
      <c r="J10">
        <f>Strategic!L78</f>
        <v>99000.000000000015</v>
      </c>
      <c r="K10">
        <f>Strategic!M78</f>
        <v>101200.00000000001</v>
      </c>
      <c r="L10">
        <f>Strategic!N78</f>
        <v>103400.00000000001</v>
      </c>
      <c r="M10">
        <f>Strategic!O78</f>
        <v>105600.00000000001</v>
      </c>
      <c r="N10">
        <f>Strategic!P78</f>
        <v>107800.00000000001</v>
      </c>
      <c r="O10">
        <f>Strategic!G79</f>
        <v>400000</v>
      </c>
      <c r="P10">
        <f>Strategic!H79</f>
        <v>400000</v>
      </c>
      <c r="Q10">
        <f>Strategic!I79</f>
        <v>600000</v>
      </c>
      <c r="R10">
        <f>Strategic!J79</f>
        <v>600000</v>
      </c>
      <c r="S10">
        <f>Strategic!K79</f>
        <v>600000</v>
      </c>
      <c r="T10">
        <f>Strategic!L79</f>
        <v>600000</v>
      </c>
      <c r="U10">
        <f>Strategic!M79</f>
        <v>800000</v>
      </c>
      <c r="V10">
        <f>Strategic!N79</f>
        <v>800000</v>
      </c>
      <c r="W10">
        <f>Strategic!O79</f>
        <v>800000</v>
      </c>
      <c r="X10">
        <f>Strategic!P79</f>
        <v>800000</v>
      </c>
      <c r="Y10">
        <f>Strategic!G80</f>
        <v>880.00000000000011</v>
      </c>
      <c r="Z10">
        <f>Strategic!H80</f>
        <v>880.00000000000011</v>
      </c>
      <c r="AA10">
        <f>Strategic!I80</f>
        <v>880.00000000000011</v>
      </c>
      <c r="AB10">
        <f>Strategic!J80</f>
        <v>880.00000000000011</v>
      </c>
      <c r="AC10">
        <f>Strategic!K80</f>
        <v>880.00000000000011</v>
      </c>
      <c r="AD10">
        <f>Strategic!L80</f>
        <v>880.00000000000011</v>
      </c>
      <c r="AE10">
        <f>Strategic!M80</f>
        <v>880.00000000000011</v>
      </c>
      <c r="AF10">
        <f>Strategic!N80</f>
        <v>880.00000000000011</v>
      </c>
      <c r="AG10">
        <f>Strategic!O80</f>
        <v>880.00000000000011</v>
      </c>
      <c r="AH10">
        <f>Strategic!P80</f>
        <v>880.00000000000011</v>
      </c>
    </row>
    <row r="11" spans="1:34" x14ac:dyDescent="0.25">
      <c r="A11" t="s">
        <v>30</v>
      </c>
      <c r="B11" t="s">
        <v>10</v>
      </c>
      <c r="C11" t="str">
        <f t="shared" si="0"/>
        <v>S03C</v>
      </c>
      <c r="D11" t="str">
        <f>Strategic!D81</f>
        <v>Current network connectivity maintained</v>
      </c>
      <c r="E11">
        <f>Strategic!G85</f>
        <v>60000</v>
      </c>
      <c r="F11">
        <f>Strategic!H85</f>
        <v>61500</v>
      </c>
      <c r="G11">
        <f>Strategic!I85</f>
        <v>63000</v>
      </c>
      <c r="H11">
        <f>Strategic!J85</f>
        <v>64500</v>
      </c>
      <c r="I11">
        <f>Strategic!K85</f>
        <v>66000</v>
      </c>
      <c r="J11">
        <f>Strategic!L85</f>
        <v>67500</v>
      </c>
      <c r="K11">
        <f>Strategic!M85</f>
        <v>69000</v>
      </c>
      <c r="L11">
        <f>Strategic!N85</f>
        <v>70500</v>
      </c>
      <c r="M11">
        <f>Strategic!O85</f>
        <v>72000</v>
      </c>
      <c r="N11">
        <f>Strategic!P85</f>
        <v>73500</v>
      </c>
      <c r="O11">
        <f>Strategic!G86</f>
        <v>600000</v>
      </c>
      <c r="P11">
        <f>Strategic!H86</f>
        <v>900000</v>
      </c>
      <c r="Q11">
        <f>Strategic!I86</f>
        <v>900000</v>
      </c>
      <c r="R11">
        <f>Strategic!J86</f>
        <v>900000</v>
      </c>
      <c r="S11">
        <f>Strategic!K86</f>
        <v>1200000</v>
      </c>
      <c r="T11">
        <f>Strategic!L86</f>
        <v>1200000</v>
      </c>
      <c r="U11">
        <f>Strategic!M86</f>
        <v>1200000</v>
      </c>
      <c r="V11">
        <f>Strategic!N86</f>
        <v>1500000</v>
      </c>
      <c r="W11">
        <f>Strategic!O86</f>
        <v>1500000</v>
      </c>
      <c r="X11">
        <f>Strategic!P86</f>
        <v>1500000</v>
      </c>
      <c r="Y11">
        <f>Strategic!G87</f>
        <v>600</v>
      </c>
      <c r="Z11">
        <f>Strategic!H87</f>
        <v>600</v>
      </c>
      <c r="AA11">
        <f>Strategic!I87</f>
        <v>600</v>
      </c>
      <c r="AB11">
        <f>Strategic!J87</f>
        <v>600</v>
      </c>
      <c r="AC11">
        <f>Strategic!K87</f>
        <v>600</v>
      </c>
      <c r="AD11">
        <f>Strategic!L87</f>
        <v>600</v>
      </c>
      <c r="AE11">
        <f>Strategic!M87</f>
        <v>600</v>
      </c>
      <c r="AF11">
        <f>Strategic!N87</f>
        <v>600</v>
      </c>
      <c r="AG11">
        <f>Strategic!O87</f>
        <v>600</v>
      </c>
      <c r="AH11">
        <f>Strategic!P87</f>
        <v>600</v>
      </c>
    </row>
    <row r="12" spans="1:34" x14ac:dyDescent="0.25">
      <c r="A12" t="s">
        <v>31</v>
      </c>
      <c r="B12" t="s">
        <v>8</v>
      </c>
      <c r="C12" t="str">
        <f t="shared" si="0"/>
        <v>S04A</v>
      </c>
      <c r="D12" t="str">
        <f>Strategic!D91</f>
        <v xml:space="preserve">Roads are sealed where population density or land use demands it on least life cycle cost basis, or where dust is causing harm </v>
      </c>
      <c r="E12">
        <f>Strategic!G95</f>
        <v>120000</v>
      </c>
      <c r="F12">
        <f>Strategic!H95</f>
        <v>123000</v>
      </c>
      <c r="G12">
        <f>Strategic!I95</f>
        <v>126000</v>
      </c>
      <c r="H12">
        <f>Strategic!J95</f>
        <v>129000</v>
      </c>
      <c r="I12">
        <f>Strategic!K95</f>
        <v>132000</v>
      </c>
      <c r="J12">
        <f>Strategic!L95</f>
        <v>135000</v>
      </c>
      <c r="K12">
        <f>Strategic!M95</f>
        <v>138000</v>
      </c>
      <c r="L12">
        <f>Strategic!N95</f>
        <v>141000</v>
      </c>
      <c r="M12">
        <f>Strategic!O95</f>
        <v>144000</v>
      </c>
      <c r="N12">
        <f>Strategic!P95</f>
        <v>147000</v>
      </c>
      <c r="O12">
        <f>Strategic!G96</f>
        <v>200000</v>
      </c>
      <c r="P12">
        <f>Strategic!H96</f>
        <v>200000</v>
      </c>
      <c r="Q12">
        <f>Strategic!I96</f>
        <v>200000</v>
      </c>
      <c r="R12">
        <f>Strategic!J96</f>
        <v>200000</v>
      </c>
      <c r="S12">
        <f>Strategic!K96</f>
        <v>200000</v>
      </c>
      <c r="T12">
        <f>Strategic!L96</f>
        <v>300000</v>
      </c>
      <c r="U12">
        <f>Strategic!M96</f>
        <v>300000</v>
      </c>
      <c r="V12">
        <f>Strategic!N96</f>
        <v>300000</v>
      </c>
      <c r="W12">
        <f>Strategic!O96</f>
        <v>300000</v>
      </c>
      <c r="X12">
        <f>Strategic!P96</f>
        <v>300000</v>
      </c>
      <c r="Y12">
        <f>Strategic!G97</f>
        <v>1200</v>
      </c>
      <c r="Z12">
        <f>Strategic!H97</f>
        <v>1200</v>
      </c>
      <c r="AA12">
        <f>Strategic!I97</f>
        <v>1200</v>
      </c>
      <c r="AB12">
        <f>Strategic!J97</f>
        <v>1200</v>
      </c>
      <c r="AC12">
        <f>Strategic!K97</f>
        <v>1200</v>
      </c>
      <c r="AD12">
        <f>Strategic!L97</f>
        <v>1200</v>
      </c>
      <c r="AE12">
        <f>Strategic!M97</f>
        <v>1200</v>
      </c>
      <c r="AF12">
        <f>Strategic!N97</f>
        <v>1200</v>
      </c>
      <c r="AG12">
        <f>Strategic!O97</f>
        <v>1200</v>
      </c>
      <c r="AH12">
        <f>Strategic!P97</f>
        <v>1200</v>
      </c>
    </row>
    <row r="13" spans="1:34" x14ac:dyDescent="0.25">
      <c r="A13" t="s">
        <v>31</v>
      </c>
      <c r="B13" t="s">
        <v>9</v>
      </c>
      <c r="C13" t="str">
        <f t="shared" si="0"/>
        <v>S04B</v>
      </c>
      <c r="D13" t="str">
        <f>Strategic!D98</f>
        <v>Roads are sealed where population density or land use demands it on least life cycle cost basis</v>
      </c>
      <c r="E13">
        <f>Strategic!G102</f>
        <v>88000</v>
      </c>
      <c r="F13">
        <f>Strategic!H102</f>
        <v>90200.000000000015</v>
      </c>
      <c r="G13">
        <f>Strategic!I102</f>
        <v>92400.000000000015</v>
      </c>
      <c r="H13">
        <f>Strategic!J102</f>
        <v>94600.000000000015</v>
      </c>
      <c r="I13">
        <f>Strategic!K102</f>
        <v>96800.000000000015</v>
      </c>
      <c r="J13">
        <f>Strategic!L102</f>
        <v>99000.000000000015</v>
      </c>
      <c r="K13">
        <f>Strategic!M102</f>
        <v>101200.00000000001</v>
      </c>
      <c r="L13">
        <f>Strategic!N102</f>
        <v>103400.00000000001</v>
      </c>
      <c r="M13">
        <f>Strategic!O102</f>
        <v>105600.00000000001</v>
      </c>
      <c r="N13">
        <f>Strategic!P102</f>
        <v>107800.00000000001</v>
      </c>
      <c r="O13">
        <f>Strategic!G103</f>
        <v>400000</v>
      </c>
      <c r="P13">
        <f>Strategic!H103</f>
        <v>400000</v>
      </c>
      <c r="Q13">
        <f>Strategic!I103</f>
        <v>600000</v>
      </c>
      <c r="R13">
        <f>Strategic!J103</f>
        <v>600000</v>
      </c>
      <c r="S13">
        <f>Strategic!K103</f>
        <v>600000</v>
      </c>
      <c r="T13">
        <f>Strategic!L103</f>
        <v>600000</v>
      </c>
      <c r="U13">
        <f>Strategic!M103</f>
        <v>800000</v>
      </c>
      <c r="V13">
        <f>Strategic!N103</f>
        <v>800000</v>
      </c>
      <c r="W13">
        <f>Strategic!O103</f>
        <v>800000</v>
      </c>
      <c r="X13">
        <f>Strategic!P103</f>
        <v>800000</v>
      </c>
      <c r="Y13">
        <f>Strategic!G104</f>
        <v>880.00000000000011</v>
      </c>
      <c r="Z13">
        <f>Strategic!H104</f>
        <v>880.00000000000011</v>
      </c>
      <c r="AA13">
        <f>Strategic!I104</f>
        <v>880.00000000000011</v>
      </c>
      <c r="AB13">
        <f>Strategic!J104</f>
        <v>880.00000000000011</v>
      </c>
      <c r="AC13">
        <f>Strategic!K104</f>
        <v>880.00000000000011</v>
      </c>
      <c r="AD13">
        <f>Strategic!L104</f>
        <v>880.00000000000011</v>
      </c>
      <c r="AE13">
        <f>Strategic!M104</f>
        <v>880.00000000000011</v>
      </c>
      <c r="AF13">
        <f>Strategic!N104</f>
        <v>880.00000000000011</v>
      </c>
      <c r="AG13">
        <f>Strategic!O104</f>
        <v>880.00000000000011</v>
      </c>
      <c r="AH13">
        <f>Strategic!P104</f>
        <v>880.00000000000011</v>
      </c>
    </row>
    <row r="14" spans="1:34" x14ac:dyDescent="0.25">
      <c r="A14" t="s">
        <v>31</v>
      </c>
      <c r="B14" t="s">
        <v>10</v>
      </c>
      <c r="C14" t="str">
        <f t="shared" si="0"/>
        <v>S04C</v>
      </c>
      <c r="D14" t="str">
        <f>Strategic!D105</f>
        <v>Maintain current length of unsealed road network</v>
      </c>
      <c r="E14">
        <f>Strategic!G109</f>
        <v>60000</v>
      </c>
      <c r="F14">
        <f>Strategic!H109</f>
        <v>61500</v>
      </c>
      <c r="G14">
        <f>Strategic!I109</f>
        <v>63000</v>
      </c>
      <c r="H14">
        <f>Strategic!J109</f>
        <v>64500</v>
      </c>
      <c r="I14">
        <f>Strategic!K109</f>
        <v>66000</v>
      </c>
      <c r="J14">
        <f>Strategic!L109</f>
        <v>67500</v>
      </c>
      <c r="K14">
        <f>Strategic!M109</f>
        <v>69000</v>
      </c>
      <c r="L14">
        <f>Strategic!N109</f>
        <v>70500</v>
      </c>
      <c r="M14">
        <f>Strategic!O109</f>
        <v>72000</v>
      </c>
      <c r="N14">
        <f>Strategic!P109</f>
        <v>73500</v>
      </c>
      <c r="O14">
        <f>Strategic!G110</f>
        <v>600000</v>
      </c>
      <c r="P14">
        <f>Strategic!H110</f>
        <v>900000</v>
      </c>
      <c r="Q14">
        <f>Strategic!I110</f>
        <v>900000</v>
      </c>
      <c r="R14">
        <f>Strategic!J110</f>
        <v>900000</v>
      </c>
      <c r="S14">
        <f>Strategic!K110</f>
        <v>1200000</v>
      </c>
      <c r="T14">
        <f>Strategic!L110</f>
        <v>1200000</v>
      </c>
      <c r="U14">
        <f>Strategic!M110</f>
        <v>1200000</v>
      </c>
      <c r="V14">
        <f>Strategic!N110</f>
        <v>1500000</v>
      </c>
      <c r="W14">
        <f>Strategic!O110</f>
        <v>1500000</v>
      </c>
      <c r="X14">
        <f>Strategic!P110</f>
        <v>1500000</v>
      </c>
      <c r="Y14">
        <f>Strategic!G111</f>
        <v>600</v>
      </c>
      <c r="Z14">
        <f>Strategic!H111</f>
        <v>600</v>
      </c>
      <c r="AA14">
        <f>Strategic!I111</f>
        <v>600</v>
      </c>
      <c r="AB14">
        <f>Strategic!J111</f>
        <v>600</v>
      </c>
      <c r="AC14">
        <f>Strategic!K111</f>
        <v>600</v>
      </c>
      <c r="AD14">
        <f>Strategic!L111</f>
        <v>600</v>
      </c>
      <c r="AE14">
        <f>Strategic!M111</f>
        <v>600</v>
      </c>
      <c r="AF14">
        <f>Strategic!N111</f>
        <v>600</v>
      </c>
      <c r="AG14">
        <f>Strategic!O111</f>
        <v>600</v>
      </c>
      <c r="AH14">
        <f>Strategic!P111</f>
        <v>600</v>
      </c>
    </row>
    <row r="15" spans="1:34" x14ac:dyDescent="0.25">
      <c r="A15" t="s">
        <v>32</v>
      </c>
      <c r="B15" t="s">
        <v>8</v>
      </c>
      <c r="C15" t="str">
        <f t="shared" si="0"/>
        <v>S05A</v>
      </c>
      <c r="D15" t="str">
        <f>Strategic!D115</f>
        <v>A significant improvement in passenger numbers</v>
      </c>
      <c r="E15">
        <f>Strategic!G119</f>
        <v>120000</v>
      </c>
      <c r="F15">
        <f>Strategic!H119</f>
        <v>123000</v>
      </c>
      <c r="G15">
        <f>Strategic!I119</f>
        <v>126000</v>
      </c>
      <c r="H15">
        <f>Strategic!J119</f>
        <v>129000</v>
      </c>
      <c r="I15">
        <f>Strategic!K119</f>
        <v>132000</v>
      </c>
      <c r="J15">
        <f>Strategic!L119</f>
        <v>135000</v>
      </c>
      <c r="K15">
        <f>Strategic!M119</f>
        <v>138000</v>
      </c>
      <c r="L15">
        <f>Strategic!N119</f>
        <v>141000</v>
      </c>
      <c r="M15">
        <f>Strategic!O119</f>
        <v>144000</v>
      </c>
      <c r="N15">
        <f>Strategic!P119</f>
        <v>147000</v>
      </c>
      <c r="O15">
        <f>Strategic!G120</f>
        <v>200000</v>
      </c>
      <c r="P15">
        <f>Strategic!H120</f>
        <v>200000</v>
      </c>
      <c r="Q15">
        <f>Strategic!I120</f>
        <v>200000</v>
      </c>
      <c r="R15">
        <f>Strategic!J120</f>
        <v>200000</v>
      </c>
      <c r="S15">
        <f>Strategic!K120</f>
        <v>200000</v>
      </c>
      <c r="T15">
        <f>Strategic!L120</f>
        <v>300000</v>
      </c>
      <c r="U15">
        <f>Strategic!M120</f>
        <v>300000</v>
      </c>
      <c r="V15">
        <f>Strategic!N120</f>
        <v>300000</v>
      </c>
      <c r="W15">
        <f>Strategic!O120</f>
        <v>300000</v>
      </c>
      <c r="X15">
        <f>Strategic!P120</f>
        <v>300000</v>
      </c>
      <c r="Y15">
        <f>Strategic!G121</f>
        <v>1200</v>
      </c>
      <c r="Z15">
        <f>Strategic!H121</f>
        <v>1200</v>
      </c>
      <c r="AA15">
        <f>Strategic!I121</f>
        <v>1200</v>
      </c>
      <c r="AB15">
        <f>Strategic!J121</f>
        <v>1200</v>
      </c>
      <c r="AC15">
        <f>Strategic!K121</f>
        <v>1200</v>
      </c>
      <c r="AD15">
        <f>Strategic!L121</f>
        <v>1200</v>
      </c>
      <c r="AE15">
        <f>Strategic!M121</f>
        <v>1200</v>
      </c>
      <c r="AF15">
        <f>Strategic!N121</f>
        <v>1200</v>
      </c>
      <c r="AG15">
        <f>Strategic!O121</f>
        <v>1200</v>
      </c>
      <c r="AH15">
        <f>Strategic!P121</f>
        <v>1200</v>
      </c>
    </row>
    <row r="16" spans="1:34" x14ac:dyDescent="0.25">
      <c r="A16" t="s">
        <v>32</v>
      </c>
      <c r="B16" t="s">
        <v>9</v>
      </c>
      <c r="C16" t="str">
        <f t="shared" si="0"/>
        <v>S05B</v>
      </c>
      <c r="D16" t="str">
        <f>Strategic!D122</f>
        <v>A significant improvement in passenger numbers</v>
      </c>
      <c r="E16">
        <f>Strategic!G127</f>
        <v>400000</v>
      </c>
      <c r="F16">
        <f>Strategic!H127</f>
        <v>400000</v>
      </c>
      <c r="G16">
        <f>Strategic!I127</f>
        <v>600000</v>
      </c>
      <c r="H16">
        <f>Strategic!J127</f>
        <v>600000</v>
      </c>
      <c r="I16">
        <f>Strategic!K127</f>
        <v>600000</v>
      </c>
      <c r="J16">
        <f>Strategic!L127</f>
        <v>600000</v>
      </c>
      <c r="K16">
        <f>Strategic!M127</f>
        <v>800000</v>
      </c>
      <c r="L16">
        <f>Strategic!N127</f>
        <v>800000</v>
      </c>
      <c r="M16">
        <f>Strategic!O127</f>
        <v>800000</v>
      </c>
      <c r="N16">
        <f>Strategic!P127</f>
        <v>800000</v>
      </c>
      <c r="O16">
        <f>Strategic!G127</f>
        <v>400000</v>
      </c>
      <c r="P16">
        <f>Strategic!H127</f>
        <v>400000</v>
      </c>
      <c r="Q16">
        <f>Strategic!I127</f>
        <v>600000</v>
      </c>
      <c r="R16">
        <f>Strategic!J127</f>
        <v>600000</v>
      </c>
      <c r="S16">
        <f>Strategic!K127</f>
        <v>600000</v>
      </c>
      <c r="T16">
        <f>Strategic!L127</f>
        <v>600000</v>
      </c>
      <c r="U16">
        <f>Strategic!M127</f>
        <v>800000</v>
      </c>
      <c r="V16">
        <f>Strategic!N127</f>
        <v>800000</v>
      </c>
      <c r="W16">
        <f>Strategic!O127</f>
        <v>800000</v>
      </c>
      <c r="X16">
        <f>Strategic!P127</f>
        <v>800000</v>
      </c>
      <c r="Y16">
        <f>Strategic!G128</f>
        <v>880.00000000000011</v>
      </c>
      <c r="Z16">
        <f>Strategic!H128</f>
        <v>880.00000000000011</v>
      </c>
      <c r="AA16">
        <f>Strategic!I128</f>
        <v>880.00000000000011</v>
      </c>
      <c r="AB16">
        <f>Strategic!J128</f>
        <v>880.00000000000011</v>
      </c>
      <c r="AC16">
        <f>Strategic!K128</f>
        <v>880.00000000000011</v>
      </c>
      <c r="AD16">
        <f>Strategic!L128</f>
        <v>880.00000000000011</v>
      </c>
      <c r="AE16">
        <f>Strategic!M128</f>
        <v>880.00000000000011</v>
      </c>
      <c r="AF16">
        <f>Strategic!N128</f>
        <v>880.00000000000011</v>
      </c>
      <c r="AG16">
        <f>Strategic!O128</f>
        <v>880.00000000000011</v>
      </c>
      <c r="AH16">
        <f>Strategic!P128</f>
        <v>880.00000000000011</v>
      </c>
    </row>
    <row r="17" spans="1:34" x14ac:dyDescent="0.25">
      <c r="A17" t="s">
        <v>32</v>
      </c>
      <c r="B17" t="s">
        <v>10</v>
      </c>
      <c r="C17" t="str">
        <f t="shared" si="0"/>
        <v>S05C</v>
      </c>
      <c r="D17" t="str">
        <f>Strategic!D129</f>
        <v>Current passenger numbers maintained</v>
      </c>
      <c r="E17">
        <f>Strategic!G133</f>
        <v>60000</v>
      </c>
      <c r="F17">
        <f>Strategic!H133</f>
        <v>61500</v>
      </c>
      <c r="G17">
        <f>Strategic!I133</f>
        <v>63000</v>
      </c>
      <c r="H17">
        <f>Strategic!J133</f>
        <v>64500</v>
      </c>
      <c r="I17">
        <f>Strategic!K133</f>
        <v>66000</v>
      </c>
      <c r="J17">
        <f>Strategic!L133</f>
        <v>67500</v>
      </c>
      <c r="K17">
        <f>Strategic!M133</f>
        <v>69000</v>
      </c>
      <c r="L17">
        <f>Strategic!N133</f>
        <v>70500</v>
      </c>
      <c r="M17">
        <f>Strategic!O133</f>
        <v>72000</v>
      </c>
      <c r="N17">
        <f>Strategic!P133</f>
        <v>73500</v>
      </c>
      <c r="O17">
        <f>Strategic!G134</f>
        <v>600000</v>
      </c>
      <c r="P17">
        <f>Strategic!H134</f>
        <v>900000</v>
      </c>
      <c r="Q17">
        <f>Strategic!I134</f>
        <v>900000</v>
      </c>
      <c r="R17">
        <f>Strategic!J134</f>
        <v>900000</v>
      </c>
      <c r="S17">
        <f>Strategic!K134</f>
        <v>1200000</v>
      </c>
      <c r="T17">
        <f>Strategic!L134</f>
        <v>1200000</v>
      </c>
      <c r="U17">
        <f>Strategic!M134</f>
        <v>1200000</v>
      </c>
      <c r="V17">
        <f>Strategic!N134</f>
        <v>1500000</v>
      </c>
      <c r="W17">
        <f>Strategic!O134</f>
        <v>1500000</v>
      </c>
      <c r="X17">
        <f>Strategic!P134</f>
        <v>1500000</v>
      </c>
      <c r="Y17">
        <f>Strategic!G135</f>
        <v>600</v>
      </c>
      <c r="Z17">
        <f>Strategic!H135</f>
        <v>600</v>
      </c>
      <c r="AA17">
        <f>Strategic!I135</f>
        <v>600</v>
      </c>
      <c r="AB17">
        <f>Strategic!J135</f>
        <v>600</v>
      </c>
      <c r="AC17">
        <f>Strategic!K135</f>
        <v>600</v>
      </c>
      <c r="AD17">
        <f>Strategic!L135</f>
        <v>600</v>
      </c>
      <c r="AE17">
        <f>Strategic!M135</f>
        <v>600</v>
      </c>
      <c r="AF17">
        <f>Strategic!N135</f>
        <v>600</v>
      </c>
      <c r="AG17">
        <f>Strategic!O135</f>
        <v>600</v>
      </c>
      <c r="AH17">
        <f>Strategic!P135</f>
        <v>600</v>
      </c>
    </row>
    <row r="18" spans="1:34" x14ac:dyDescent="0.25">
      <c r="A18" t="s">
        <v>33</v>
      </c>
      <c r="B18" t="s">
        <v>8</v>
      </c>
      <c r="C18" t="str">
        <f t="shared" si="0"/>
        <v>S06A</v>
      </c>
      <c r="D18" t="str">
        <f>Strategic!D139</f>
        <v>Much improved capacity for Heavy Vehicles by increasing road quality</v>
      </c>
      <c r="E18">
        <f>Strategic!G143</f>
        <v>120000</v>
      </c>
      <c r="F18">
        <f>Strategic!H143</f>
        <v>123000</v>
      </c>
      <c r="G18">
        <f>Strategic!I143</f>
        <v>126000</v>
      </c>
      <c r="H18">
        <f>Strategic!J143</f>
        <v>129000</v>
      </c>
      <c r="I18">
        <f>Strategic!K143</f>
        <v>132000</v>
      </c>
      <c r="J18">
        <f>Strategic!L143</f>
        <v>135000</v>
      </c>
      <c r="K18">
        <f>Strategic!M143</f>
        <v>138000</v>
      </c>
      <c r="L18">
        <f>Strategic!N143</f>
        <v>141000</v>
      </c>
      <c r="M18">
        <f>Strategic!O143</f>
        <v>144000</v>
      </c>
      <c r="N18">
        <f>Strategic!P143</f>
        <v>147000</v>
      </c>
      <c r="O18">
        <f>Strategic!G144</f>
        <v>200000</v>
      </c>
      <c r="P18">
        <f>Strategic!H144</f>
        <v>200000</v>
      </c>
      <c r="Q18">
        <f>Strategic!I144</f>
        <v>200000</v>
      </c>
      <c r="R18">
        <f>Strategic!J144</f>
        <v>200000</v>
      </c>
      <c r="S18">
        <f>Strategic!K144</f>
        <v>200000</v>
      </c>
      <c r="T18">
        <f>Strategic!L144</f>
        <v>300000</v>
      </c>
      <c r="U18">
        <f>Strategic!M144</f>
        <v>300000</v>
      </c>
      <c r="V18">
        <f>Strategic!N144</f>
        <v>300000</v>
      </c>
      <c r="W18">
        <f>Strategic!O144</f>
        <v>300000</v>
      </c>
      <c r="X18">
        <f>Strategic!P144</f>
        <v>300000</v>
      </c>
      <c r="Y18">
        <f>Strategic!G145</f>
        <v>1200</v>
      </c>
      <c r="Z18">
        <f>Strategic!H145</f>
        <v>1200</v>
      </c>
      <c r="AA18">
        <f>Strategic!I145</f>
        <v>1200</v>
      </c>
      <c r="AB18">
        <f>Strategic!J145</f>
        <v>1200</v>
      </c>
      <c r="AC18">
        <f>Strategic!K145</f>
        <v>1200</v>
      </c>
      <c r="AD18">
        <f>Strategic!L145</f>
        <v>1200</v>
      </c>
      <c r="AE18">
        <f>Strategic!M145</f>
        <v>1200</v>
      </c>
      <c r="AF18">
        <f>Strategic!N145</f>
        <v>1200</v>
      </c>
      <c r="AG18">
        <f>Strategic!O145</f>
        <v>1200</v>
      </c>
      <c r="AH18">
        <f>Strategic!P145</f>
        <v>1200</v>
      </c>
    </row>
    <row r="19" spans="1:34" x14ac:dyDescent="0.25">
      <c r="A19" t="s">
        <v>33</v>
      </c>
      <c r="B19" t="s">
        <v>9</v>
      </c>
      <c r="C19" t="str">
        <f t="shared" si="0"/>
        <v>S06B</v>
      </c>
      <c r="D19" t="str">
        <f>Strategic!D146</f>
        <v xml:space="preserve">Improved capacity for Heavy Vehicles by increasing road quality
</v>
      </c>
      <c r="E19">
        <f>Strategic!G150</f>
        <v>88000</v>
      </c>
      <c r="F19">
        <f>Strategic!H150</f>
        <v>90200.000000000015</v>
      </c>
      <c r="G19">
        <f>Strategic!I150</f>
        <v>92400.000000000015</v>
      </c>
      <c r="H19">
        <f>Strategic!J150</f>
        <v>94600.000000000015</v>
      </c>
      <c r="I19">
        <f>Strategic!K150</f>
        <v>96800.000000000015</v>
      </c>
      <c r="J19">
        <f>Strategic!L150</f>
        <v>99000.000000000015</v>
      </c>
      <c r="K19">
        <f>Strategic!M150</f>
        <v>101200.00000000001</v>
      </c>
      <c r="L19">
        <f>Strategic!N150</f>
        <v>103400.00000000001</v>
      </c>
      <c r="M19">
        <f>Strategic!O150</f>
        <v>105600.00000000001</v>
      </c>
      <c r="N19">
        <f>Strategic!P150</f>
        <v>107800.00000000001</v>
      </c>
      <c r="O19">
        <f>Strategic!G151</f>
        <v>400000</v>
      </c>
      <c r="P19">
        <f>Strategic!H151</f>
        <v>400000</v>
      </c>
      <c r="Q19">
        <f>Strategic!I151</f>
        <v>600000</v>
      </c>
      <c r="R19">
        <f>Strategic!J151</f>
        <v>600000</v>
      </c>
      <c r="S19">
        <f>Strategic!K151</f>
        <v>600000</v>
      </c>
      <c r="T19">
        <f>Strategic!L151</f>
        <v>600000</v>
      </c>
      <c r="U19">
        <f>Strategic!M151</f>
        <v>800000</v>
      </c>
      <c r="V19">
        <f>Strategic!N151</f>
        <v>800000</v>
      </c>
      <c r="W19">
        <f>Strategic!O151</f>
        <v>800000</v>
      </c>
      <c r="X19">
        <f>Strategic!P151</f>
        <v>800000</v>
      </c>
      <c r="Y19">
        <f>Strategic!G152</f>
        <v>880.00000000000011</v>
      </c>
      <c r="Z19">
        <f>Strategic!H152</f>
        <v>880.00000000000011</v>
      </c>
      <c r="AA19">
        <f>Strategic!I152</f>
        <v>880.00000000000011</v>
      </c>
      <c r="AB19">
        <f>Strategic!J152</f>
        <v>880.00000000000011</v>
      </c>
      <c r="AC19">
        <f>Strategic!K152</f>
        <v>880.00000000000011</v>
      </c>
      <c r="AD19">
        <f>Strategic!L152</f>
        <v>880.00000000000011</v>
      </c>
      <c r="AE19">
        <f>Strategic!M152</f>
        <v>880.00000000000011</v>
      </c>
      <c r="AF19">
        <f>Strategic!N152</f>
        <v>880.00000000000011</v>
      </c>
      <c r="AG19">
        <f>Strategic!O152</f>
        <v>880.00000000000011</v>
      </c>
      <c r="AH19">
        <f>Strategic!P152</f>
        <v>880.00000000000011</v>
      </c>
    </row>
    <row r="20" spans="1:34" x14ac:dyDescent="0.25">
      <c r="A20" t="s">
        <v>33</v>
      </c>
      <c r="B20" t="s">
        <v>10</v>
      </c>
      <c r="C20" t="str">
        <f t="shared" si="0"/>
        <v>S06C</v>
      </c>
      <c r="D20" t="str">
        <f>Strategic!D153</f>
        <v>No increase in length of HPMV approved routes</v>
      </c>
      <c r="E20">
        <f>Strategic!G157</f>
        <v>60000</v>
      </c>
      <c r="F20">
        <f>Strategic!H157</f>
        <v>61500</v>
      </c>
      <c r="G20">
        <f>Strategic!I157</f>
        <v>63000</v>
      </c>
      <c r="H20">
        <f>Strategic!J157</f>
        <v>64500</v>
      </c>
      <c r="I20">
        <f>Strategic!K157</f>
        <v>66000</v>
      </c>
      <c r="J20">
        <f>Strategic!L157</f>
        <v>67500</v>
      </c>
      <c r="K20">
        <f>Strategic!M157</f>
        <v>69000</v>
      </c>
      <c r="L20">
        <f>Strategic!N157</f>
        <v>70500</v>
      </c>
      <c r="M20">
        <f>Strategic!O157</f>
        <v>72000</v>
      </c>
      <c r="N20">
        <f>Strategic!P157</f>
        <v>73500</v>
      </c>
      <c r="O20">
        <f>Strategic!G158</f>
        <v>600000</v>
      </c>
      <c r="P20">
        <f>Strategic!H158</f>
        <v>900000</v>
      </c>
      <c r="Q20">
        <f>Strategic!I158</f>
        <v>900000</v>
      </c>
      <c r="R20">
        <f>Strategic!J158</f>
        <v>900000</v>
      </c>
      <c r="S20">
        <f>Strategic!K158</f>
        <v>1200000</v>
      </c>
      <c r="T20">
        <f>Strategic!L158</f>
        <v>1200000</v>
      </c>
      <c r="U20">
        <f>Strategic!M158</f>
        <v>1200000</v>
      </c>
      <c r="V20">
        <f>Strategic!N158</f>
        <v>1500000</v>
      </c>
      <c r="W20">
        <f>Strategic!O158</f>
        <v>1500000</v>
      </c>
      <c r="X20">
        <f>Strategic!P158</f>
        <v>1500000</v>
      </c>
      <c r="Y20">
        <f>Strategic!G159</f>
        <v>600</v>
      </c>
      <c r="Z20">
        <f>Strategic!H159</f>
        <v>600</v>
      </c>
      <c r="AA20">
        <f>Strategic!I159</f>
        <v>600</v>
      </c>
      <c r="AB20">
        <f>Strategic!J159</f>
        <v>600</v>
      </c>
      <c r="AC20">
        <f>Strategic!K159</f>
        <v>600</v>
      </c>
      <c r="AD20">
        <f>Strategic!L159</f>
        <v>600</v>
      </c>
      <c r="AE20">
        <f>Strategic!M159</f>
        <v>600</v>
      </c>
      <c r="AF20">
        <f>Strategic!N159</f>
        <v>600</v>
      </c>
      <c r="AG20">
        <f>Strategic!O159</f>
        <v>600</v>
      </c>
      <c r="AH20">
        <f>Strategic!P159</f>
        <v>600</v>
      </c>
    </row>
    <row r="21" spans="1:34" x14ac:dyDescent="0.25">
      <c r="A21" t="s">
        <v>34</v>
      </c>
      <c r="B21" t="s">
        <v>8</v>
      </c>
      <c r="C21" t="str">
        <f t="shared" si="0"/>
        <v>S07A</v>
      </c>
      <c r="D21" t="str">
        <f>Strategic!D163</f>
        <v>Lifeline routes and their catchment roads will remain open in a 1:100 year flood event</v>
      </c>
      <c r="E21">
        <f>Strategic!G167</f>
        <v>120000</v>
      </c>
      <c r="F21">
        <f>Strategic!H167</f>
        <v>123000</v>
      </c>
      <c r="G21">
        <f>Strategic!I167</f>
        <v>126000</v>
      </c>
      <c r="H21">
        <f>Strategic!J167</f>
        <v>129000</v>
      </c>
      <c r="I21">
        <f>Strategic!K167</f>
        <v>132000</v>
      </c>
      <c r="J21">
        <f>Strategic!L167</f>
        <v>135000</v>
      </c>
      <c r="K21">
        <f>Strategic!M167</f>
        <v>138000</v>
      </c>
      <c r="L21">
        <f>Strategic!N167</f>
        <v>141000</v>
      </c>
      <c r="M21">
        <f>Strategic!O167</f>
        <v>144000</v>
      </c>
      <c r="N21">
        <f>Strategic!P167</f>
        <v>147000</v>
      </c>
      <c r="O21">
        <f>Strategic!G168</f>
        <v>200000</v>
      </c>
      <c r="P21">
        <f>Strategic!H168</f>
        <v>200000</v>
      </c>
      <c r="Q21">
        <f>Strategic!I168</f>
        <v>200000</v>
      </c>
      <c r="R21">
        <f>Strategic!J168</f>
        <v>200000</v>
      </c>
      <c r="S21">
        <f>Strategic!K168</f>
        <v>200000</v>
      </c>
      <c r="T21">
        <f>Strategic!L168</f>
        <v>300000</v>
      </c>
      <c r="U21">
        <f>Strategic!M168</f>
        <v>300000</v>
      </c>
      <c r="V21">
        <f>Strategic!N168</f>
        <v>300000</v>
      </c>
      <c r="W21">
        <f>Strategic!O168</f>
        <v>300000</v>
      </c>
      <c r="X21">
        <f>Strategic!P168</f>
        <v>300000</v>
      </c>
      <c r="Y21">
        <f>Strategic!G169</f>
        <v>1200</v>
      </c>
      <c r="Z21">
        <f>Strategic!H169</f>
        <v>1200</v>
      </c>
      <c r="AA21">
        <f>Strategic!I169</f>
        <v>1200</v>
      </c>
      <c r="AB21">
        <f>Strategic!J169</f>
        <v>1200</v>
      </c>
      <c r="AC21">
        <f>Strategic!K169</f>
        <v>1200</v>
      </c>
      <c r="AD21">
        <f>Strategic!L169</f>
        <v>1200</v>
      </c>
      <c r="AE21">
        <f>Strategic!M169</f>
        <v>1200</v>
      </c>
      <c r="AF21">
        <f>Strategic!N169</f>
        <v>1200</v>
      </c>
      <c r="AG21">
        <f>Strategic!O169</f>
        <v>1200</v>
      </c>
      <c r="AH21">
        <f>Strategic!P169</f>
        <v>1200</v>
      </c>
    </row>
    <row r="22" spans="1:34" x14ac:dyDescent="0.25">
      <c r="A22" t="s">
        <v>34</v>
      </c>
      <c r="B22" t="s">
        <v>9</v>
      </c>
      <c r="C22" t="str">
        <f t="shared" si="0"/>
        <v>S07B</v>
      </c>
      <c r="D22" t="str">
        <f>Strategic!D170</f>
        <v>Lifeline routes and their catchment roads will remain open in a 1:100 year flood event</v>
      </c>
      <c r="E22">
        <f>Strategic!G174</f>
        <v>88000</v>
      </c>
      <c r="F22">
        <f>Strategic!H174</f>
        <v>90200.000000000015</v>
      </c>
      <c r="G22">
        <f>Strategic!I174</f>
        <v>92400.000000000015</v>
      </c>
      <c r="H22">
        <f>Strategic!J174</f>
        <v>94600.000000000015</v>
      </c>
      <c r="I22">
        <f>Strategic!K174</f>
        <v>96800.000000000015</v>
      </c>
      <c r="J22">
        <f>Strategic!L174</f>
        <v>99000.000000000015</v>
      </c>
      <c r="K22">
        <f>Strategic!M174</f>
        <v>101200.00000000001</v>
      </c>
      <c r="L22">
        <f>Strategic!N174</f>
        <v>103400.00000000001</v>
      </c>
      <c r="M22">
        <f>Strategic!O174</f>
        <v>105600.00000000001</v>
      </c>
      <c r="N22">
        <f>Strategic!P174</f>
        <v>107800.00000000001</v>
      </c>
      <c r="O22">
        <f>Strategic!G175</f>
        <v>400000</v>
      </c>
      <c r="P22">
        <f>Strategic!H175</f>
        <v>400000</v>
      </c>
      <c r="Q22">
        <f>Strategic!I175</f>
        <v>600000</v>
      </c>
      <c r="R22">
        <f>Strategic!J175</f>
        <v>600000</v>
      </c>
      <c r="S22">
        <f>Strategic!K175</f>
        <v>600000</v>
      </c>
      <c r="T22">
        <f>Strategic!L175</f>
        <v>600000</v>
      </c>
      <c r="U22">
        <f>Strategic!M175</f>
        <v>800000</v>
      </c>
      <c r="V22">
        <f>Strategic!N175</f>
        <v>800000</v>
      </c>
      <c r="W22">
        <f>Strategic!O175</f>
        <v>800000</v>
      </c>
      <c r="X22">
        <f>Strategic!P175</f>
        <v>800000</v>
      </c>
      <c r="Y22">
        <f>Strategic!G176</f>
        <v>880.00000000000011</v>
      </c>
      <c r="Z22">
        <f>Strategic!H176</f>
        <v>880.00000000000011</v>
      </c>
      <c r="AA22">
        <f>Strategic!I176</f>
        <v>880.00000000000011</v>
      </c>
      <c r="AB22">
        <f>Strategic!J176</f>
        <v>880.00000000000011</v>
      </c>
      <c r="AC22">
        <f>Strategic!K176</f>
        <v>880.00000000000011</v>
      </c>
      <c r="AD22">
        <f>Strategic!L176</f>
        <v>880.00000000000011</v>
      </c>
      <c r="AE22">
        <f>Strategic!M176</f>
        <v>880.00000000000011</v>
      </c>
      <c r="AF22">
        <f>Strategic!N176</f>
        <v>880.00000000000011</v>
      </c>
      <c r="AG22">
        <f>Strategic!O176</f>
        <v>880.00000000000011</v>
      </c>
      <c r="AH22">
        <f>Strategic!P176</f>
        <v>880.00000000000011</v>
      </c>
    </row>
    <row r="23" spans="1:34" x14ac:dyDescent="0.25">
      <c r="A23" t="s">
        <v>34</v>
      </c>
      <c r="B23" t="s">
        <v>10</v>
      </c>
      <c r="C23" t="str">
        <f t="shared" si="0"/>
        <v>S07C</v>
      </c>
      <c r="D23" t="str">
        <f>Strategic!D177</f>
        <v>Decreased heavy vehicle capacity, increased pavement maintenance expenditure, and worsening road user comfort</v>
      </c>
      <c r="E23">
        <f>Strategic!G181</f>
        <v>60000</v>
      </c>
      <c r="F23">
        <f>Strategic!H181</f>
        <v>61500</v>
      </c>
      <c r="G23">
        <f>Strategic!I181</f>
        <v>63000</v>
      </c>
      <c r="H23">
        <f>Strategic!J181</f>
        <v>64500</v>
      </c>
      <c r="I23">
        <f>Strategic!K181</f>
        <v>66000</v>
      </c>
      <c r="J23">
        <f>Strategic!L181</f>
        <v>67500</v>
      </c>
      <c r="K23">
        <f>Strategic!M181</f>
        <v>69000</v>
      </c>
      <c r="L23">
        <f>Strategic!N181</f>
        <v>70500</v>
      </c>
      <c r="M23">
        <f>Strategic!O181</f>
        <v>72000</v>
      </c>
      <c r="N23">
        <f>Strategic!P181</f>
        <v>73500</v>
      </c>
      <c r="O23">
        <f>Strategic!G182</f>
        <v>600000</v>
      </c>
      <c r="P23">
        <f>Strategic!H182</f>
        <v>900000</v>
      </c>
      <c r="Q23">
        <f>Strategic!I182</f>
        <v>900000</v>
      </c>
      <c r="R23">
        <f>Strategic!J182</f>
        <v>900000</v>
      </c>
      <c r="S23">
        <f>Strategic!K182</f>
        <v>1200000</v>
      </c>
      <c r="T23">
        <f>Strategic!L182</f>
        <v>1200000</v>
      </c>
      <c r="U23">
        <f>Strategic!M182</f>
        <v>1200000</v>
      </c>
      <c r="V23">
        <f>Strategic!N182</f>
        <v>1500000</v>
      </c>
      <c r="W23">
        <f>Strategic!O182</f>
        <v>1500000</v>
      </c>
      <c r="X23">
        <f>Strategic!P182</f>
        <v>1500000</v>
      </c>
      <c r="Y23">
        <f>Strategic!G183</f>
        <v>600</v>
      </c>
      <c r="Z23">
        <f>Strategic!H183</f>
        <v>600</v>
      </c>
      <c r="AA23">
        <f>Strategic!I183</f>
        <v>600</v>
      </c>
      <c r="AB23">
        <f>Strategic!J183</f>
        <v>600</v>
      </c>
      <c r="AC23">
        <f>Strategic!K183</f>
        <v>600</v>
      </c>
      <c r="AD23">
        <f>Strategic!L183</f>
        <v>600</v>
      </c>
      <c r="AE23">
        <f>Strategic!M183</f>
        <v>600</v>
      </c>
      <c r="AF23">
        <f>Strategic!N183</f>
        <v>600</v>
      </c>
      <c r="AG23">
        <f>Strategic!O183</f>
        <v>600</v>
      </c>
      <c r="AH23">
        <f>Strategic!P183</f>
        <v>600</v>
      </c>
    </row>
    <row r="24" spans="1:34" x14ac:dyDescent="0.25">
      <c r="A24" t="s">
        <v>35</v>
      </c>
      <c r="B24" t="s">
        <v>8</v>
      </c>
      <c r="C24" t="str">
        <f t="shared" si="0"/>
        <v>S08A</v>
      </c>
      <c r="D24" t="str">
        <f>Strategic!D187</f>
        <v>Much improved connectivity for HPMV vehicles by increasing bridge capacity</v>
      </c>
      <c r="E24">
        <f>Strategic!G191</f>
        <v>120000</v>
      </c>
      <c r="F24">
        <f>Strategic!H191</f>
        <v>123000</v>
      </c>
      <c r="G24">
        <f>Strategic!I191</f>
        <v>126000</v>
      </c>
      <c r="H24">
        <f>Strategic!J191</f>
        <v>129000</v>
      </c>
      <c r="I24">
        <f>Strategic!K191</f>
        <v>132000</v>
      </c>
      <c r="J24">
        <f>Strategic!L191</f>
        <v>135000</v>
      </c>
      <c r="K24">
        <f>Strategic!M191</f>
        <v>138000</v>
      </c>
      <c r="L24">
        <f>Strategic!N191</f>
        <v>141000</v>
      </c>
      <c r="M24">
        <f>Strategic!O191</f>
        <v>144000</v>
      </c>
      <c r="N24">
        <f>Strategic!P191</f>
        <v>147000</v>
      </c>
      <c r="O24">
        <f>Strategic!G192</f>
        <v>200000</v>
      </c>
      <c r="P24">
        <f>Strategic!H192</f>
        <v>200000</v>
      </c>
      <c r="Q24">
        <f>Strategic!I192</f>
        <v>200000</v>
      </c>
      <c r="R24">
        <f>Strategic!J192</f>
        <v>200000</v>
      </c>
      <c r="S24">
        <f>Strategic!K192</f>
        <v>200000</v>
      </c>
      <c r="T24">
        <f>Strategic!L192</f>
        <v>300000</v>
      </c>
      <c r="U24">
        <f>Strategic!M192</f>
        <v>300000</v>
      </c>
      <c r="V24">
        <f>Strategic!N192</f>
        <v>300000</v>
      </c>
      <c r="W24">
        <f>Strategic!O192</f>
        <v>300000</v>
      </c>
      <c r="X24">
        <f>Strategic!P192</f>
        <v>300000</v>
      </c>
      <c r="Y24">
        <f>Strategic!G193</f>
        <v>1200</v>
      </c>
      <c r="Z24">
        <f>Strategic!H193</f>
        <v>1200</v>
      </c>
      <c r="AA24">
        <f>Strategic!I193</f>
        <v>1200</v>
      </c>
      <c r="AB24">
        <f>Strategic!J193</f>
        <v>1200</v>
      </c>
      <c r="AC24">
        <f>Strategic!K193</f>
        <v>1200</v>
      </c>
      <c r="AD24">
        <f>Strategic!L193</f>
        <v>1200</v>
      </c>
      <c r="AE24">
        <f>Strategic!M193</f>
        <v>1200</v>
      </c>
      <c r="AF24">
        <f>Strategic!N193</f>
        <v>1200</v>
      </c>
      <c r="AG24">
        <f>Strategic!O193</f>
        <v>1200</v>
      </c>
      <c r="AH24">
        <f>Strategic!P193</f>
        <v>1200</v>
      </c>
    </row>
    <row r="25" spans="1:34" x14ac:dyDescent="0.25">
      <c r="A25" t="s">
        <v>35</v>
      </c>
      <c r="B25" t="s">
        <v>9</v>
      </c>
      <c r="C25" t="str">
        <f t="shared" si="0"/>
        <v>S08B</v>
      </c>
      <c r="D25" t="str">
        <f>Strategic!D194</f>
        <v xml:space="preserve">Improved connectivity for HPMV vehicles by increasing bridge capacity
</v>
      </c>
      <c r="E25">
        <f>Strategic!G198</f>
        <v>88000</v>
      </c>
      <c r="F25">
        <f>Strategic!H198</f>
        <v>90200.000000000015</v>
      </c>
      <c r="G25">
        <f>Strategic!I198</f>
        <v>92400.000000000015</v>
      </c>
      <c r="H25">
        <f>Strategic!J198</f>
        <v>94600.000000000015</v>
      </c>
      <c r="I25">
        <f>Strategic!K198</f>
        <v>96800.000000000015</v>
      </c>
      <c r="J25">
        <f>Strategic!L198</f>
        <v>99000.000000000015</v>
      </c>
      <c r="K25">
        <f>Strategic!M198</f>
        <v>101200.00000000001</v>
      </c>
      <c r="L25">
        <f>Strategic!N198</f>
        <v>103400.00000000001</v>
      </c>
      <c r="M25">
        <f>Strategic!O198</f>
        <v>105600.00000000001</v>
      </c>
      <c r="N25">
        <f>Strategic!P198</f>
        <v>107800.00000000001</v>
      </c>
      <c r="O25">
        <f>Strategic!G199</f>
        <v>400000</v>
      </c>
      <c r="P25">
        <f>Strategic!H199</f>
        <v>400000</v>
      </c>
      <c r="Q25">
        <f>Strategic!I199</f>
        <v>600000</v>
      </c>
      <c r="R25">
        <f>Strategic!J199</f>
        <v>600000</v>
      </c>
      <c r="S25">
        <f>Strategic!K199</f>
        <v>600000</v>
      </c>
      <c r="T25">
        <f>Strategic!L199</f>
        <v>600000</v>
      </c>
      <c r="U25">
        <f>Strategic!M199</f>
        <v>800000</v>
      </c>
      <c r="V25">
        <f>Strategic!N199</f>
        <v>800000</v>
      </c>
      <c r="W25">
        <f>Strategic!O199</f>
        <v>800000</v>
      </c>
      <c r="X25">
        <f>Strategic!P199</f>
        <v>800000</v>
      </c>
      <c r="Y25">
        <f>Strategic!G200</f>
        <v>880.00000000000011</v>
      </c>
      <c r="Z25">
        <f>Strategic!H200</f>
        <v>880.00000000000011</v>
      </c>
      <c r="AA25">
        <f>Strategic!I200</f>
        <v>880.00000000000011</v>
      </c>
      <c r="AB25">
        <f>Strategic!J200</f>
        <v>880.00000000000011</v>
      </c>
      <c r="AC25">
        <f>Strategic!K200</f>
        <v>880.00000000000011</v>
      </c>
      <c r="AD25">
        <f>Strategic!L200</f>
        <v>880.00000000000011</v>
      </c>
      <c r="AE25">
        <f>Strategic!M200</f>
        <v>880.00000000000011</v>
      </c>
      <c r="AF25">
        <f>Strategic!N200</f>
        <v>880.00000000000011</v>
      </c>
      <c r="AG25">
        <f>Strategic!O200</f>
        <v>880.00000000000011</v>
      </c>
      <c r="AH25">
        <f>Strategic!P200</f>
        <v>880.00000000000011</v>
      </c>
    </row>
    <row r="26" spans="1:34" x14ac:dyDescent="0.25">
      <c r="A26" t="s">
        <v>35</v>
      </c>
      <c r="B26" t="s">
        <v>10</v>
      </c>
      <c r="C26" t="str">
        <f t="shared" si="0"/>
        <v>S08C</v>
      </c>
      <c r="D26" t="str">
        <f>Strategic!D201</f>
        <v>No increase in length of HPMV approved routes</v>
      </c>
      <c r="E26">
        <f>Strategic!G205</f>
        <v>60000</v>
      </c>
      <c r="F26">
        <f>Strategic!H205</f>
        <v>61500</v>
      </c>
      <c r="G26">
        <f>Strategic!I205</f>
        <v>63000</v>
      </c>
      <c r="H26">
        <f>Strategic!J205</f>
        <v>64500</v>
      </c>
      <c r="I26">
        <f>Strategic!K205</f>
        <v>66000</v>
      </c>
      <c r="J26">
        <f>Strategic!L205</f>
        <v>67500</v>
      </c>
      <c r="K26">
        <f>Strategic!M205</f>
        <v>69000</v>
      </c>
      <c r="L26">
        <f>Strategic!N205</f>
        <v>70500</v>
      </c>
      <c r="M26">
        <f>Strategic!O205</f>
        <v>72000</v>
      </c>
      <c r="N26">
        <f>Strategic!P205</f>
        <v>73500</v>
      </c>
      <c r="O26">
        <f>Strategic!G206</f>
        <v>600000</v>
      </c>
      <c r="P26">
        <f>Strategic!H206</f>
        <v>900000</v>
      </c>
      <c r="Q26">
        <f>Strategic!I206</f>
        <v>900000</v>
      </c>
      <c r="R26">
        <f>Strategic!J206</f>
        <v>900000</v>
      </c>
      <c r="S26">
        <f>Strategic!K206</f>
        <v>1200000</v>
      </c>
      <c r="T26">
        <f>Strategic!L206</f>
        <v>1200000</v>
      </c>
      <c r="U26">
        <f>Strategic!M206</f>
        <v>1200000</v>
      </c>
      <c r="V26">
        <f>Strategic!N206</f>
        <v>1500000</v>
      </c>
      <c r="W26">
        <f>Strategic!O206</f>
        <v>1500000</v>
      </c>
      <c r="X26">
        <f>Strategic!P206</f>
        <v>1500000</v>
      </c>
      <c r="Y26">
        <f>Strategic!G207</f>
        <v>600</v>
      </c>
      <c r="Z26">
        <f>Strategic!H207</f>
        <v>600</v>
      </c>
      <c r="AA26">
        <f>Strategic!I207</f>
        <v>600</v>
      </c>
      <c r="AB26">
        <f>Strategic!J207</f>
        <v>600</v>
      </c>
      <c r="AC26">
        <f>Strategic!K207</f>
        <v>600</v>
      </c>
      <c r="AD26">
        <f>Strategic!L207</f>
        <v>600</v>
      </c>
      <c r="AE26">
        <f>Strategic!M207</f>
        <v>600</v>
      </c>
      <c r="AF26">
        <f>Strategic!N207</f>
        <v>600</v>
      </c>
      <c r="AG26">
        <f>Strategic!O207</f>
        <v>600</v>
      </c>
      <c r="AH26">
        <f>Strategic!P207</f>
        <v>600</v>
      </c>
    </row>
    <row r="27" spans="1:34" x14ac:dyDescent="0.25">
      <c r="A27" t="s">
        <v>36</v>
      </c>
      <c r="B27" t="s">
        <v>8</v>
      </c>
      <c r="C27" t="str">
        <f t="shared" si="0"/>
        <v>S09A</v>
      </c>
      <c r="D27" t="str">
        <f>Strategic!D211</f>
        <v>Increased heavy vehicle capacity, reduced pavement maintenance expenditure, increased road user comfort</v>
      </c>
      <c r="E27">
        <f>Strategic!G215</f>
        <v>120000</v>
      </c>
      <c r="F27">
        <f>Strategic!H215</f>
        <v>123000</v>
      </c>
      <c r="G27">
        <f>Strategic!I215</f>
        <v>126000</v>
      </c>
      <c r="H27">
        <f>Strategic!J215</f>
        <v>129000</v>
      </c>
      <c r="I27">
        <f>Strategic!K215</f>
        <v>132000</v>
      </c>
      <c r="J27">
        <f>Strategic!L215</f>
        <v>135000</v>
      </c>
      <c r="K27">
        <f>Strategic!M215</f>
        <v>138000</v>
      </c>
      <c r="L27">
        <f>Strategic!N215</f>
        <v>141000</v>
      </c>
      <c r="M27">
        <f>Strategic!O215</f>
        <v>144000</v>
      </c>
      <c r="N27">
        <f>Strategic!P215</f>
        <v>147000</v>
      </c>
      <c r="O27">
        <f>Strategic!G216</f>
        <v>200000</v>
      </c>
      <c r="P27">
        <f>Strategic!H216</f>
        <v>200000</v>
      </c>
      <c r="Q27">
        <f>Strategic!I216</f>
        <v>200000</v>
      </c>
      <c r="R27">
        <f>Strategic!J216</f>
        <v>200000</v>
      </c>
      <c r="S27">
        <f>Strategic!K216</f>
        <v>200000</v>
      </c>
      <c r="T27">
        <f>Strategic!L216</f>
        <v>300000</v>
      </c>
      <c r="U27">
        <f>Strategic!M216</f>
        <v>300000</v>
      </c>
      <c r="V27">
        <f>Strategic!N216</f>
        <v>300000</v>
      </c>
      <c r="W27">
        <f>Strategic!O216</f>
        <v>300000</v>
      </c>
      <c r="X27">
        <f>Strategic!P216</f>
        <v>300000</v>
      </c>
      <c r="Y27">
        <f>Strategic!G217</f>
        <v>1200</v>
      </c>
      <c r="Z27">
        <f>Strategic!H217</f>
        <v>1200</v>
      </c>
      <c r="AA27">
        <f>Strategic!I217</f>
        <v>1200</v>
      </c>
      <c r="AB27">
        <f>Strategic!J217</f>
        <v>1200</v>
      </c>
      <c r="AC27">
        <f>Strategic!K217</f>
        <v>1200</v>
      </c>
      <c r="AD27">
        <f>Strategic!L217</f>
        <v>1200</v>
      </c>
      <c r="AE27">
        <f>Strategic!M217</f>
        <v>1200</v>
      </c>
      <c r="AF27">
        <f>Strategic!N217</f>
        <v>1200</v>
      </c>
      <c r="AG27">
        <f>Strategic!O217</f>
        <v>1200</v>
      </c>
      <c r="AH27">
        <f>Strategic!P217</f>
        <v>1200</v>
      </c>
    </row>
    <row r="28" spans="1:34" x14ac:dyDescent="0.25">
      <c r="A28" t="s">
        <v>36</v>
      </c>
      <c r="B28" t="s">
        <v>9</v>
      </c>
      <c r="C28" t="str">
        <f t="shared" si="0"/>
        <v>S09B</v>
      </c>
      <c r="D28" t="str">
        <f>Strategic!D218</f>
        <v>Maintain heavy vehicle capacity, no effect on pavement maintenance expenditure or road user comfort</v>
      </c>
      <c r="E28">
        <f>Strategic!G222</f>
        <v>88000</v>
      </c>
      <c r="F28">
        <f>Strategic!H222</f>
        <v>90200.000000000015</v>
      </c>
      <c r="G28">
        <f>Strategic!I222</f>
        <v>92400.000000000015</v>
      </c>
      <c r="H28">
        <f>Strategic!J222</f>
        <v>94600.000000000015</v>
      </c>
      <c r="I28">
        <f>Strategic!K222</f>
        <v>96800.000000000015</v>
      </c>
      <c r="J28">
        <f>Strategic!L222</f>
        <v>99000.000000000015</v>
      </c>
      <c r="K28">
        <f>Strategic!M222</f>
        <v>101200.00000000001</v>
      </c>
      <c r="L28">
        <f>Strategic!N222</f>
        <v>103400.00000000001</v>
      </c>
      <c r="M28">
        <f>Strategic!O222</f>
        <v>105600.00000000001</v>
      </c>
      <c r="N28">
        <f>Strategic!P222</f>
        <v>107800.00000000001</v>
      </c>
      <c r="O28">
        <f>Strategic!G223</f>
        <v>400000</v>
      </c>
      <c r="P28">
        <f>Strategic!H223</f>
        <v>400000</v>
      </c>
      <c r="Q28">
        <f>Strategic!I223</f>
        <v>600000</v>
      </c>
      <c r="R28">
        <f>Strategic!J223</f>
        <v>600000</v>
      </c>
      <c r="S28">
        <f>Strategic!K223</f>
        <v>600000</v>
      </c>
      <c r="T28">
        <f>Strategic!L223</f>
        <v>600000</v>
      </c>
      <c r="U28">
        <f>Strategic!M223</f>
        <v>800000</v>
      </c>
      <c r="V28">
        <f>Strategic!N223</f>
        <v>800000</v>
      </c>
      <c r="W28">
        <f>Strategic!O223</f>
        <v>800000</v>
      </c>
      <c r="X28">
        <f>Strategic!P223</f>
        <v>800000</v>
      </c>
      <c r="Y28">
        <f>Strategic!G224</f>
        <v>880.00000000000011</v>
      </c>
      <c r="Z28">
        <f>Strategic!H224</f>
        <v>880.00000000000011</v>
      </c>
      <c r="AA28">
        <f>Strategic!I224</f>
        <v>880.00000000000011</v>
      </c>
      <c r="AB28">
        <f>Strategic!J224</f>
        <v>880.00000000000011</v>
      </c>
      <c r="AC28">
        <f>Strategic!K224</f>
        <v>880.00000000000011</v>
      </c>
      <c r="AD28">
        <f>Strategic!L224</f>
        <v>880.00000000000011</v>
      </c>
      <c r="AE28">
        <f>Strategic!M224</f>
        <v>880.00000000000011</v>
      </c>
      <c r="AF28">
        <f>Strategic!N224</f>
        <v>880.00000000000011</v>
      </c>
      <c r="AG28">
        <f>Strategic!O224</f>
        <v>880.00000000000011</v>
      </c>
      <c r="AH28">
        <f>Strategic!P224</f>
        <v>880.00000000000011</v>
      </c>
    </row>
    <row r="29" spans="1:34" x14ac:dyDescent="0.25">
      <c r="A29" t="s">
        <v>36</v>
      </c>
      <c r="B29" t="s">
        <v>10</v>
      </c>
      <c r="C29" t="str">
        <f t="shared" si="0"/>
        <v>S09C</v>
      </c>
      <c r="D29" t="str">
        <f>Strategic!D225</f>
        <v>Decreased heavy vehicle capacity, increased pavement maintenance expenditure, and worsening road user comfort</v>
      </c>
      <c r="E29">
        <f>Strategic!G229</f>
        <v>60000</v>
      </c>
      <c r="F29">
        <f>Strategic!H229</f>
        <v>61500</v>
      </c>
      <c r="G29">
        <f>Strategic!I229</f>
        <v>63000</v>
      </c>
      <c r="H29">
        <f>Strategic!J229</f>
        <v>64500</v>
      </c>
      <c r="I29">
        <f>Strategic!K229</f>
        <v>66000</v>
      </c>
      <c r="J29">
        <f>Strategic!L229</f>
        <v>67500</v>
      </c>
      <c r="K29">
        <f>Strategic!M229</f>
        <v>69000</v>
      </c>
      <c r="L29">
        <f>Strategic!N229</f>
        <v>70500</v>
      </c>
      <c r="M29">
        <f>Strategic!O229</f>
        <v>72000</v>
      </c>
      <c r="N29">
        <f>Strategic!P229</f>
        <v>73500</v>
      </c>
      <c r="O29">
        <f>Strategic!G230</f>
        <v>600000</v>
      </c>
      <c r="P29">
        <f>Strategic!H230</f>
        <v>900000</v>
      </c>
      <c r="Q29">
        <f>Strategic!I230</f>
        <v>900000</v>
      </c>
      <c r="R29">
        <f>Strategic!J230</f>
        <v>900000</v>
      </c>
      <c r="S29">
        <f>Strategic!K230</f>
        <v>1200000</v>
      </c>
      <c r="T29">
        <f>Strategic!L230</f>
        <v>1200000</v>
      </c>
      <c r="U29">
        <f>Strategic!M230</f>
        <v>1200000</v>
      </c>
      <c r="V29">
        <f>Strategic!N230</f>
        <v>1500000</v>
      </c>
      <c r="W29">
        <f>Strategic!O230</f>
        <v>1500000</v>
      </c>
      <c r="X29">
        <f>Strategic!P230</f>
        <v>1500000</v>
      </c>
      <c r="Y29">
        <f>Strategic!G231</f>
        <v>600</v>
      </c>
      <c r="Z29">
        <f>Strategic!H231</f>
        <v>600</v>
      </c>
      <c r="AA29">
        <f>Strategic!I231</f>
        <v>600</v>
      </c>
      <c r="AB29">
        <f>Strategic!J231</f>
        <v>600</v>
      </c>
      <c r="AC29">
        <f>Strategic!K231</f>
        <v>600</v>
      </c>
      <c r="AD29">
        <f>Strategic!L231</f>
        <v>600</v>
      </c>
      <c r="AE29">
        <f>Strategic!M231</f>
        <v>600</v>
      </c>
      <c r="AF29">
        <f>Strategic!N231</f>
        <v>600</v>
      </c>
      <c r="AG29">
        <f>Strategic!O231</f>
        <v>600</v>
      </c>
      <c r="AH29">
        <f>Strategic!P231</f>
        <v>600</v>
      </c>
    </row>
    <row r="30" spans="1:34" x14ac:dyDescent="0.25">
      <c r="A30" t="s">
        <v>37</v>
      </c>
      <c r="B30" t="s">
        <v>8</v>
      </c>
      <c r="C30" t="str">
        <f t="shared" si="0"/>
        <v>S10A</v>
      </c>
      <c r="D30" t="str">
        <f>Strategic!D235</f>
        <v>Significant improvement in travel time reliability</v>
      </c>
      <c r="E30">
        <f>Strategic!G239</f>
        <v>200000</v>
      </c>
      <c r="F30">
        <f>Strategic!H239</f>
        <v>200000</v>
      </c>
      <c r="G30">
        <f>Strategic!I239</f>
        <v>200000</v>
      </c>
      <c r="H30">
        <f>Strategic!J239</f>
        <v>200000</v>
      </c>
      <c r="I30">
        <f>Strategic!K239</f>
        <v>200000</v>
      </c>
      <c r="J30">
        <f>Strategic!L239</f>
        <v>200000</v>
      </c>
      <c r="K30">
        <f>Strategic!M239</f>
        <v>200000</v>
      </c>
      <c r="L30">
        <f>Strategic!N239</f>
        <v>200000</v>
      </c>
      <c r="M30">
        <f>Strategic!O239</f>
        <v>200000</v>
      </c>
      <c r="N30">
        <f>Strategic!P239</f>
        <v>200000</v>
      </c>
      <c r="O30">
        <f>Strategic!G240</f>
        <v>600000</v>
      </c>
      <c r="P30">
        <f>Strategic!H240</f>
        <v>600000</v>
      </c>
      <c r="Q30">
        <f>Strategic!I240</f>
        <v>600000</v>
      </c>
      <c r="R30">
        <f>Strategic!J240</f>
        <v>600000</v>
      </c>
      <c r="S30">
        <f>Strategic!K240</f>
        <v>600000</v>
      </c>
      <c r="T30">
        <f>Strategic!L240</f>
        <v>600000</v>
      </c>
      <c r="U30">
        <f>Strategic!M240</f>
        <v>600000</v>
      </c>
      <c r="V30">
        <f>Strategic!N240</f>
        <v>600000</v>
      </c>
      <c r="W30">
        <f>Strategic!O240</f>
        <v>600000</v>
      </c>
      <c r="X30">
        <f>Strategic!P240</f>
        <v>600000</v>
      </c>
      <c r="Y30">
        <f>Strategic!G241</f>
        <v>400</v>
      </c>
      <c r="Z30">
        <f>Strategic!H241</f>
        <v>400</v>
      </c>
      <c r="AA30">
        <f>Strategic!I241</f>
        <v>400</v>
      </c>
      <c r="AB30">
        <f>Strategic!J241</f>
        <v>400</v>
      </c>
      <c r="AC30">
        <f>Strategic!K241</f>
        <v>400</v>
      </c>
      <c r="AD30">
        <f>Strategic!L241</f>
        <v>400</v>
      </c>
      <c r="AE30">
        <f>Strategic!M241</f>
        <v>400</v>
      </c>
      <c r="AF30">
        <f>Strategic!N241</f>
        <v>400</v>
      </c>
      <c r="AG30">
        <f>Strategic!O241</f>
        <v>400</v>
      </c>
      <c r="AH30">
        <f>Strategic!P241</f>
        <v>400</v>
      </c>
    </row>
    <row r="31" spans="1:34" x14ac:dyDescent="0.25">
      <c r="A31" t="s">
        <v>37</v>
      </c>
      <c r="B31" t="s">
        <v>9</v>
      </c>
      <c r="C31" t="str">
        <f t="shared" si="0"/>
        <v>S10B</v>
      </c>
      <c r="D31" t="str">
        <f>Strategic!D242</f>
        <v>Improvement in travel time reliability</v>
      </c>
      <c r="E31">
        <f>Strategic!G246</f>
        <v>100000</v>
      </c>
      <c r="F31">
        <f>Strategic!H246</f>
        <v>100000</v>
      </c>
      <c r="G31">
        <f>Strategic!I246</f>
        <v>100000</v>
      </c>
      <c r="H31">
        <f>Strategic!J246</f>
        <v>100000</v>
      </c>
      <c r="I31">
        <f>Strategic!K246</f>
        <v>100000</v>
      </c>
      <c r="J31">
        <f>Strategic!L246</f>
        <v>100000</v>
      </c>
      <c r="K31">
        <f>Strategic!M246</f>
        <v>100000</v>
      </c>
      <c r="L31">
        <f>Strategic!N246</f>
        <v>100000</v>
      </c>
      <c r="M31">
        <f>Strategic!O246</f>
        <v>100000</v>
      </c>
      <c r="N31">
        <f>Strategic!P246</f>
        <v>100000</v>
      </c>
      <c r="O31">
        <f>Strategic!G247</f>
        <v>900000</v>
      </c>
      <c r="P31">
        <f>Strategic!H247</f>
        <v>900000</v>
      </c>
      <c r="Q31">
        <f>Strategic!I247</f>
        <v>900000</v>
      </c>
      <c r="R31">
        <f>Strategic!J247</f>
        <v>900000</v>
      </c>
      <c r="S31">
        <f>Strategic!K247</f>
        <v>900000</v>
      </c>
      <c r="T31">
        <f>Strategic!L247</f>
        <v>900000</v>
      </c>
      <c r="U31">
        <f>Strategic!M247</f>
        <v>900000</v>
      </c>
      <c r="V31">
        <f>Strategic!N247</f>
        <v>900000</v>
      </c>
      <c r="W31">
        <f>Strategic!O247</f>
        <v>900000</v>
      </c>
      <c r="X31">
        <f>Strategic!P247</f>
        <v>900000</v>
      </c>
      <c r="Y31">
        <f>Strategic!G248</f>
        <v>200</v>
      </c>
      <c r="Z31">
        <f>Strategic!H248</f>
        <v>200</v>
      </c>
      <c r="AA31">
        <f>Strategic!I248</f>
        <v>200</v>
      </c>
      <c r="AB31">
        <f>Strategic!J248</f>
        <v>200</v>
      </c>
      <c r="AC31">
        <f>Strategic!K248</f>
        <v>200</v>
      </c>
      <c r="AD31">
        <f>Strategic!L248</f>
        <v>200</v>
      </c>
      <c r="AE31">
        <f>Strategic!M248</f>
        <v>200</v>
      </c>
      <c r="AF31">
        <f>Strategic!N248</f>
        <v>200</v>
      </c>
      <c r="AG31">
        <f>Strategic!O248</f>
        <v>200</v>
      </c>
      <c r="AH31">
        <f>Strategic!P248</f>
        <v>200</v>
      </c>
    </row>
    <row r="32" spans="1:34" x14ac:dyDescent="0.25">
      <c r="A32" t="s">
        <v>37</v>
      </c>
      <c r="B32" t="s">
        <v>10</v>
      </c>
      <c r="C32" t="str">
        <f t="shared" si="0"/>
        <v>S10C</v>
      </c>
      <c r="D32" t="str">
        <f>Strategic!D249</f>
        <v>No improvement in Travel time reliability</v>
      </c>
      <c r="E32">
        <f>Strategic!G253</f>
        <v>0</v>
      </c>
      <c r="F32">
        <f>Strategic!H253</f>
        <v>0</v>
      </c>
      <c r="G32">
        <f>Strategic!I253</f>
        <v>0</v>
      </c>
      <c r="H32">
        <f>Strategic!J253</f>
        <v>0</v>
      </c>
      <c r="I32">
        <f>Strategic!K253</f>
        <v>0</v>
      </c>
      <c r="J32">
        <f>Strategic!L253</f>
        <v>0</v>
      </c>
      <c r="K32">
        <f>Strategic!M253</f>
        <v>0</v>
      </c>
      <c r="L32">
        <f>Strategic!N253</f>
        <v>0</v>
      </c>
      <c r="M32">
        <f>Strategic!O253</f>
        <v>0</v>
      </c>
      <c r="N32">
        <f>Strategic!P253</f>
        <v>0</v>
      </c>
      <c r="O32">
        <f>Strategic!G254</f>
        <v>1200000</v>
      </c>
      <c r="P32">
        <f>Strategic!H254</f>
        <v>1200000</v>
      </c>
      <c r="Q32">
        <f>Strategic!I254</f>
        <v>1200000</v>
      </c>
      <c r="R32">
        <f>Strategic!J254</f>
        <v>1200000</v>
      </c>
      <c r="S32">
        <f>Strategic!K254</f>
        <v>1200000</v>
      </c>
      <c r="T32">
        <f>Strategic!L254</f>
        <v>1200000</v>
      </c>
      <c r="U32">
        <f>Strategic!M254</f>
        <v>1200000</v>
      </c>
      <c r="V32">
        <f>Strategic!N254</f>
        <v>1200000</v>
      </c>
      <c r="W32">
        <f>Strategic!O254</f>
        <v>1200000</v>
      </c>
      <c r="X32">
        <f>Strategic!P254</f>
        <v>1200000</v>
      </c>
      <c r="Y32">
        <f>Strategic!G255</f>
        <v>0</v>
      </c>
      <c r="Z32">
        <f>Strategic!H255</f>
        <v>0</v>
      </c>
      <c r="AA32">
        <f>Strategic!I255</f>
        <v>0</v>
      </c>
      <c r="AB32">
        <f>Strategic!J255</f>
        <v>0</v>
      </c>
      <c r="AC32">
        <f>Strategic!K255</f>
        <v>0</v>
      </c>
      <c r="AD32">
        <f>Strategic!L255</f>
        <v>0</v>
      </c>
      <c r="AE32">
        <f>Strategic!M255</f>
        <v>0</v>
      </c>
      <c r="AF32">
        <f>Strategic!N255</f>
        <v>0</v>
      </c>
      <c r="AG32">
        <f>Strategic!O255</f>
        <v>0</v>
      </c>
      <c r="AH32">
        <f>Strategic!P255</f>
        <v>0</v>
      </c>
    </row>
    <row r="33" spans="1:34" x14ac:dyDescent="0.25">
      <c r="A33" t="s">
        <v>131</v>
      </c>
      <c r="B33" t="s">
        <v>8</v>
      </c>
      <c r="C33" t="str">
        <f t="shared" si="0"/>
        <v>T01A</v>
      </c>
      <c r="D33" t="str">
        <f>Tactical!D20</f>
        <v>Road Surface condition is improved, asset consumption is minimised, and effective asset stewardship is applied</v>
      </c>
      <c r="E33">
        <f>Tactical!G24</f>
        <v>120000</v>
      </c>
      <c r="F33">
        <f>Tactical!H24</f>
        <v>123000</v>
      </c>
      <c r="G33">
        <f>Tactical!I24</f>
        <v>126000</v>
      </c>
      <c r="H33">
        <f>Tactical!J24</f>
        <v>129000</v>
      </c>
      <c r="I33">
        <f>Tactical!K24</f>
        <v>132000</v>
      </c>
      <c r="J33">
        <f>Tactical!L24</f>
        <v>135000</v>
      </c>
      <c r="K33">
        <f>Tactical!M24</f>
        <v>138000</v>
      </c>
      <c r="L33">
        <f>Tactical!N24</f>
        <v>141000</v>
      </c>
      <c r="M33">
        <f>Tactical!O24</f>
        <v>144000</v>
      </c>
      <c r="N33">
        <f>Tactical!P24</f>
        <v>147000</v>
      </c>
      <c r="O33">
        <f>Tactical!G25</f>
        <v>200000</v>
      </c>
      <c r="P33">
        <f>Tactical!H25</f>
        <v>200000</v>
      </c>
      <c r="Q33">
        <f>Tactical!I25</f>
        <v>200000</v>
      </c>
      <c r="R33">
        <f>Tactical!J25</f>
        <v>200000</v>
      </c>
      <c r="S33">
        <f>Tactical!K25</f>
        <v>200000</v>
      </c>
      <c r="T33">
        <f>Tactical!L25</f>
        <v>300000</v>
      </c>
      <c r="U33">
        <f>Tactical!M25</f>
        <v>300000</v>
      </c>
      <c r="V33">
        <f>Tactical!N25</f>
        <v>300000</v>
      </c>
      <c r="W33">
        <f>Tactical!O25</f>
        <v>300000</v>
      </c>
      <c r="X33">
        <f>Tactical!P25</f>
        <v>300000</v>
      </c>
      <c r="Y33">
        <f>Tactical!G26</f>
        <v>1200</v>
      </c>
      <c r="Z33">
        <f>Tactical!H26</f>
        <v>1200</v>
      </c>
      <c r="AA33">
        <f>Tactical!I26</f>
        <v>1200</v>
      </c>
      <c r="AB33">
        <f>Tactical!J26</f>
        <v>1200</v>
      </c>
      <c r="AC33">
        <f>Tactical!K26</f>
        <v>1200</v>
      </c>
      <c r="AD33">
        <f>Tactical!L26</f>
        <v>1200</v>
      </c>
      <c r="AE33">
        <f>Tactical!M26</f>
        <v>1200</v>
      </c>
      <c r="AF33">
        <f>Tactical!N26</f>
        <v>1200</v>
      </c>
      <c r="AG33">
        <f>Tactical!O26</f>
        <v>1200</v>
      </c>
      <c r="AH33">
        <f>Tactical!P26</f>
        <v>1200</v>
      </c>
    </row>
    <row r="34" spans="1:34" x14ac:dyDescent="0.25">
      <c r="A34" t="s">
        <v>131</v>
      </c>
      <c r="B34" t="s">
        <v>9</v>
      </c>
      <c r="C34" t="str">
        <f t="shared" si="0"/>
        <v>T01B</v>
      </c>
      <c r="D34" t="str">
        <f>Tactical!D27</f>
        <v>Road Surface condition is maintained, asset consumption is stabilised, and asset stewardship is marginal</v>
      </c>
      <c r="E34">
        <f>Tactical!G31</f>
        <v>88000</v>
      </c>
      <c r="F34">
        <f>Tactical!H31</f>
        <v>90200.000000000015</v>
      </c>
      <c r="G34">
        <f>Tactical!I31</f>
        <v>92400.000000000015</v>
      </c>
      <c r="H34">
        <f>Tactical!J31</f>
        <v>94600.000000000015</v>
      </c>
      <c r="I34">
        <f>Tactical!K31</f>
        <v>96800.000000000015</v>
      </c>
      <c r="J34">
        <f>Tactical!L31</f>
        <v>99000.000000000015</v>
      </c>
      <c r="K34">
        <f>Tactical!M31</f>
        <v>101200.00000000001</v>
      </c>
      <c r="L34">
        <f>Tactical!N31</f>
        <v>103400.00000000001</v>
      </c>
      <c r="M34">
        <f>Tactical!O31</f>
        <v>105600.00000000001</v>
      </c>
      <c r="N34">
        <f>Tactical!P31</f>
        <v>107800.00000000001</v>
      </c>
      <c r="O34">
        <f>Tactical!G32</f>
        <v>400000</v>
      </c>
      <c r="P34">
        <f>Tactical!H32</f>
        <v>400000</v>
      </c>
      <c r="Q34">
        <f>Tactical!I32</f>
        <v>600000</v>
      </c>
      <c r="R34">
        <f>Tactical!J32</f>
        <v>600000</v>
      </c>
      <c r="S34">
        <f>Tactical!K32</f>
        <v>600000</v>
      </c>
      <c r="T34">
        <f>Tactical!L32</f>
        <v>600000</v>
      </c>
      <c r="U34">
        <f>Tactical!M32</f>
        <v>800000</v>
      </c>
      <c r="V34">
        <f>Tactical!N32</f>
        <v>800000</v>
      </c>
      <c r="W34">
        <f>Tactical!O32</f>
        <v>800000</v>
      </c>
      <c r="X34">
        <f>Tactical!P32</f>
        <v>800000</v>
      </c>
      <c r="Y34">
        <f>Tactical!G33</f>
        <v>880.00000000000011</v>
      </c>
      <c r="Z34">
        <f>Tactical!H33</f>
        <v>880.00000000000011</v>
      </c>
      <c r="AA34">
        <f>Tactical!I33</f>
        <v>880.00000000000011</v>
      </c>
      <c r="AB34">
        <f>Tactical!J33</f>
        <v>880.00000000000011</v>
      </c>
      <c r="AC34">
        <f>Tactical!K33</f>
        <v>880.00000000000011</v>
      </c>
      <c r="AD34">
        <f>Tactical!L33</f>
        <v>880.00000000000011</v>
      </c>
      <c r="AE34">
        <f>Tactical!M33</f>
        <v>880.00000000000011</v>
      </c>
      <c r="AF34">
        <f>Tactical!N33</f>
        <v>880.00000000000011</v>
      </c>
      <c r="AG34">
        <f>Tactical!O33</f>
        <v>880.00000000000011</v>
      </c>
      <c r="AH34">
        <f>Tactical!P33</f>
        <v>880.00000000000011</v>
      </c>
    </row>
    <row r="35" spans="1:34" x14ac:dyDescent="0.25">
      <c r="A35" t="s">
        <v>131</v>
      </c>
      <c r="B35" t="s">
        <v>10</v>
      </c>
      <c r="C35" t="str">
        <f t="shared" si="0"/>
        <v>T01C</v>
      </c>
      <c r="D35" t="str">
        <f>Tactical!D34</f>
        <v>Pavement condition deteriorates, asset consumption accelerates, and asset stewardship is poor</v>
      </c>
      <c r="E35">
        <f>Tactical!G38</f>
        <v>60000</v>
      </c>
      <c r="F35">
        <f>Tactical!H38</f>
        <v>61500</v>
      </c>
      <c r="G35">
        <f>Tactical!I38</f>
        <v>63000</v>
      </c>
      <c r="H35">
        <f>Tactical!J38</f>
        <v>64500</v>
      </c>
      <c r="I35">
        <f>Tactical!K38</f>
        <v>66000</v>
      </c>
      <c r="J35">
        <f>Tactical!L38</f>
        <v>67500</v>
      </c>
      <c r="K35">
        <f>Tactical!M38</f>
        <v>69000</v>
      </c>
      <c r="L35">
        <f>Tactical!N38</f>
        <v>70500</v>
      </c>
      <c r="M35">
        <f>Tactical!O38</f>
        <v>72000</v>
      </c>
      <c r="N35">
        <f>Tactical!P38</f>
        <v>73500</v>
      </c>
      <c r="O35">
        <f>Tactical!G39</f>
        <v>600000</v>
      </c>
      <c r="P35">
        <f>Tactical!H39</f>
        <v>900000</v>
      </c>
      <c r="Q35">
        <f>Tactical!I39</f>
        <v>900000</v>
      </c>
      <c r="R35">
        <f>Tactical!J39</f>
        <v>900000</v>
      </c>
      <c r="S35">
        <f>Tactical!K39</f>
        <v>1200000</v>
      </c>
      <c r="T35">
        <f>Tactical!L39</f>
        <v>1200000</v>
      </c>
      <c r="U35">
        <f>Tactical!M39</f>
        <v>1200000</v>
      </c>
      <c r="V35">
        <f>Tactical!N39</f>
        <v>1500000</v>
      </c>
      <c r="W35">
        <f>Tactical!O39</f>
        <v>1500000</v>
      </c>
      <c r="X35">
        <f>Tactical!P39</f>
        <v>1500000</v>
      </c>
      <c r="Y35">
        <f>Tactical!G40</f>
        <v>600</v>
      </c>
      <c r="Z35">
        <f>Tactical!H40</f>
        <v>600</v>
      </c>
      <c r="AA35">
        <f>Tactical!I40</f>
        <v>600</v>
      </c>
      <c r="AB35">
        <f>Tactical!J40</f>
        <v>600</v>
      </c>
      <c r="AC35">
        <f>Tactical!K40</f>
        <v>600</v>
      </c>
      <c r="AD35">
        <f>Tactical!L40</f>
        <v>600</v>
      </c>
      <c r="AE35">
        <f>Tactical!M40</f>
        <v>600</v>
      </c>
      <c r="AF35">
        <f>Tactical!N40</f>
        <v>600</v>
      </c>
      <c r="AG35">
        <f>Tactical!O40</f>
        <v>600</v>
      </c>
      <c r="AH35">
        <f>Tactical!P40</f>
        <v>600</v>
      </c>
    </row>
    <row r="36" spans="1:34" x14ac:dyDescent="0.25">
      <c r="A36" t="s">
        <v>132</v>
      </c>
      <c r="B36" t="s">
        <v>8</v>
      </c>
      <c r="C36" t="str">
        <f t="shared" si="0"/>
        <v>T02A</v>
      </c>
      <c r="D36" t="str">
        <f>Tactical!D44</f>
        <v>Pavement condition is improved, asset consumption is minimised, and effective asset stewardship is applied</v>
      </c>
      <c r="E36">
        <f>Tactical!G48</f>
        <v>1200000</v>
      </c>
      <c r="F36">
        <f>Tactical!H48</f>
        <v>1230000</v>
      </c>
      <c r="G36">
        <f>Tactical!I48</f>
        <v>1260000</v>
      </c>
      <c r="H36">
        <f>Tactical!J48</f>
        <v>1290000</v>
      </c>
      <c r="I36">
        <f>Tactical!K48</f>
        <v>1320000</v>
      </c>
      <c r="J36">
        <f>Tactical!L48</f>
        <v>1350000</v>
      </c>
      <c r="K36">
        <f>Tactical!M48</f>
        <v>1380000</v>
      </c>
      <c r="L36">
        <f>Tactical!N48</f>
        <v>1410000</v>
      </c>
      <c r="M36">
        <f>Tactical!O48</f>
        <v>1440000</v>
      </c>
      <c r="N36">
        <f>Tactical!P48</f>
        <v>1470000</v>
      </c>
      <c r="O36">
        <f>Tactical!G49</f>
        <v>200000</v>
      </c>
      <c r="P36">
        <f>Tactical!H49</f>
        <v>200000</v>
      </c>
      <c r="Q36">
        <f>Tactical!I49</f>
        <v>200000</v>
      </c>
      <c r="R36">
        <f>Tactical!J49</f>
        <v>200000</v>
      </c>
      <c r="S36">
        <f>Tactical!K49</f>
        <v>200000</v>
      </c>
      <c r="T36">
        <f>Tactical!L49</f>
        <v>300000</v>
      </c>
      <c r="U36">
        <f>Tactical!M49</f>
        <v>300000</v>
      </c>
      <c r="V36">
        <f>Tactical!N49</f>
        <v>300000</v>
      </c>
      <c r="W36">
        <f>Tactical!O49</f>
        <v>300000</v>
      </c>
      <c r="X36">
        <f>Tactical!P49</f>
        <v>300000</v>
      </c>
      <c r="Y36">
        <f>Tactical!G50</f>
        <v>1200</v>
      </c>
      <c r="Z36">
        <f>Tactical!H50</f>
        <v>1200</v>
      </c>
      <c r="AA36">
        <f>Tactical!I50</f>
        <v>1200</v>
      </c>
      <c r="AB36">
        <f>Tactical!J50</f>
        <v>1200</v>
      </c>
      <c r="AC36">
        <f>Tactical!K50</f>
        <v>1200</v>
      </c>
      <c r="AD36">
        <f>Tactical!L50</f>
        <v>1200</v>
      </c>
      <c r="AE36">
        <f>Tactical!M50</f>
        <v>1200</v>
      </c>
      <c r="AF36">
        <f>Tactical!N50</f>
        <v>1200</v>
      </c>
      <c r="AG36">
        <f>Tactical!O50</f>
        <v>1200</v>
      </c>
      <c r="AH36">
        <f>Tactical!P50</f>
        <v>1200</v>
      </c>
    </row>
    <row r="37" spans="1:34" x14ac:dyDescent="0.25">
      <c r="A37" t="s">
        <v>132</v>
      </c>
      <c r="B37" t="s">
        <v>9</v>
      </c>
      <c r="C37" t="str">
        <f t="shared" si="0"/>
        <v>T02B</v>
      </c>
      <c r="D37" t="str">
        <f>Tactical!D51</f>
        <v>Pavement condition is maintained, asset consumption is stabilised, and asset stewardship is marginal</v>
      </c>
      <c r="E37">
        <f>Tactical!G55</f>
        <v>880000.00000000012</v>
      </c>
      <c r="F37">
        <f>Tactical!H55</f>
        <v>902000.00000000012</v>
      </c>
      <c r="G37">
        <f>Tactical!I55</f>
        <v>924000.00000000012</v>
      </c>
      <c r="H37">
        <f>Tactical!J55</f>
        <v>946000.00000000012</v>
      </c>
      <c r="I37">
        <f>Tactical!K55</f>
        <v>968000.00000000012</v>
      </c>
      <c r="J37">
        <f>Tactical!L55</f>
        <v>990000.00000000012</v>
      </c>
      <c r="K37">
        <f>Tactical!M55</f>
        <v>1012000.0000000001</v>
      </c>
      <c r="L37">
        <f>Tactical!N55</f>
        <v>1034000.0000000001</v>
      </c>
      <c r="M37">
        <f>Tactical!O55</f>
        <v>1056000</v>
      </c>
      <c r="N37">
        <f>Tactical!P55</f>
        <v>1078000</v>
      </c>
      <c r="O37">
        <f>Tactical!G56</f>
        <v>400000</v>
      </c>
      <c r="P37">
        <f>Tactical!H56</f>
        <v>400000</v>
      </c>
      <c r="Q37">
        <f>Tactical!I56</f>
        <v>600000</v>
      </c>
      <c r="R37">
        <f>Tactical!J56</f>
        <v>600000</v>
      </c>
      <c r="S37">
        <f>Tactical!K56</f>
        <v>600000</v>
      </c>
      <c r="T37">
        <f>Tactical!L56</f>
        <v>600000</v>
      </c>
      <c r="U37">
        <f>Tactical!M56</f>
        <v>800000</v>
      </c>
      <c r="V37">
        <f>Tactical!N56</f>
        <v>800000</v>
      </c>
      <c r="W37">
        <f>Tactical!O56</f>
        <v>800000</v>
      </c>
      <c r="X37">
        <f>Tactical!P56</f>
        <v>800000</v>
      </c>
      <c r="Y37">
        <f>Tactical!G57</f>
        <v>880.00000000000011</v>
      </c>
      <c r="Z37">
        <f>Tactical!H57</f>
        <v>880.00000000000011</v>
      </c>
      <c r="AA37">
        <f>Tactical!I57</f>
        <v>880.00000000000011</v>
      </c>
      <c r="AB37">
        <f>Tactical!J57</f>
        <v>880.00000000000011</v>
      </c>
      <c r="AC37">
        <f>Tactical!K57</f>
        <v>880.00000000000011</v>
      </c>
      <c r="AD37">
        <f>Tactical!L57</f>
        <v>880.00000000000011</v>
      </c>
      <c r="AE37">
        <f>Tactical!M57</f>
        <v>880.00000000000011</v>
      </c>
      <c r="AF37">
        <f>Tactical!N57</f>
        <v>880.00000000000011</v>
      </c>
      <c r="AG37">
        <f>Tactical!O57</f>
        <v>880.00000000000011</v>
      </c>
      <c r="AH37">
        <f>Tactical!P57</f>
        <v>880.00000000000011</v>
      </c>
    </row>
    <row r="38" spans="1:34" x14ac:dyDescent="0.25">
      <c r="A38" t="s">
        <v>132</v>
      </c>
      <c r="B38" t="s">
        <v>10</v>
      </c>
      <c r="C38" t="str">
        <f t="shared" si="0"/>
        <v>T02C</v>
      </c>
      <c r="D38" t="str">
        <f>Tactical!D58</f>
        <v>Pavement condition deteriorates, asset consumption accelerates, and asset stewardship is poor</v>
      </c>
      <c r="E38">
        <f>Tactical!G62</f>
        <v>600000</v>
      </c>
      <c r="F38">
        <f>Tactical!H62</f>
        <v>615000</v>
      </c>
      <c r="G38">
        <f>Tactical!I62</f>
        <v>630000</v>
      </c>
      <c r="H38">
        <f>Tactical!J62</f>
        <v>645000</v>
      </c>
      <c r="I38">
        <f>Tactical!K62</f>
        <v>660000</v>
      </c>
      <c r="J38">
        <f>Tactical!L62</f>
        <v>675000</v>
      </c>
      <c r="K38">
        <f>Tactical!M62</f>
        <v>690000</v>
      </c>
      <c r="L38">
        <f>Tactical!N62</f>
        <v>705000</v>
      </c>
      <c r="M38">
        <f>Tactical!O62</f>
        <v>720000</v>
      </c>
      <c r="N38">
        <f>Tactical!P62</f>
        <v>735000</v>
      </c>
      <c r="O38">
        <f>Tactical!G63</f>
        <v>600000</v>
      </c>
      <c r="P38">
        <f>Tactical!H63</f>
        <v>900000</v>
      </c>
      <c r="Q38">
        <f>Tactical!I63</f>
        <v>900000</v>
      </c>
      <c r="R38">
        <f>Tactical!J63</f>
        <v>900000</v>
      </c>
      <c r="S38">
        <f>Tactical!K63</f>
        <v>1200000</v>
      </c>
      <c r="T38">
        <f>Tactical!L63</f>
        <v>1200000</v>
      </c>
      <c r="U38">
        <f>Tactical!M63</f>
        <v>1200000</v>
      </c>
      <c r="V38">
        <f>Tactical!N63</f>
        <v>1500000</v>
      </c>
      <c r="W38">
        <f>Tactical!O63</f>
        <v>1500000</v>
      </c>
      <c r="X38">
        <f>Tactical!P63</f>
        <v>1500000</v>
      </c>
      <c r="Y38">
        <f>Tactical!G64</f>
        <v>600</v>
      </c>
      <c r="Z38">
        <f>Tactical!H64</f>
        <v>600</v>
      </c>
      <c r="AA38">
        <f>Tactical!I64</f>
        <v>600</v>
      </c>
      <c r="AB38">
        <f>Tactical!J64</f>
        <v>600</v>
      </c>
      <c r="AC38">
        <f>Tactical!K64</f>
        <v>600</v>
      </c>
      <c r="AD38">
        <f>Tactical!L64</f>
        <v>600</v>
      </c>
      <c r="AE38">
        <f>Tactical!M64</f>
        <v>600</v>
      </c>
      <c r="AF38">
        <f>Tactical!N64</f>
        <v>600</v>
      </c>
      <c r="AG38">
        <f>Tactical!O64</f>
        <v>600</v>
      </c>
      <c r="AH38">
        <f>Tactical!P64</f>
        <v>600</v>
      </c>
    </row>
    <row r="39" spans="1:34" x14ac:dyDescent="0.25">
      <c r="A39" t="s">
        <v>133</v>
      </c>
      <c r="B39" t="s">
        <v>8</v>
      </c>
      <c r="C39" t="str">
        <f t="shared" si="0"/>
        <v>T03A</v>
      </c>
      <c r="D39" t="str">
        <f>Tactical!D68</f>
        <v>Footpath condition is improved, asset consumption is minimised, and effective asset stewardship is applied</v>
      </c>
      <c r="E39">
        <f>Tactical!G72</f>
        <v>120000</v>
      </c>
      <c r="F39">
        <f>Tactical!H72</f>
        <v>123000</v>
      </c>
      <c r="G39">
        <f>Tactical!I72</f>
        <v>126000</v>
      </c>
      <c r="H39">
        <f>Tactical!J72</f>
        <v>129000</v>
      </c>
      <c r="I39">
        <f>Tactical!K72</f>
        <v>132000</v>
      </c>
      <c r="J39">
        <f>Tactical!L72</f>
        <v>135000</v>
      </c>
      <c r="K39">
        <f>Tactical!M72</f>
        <v>138000</v>
      </c>
      <c r="L39">
        <f>Tactical!N72</f>
        <v>141000</v>
      </c>
      <c r="M39">
        <f>Tactical!O72</f>
        <v>144000</v>
      </c>
      <c r="N39">
        <f>Tactical!P72</f>
        <v>147000</v>
      </c>
      <c r="O39">
        <f>Tactical!G73</f>
        <v>200000</v>
      </c>
      <c r="P39">
        <f>Tactical!H73</f>
        <v>200000</v>
      </c>
      <c r="Q39">
        <f>Tactical!I73</f>
        <v>200000</v>
      </c>
      <c r="R39">
        <f>Tactical!J73</f>
        <v>200000</v>
      </c>
      <c r="S39">
        <f>Tactical!K73</f>
        <v>200000</v>
      </c>
      <c r="T39">
        <f>Tactical!L73</f>
        <v>300000</v>
      </c>
      <c r="U39">
        <f>Tactical!M73</f>
        <v>300000</v>
      </c>
      <c r="V39">
        <f>Tactical!N73</f>
        <v>300000</v>
      </c>
      <c r="W39">
        <f>Tactical!O73</f>
        <v>300000</v>
      </c>
      <c r="X39">
        <f>Tactical!P73</f>
        <v>300000</v>
      </c>
      <c r="Y39">
        <f>Tactical!G74</f>
        <v>1200</v>
      </c>
      <c r="Z39">
        <f>Tactical!H74</f>
        <v>1200</v>
      </c>
      <c r="AA39">
        <f>Tactical!I74</f>
        <v>1200</v>
      </c>
      <c r="AB39">
        <f>Tactical!J74</f>
        <v>1200</v>
      </c>
      <c r="AC39">
        <f>Tactical!K74</f>
        <v>1200</v>
      </c>
      <c r="AD39">
        <f>Tactical!L74</f>
        <v>1200</v>
      </c>
      <c r="AE39">
        <f>Tactical!M74</f>
        <v>1200</v>
      </c>
      <c r="AF39">
        <f>Tactical!N74</f>
        <v>1200</v>
      </c>
      <c r="AG39">
        <f>Tactical!O74</f>
        <v>1200</v>
      </c>
      <c r="AH39">
        <f>Tactical!P74</f>
        <v>1200</v>
      </c>
    </row>
    <row r="40" spans="1:34" x14ac:dyDescent="0.25">
      <c r="A40" t="s">
        <v>133</v>
      </c>
      <c r="B40" t="s">
        <v>9</v>
      </c>
      <c r="C40" t="str">
        <f t="shared" si="0"/>
        <v>T03B</v>
      </c>
      <c r="D40" t="str">
        <f>Tactical!D75</f>
        <v>Footpath condition is maintained, asset consumption is stabilised, and asset stewardship is marginal</v>
      </c>
      <c r="E40">
        <f>Tactical!G79</f>
        <v>88000</v>
      </c>
      <c r="F40">
        <f>Tactical!H79</f>
        <v>90200.000000000015</v>
      </c>
      <c r="G40">
        <f>Tactical!I79</f>
        <v>92400.000000000015</v>
      </c>
      <c r="H40">
        <f>Tactical!J79</f>
        <v>94600.000000000015</v>
      </c>
      <c r="I40">
        <f>Tactical!K79</f>
        <v>96800.000000000015</v>
      </c>
      <c r="J40">
        <f>Tactical!L79</f>
        <v>99000.000000000015</v>
      </c>
      <c r="K40">
        <f>Tactical!M79</f>
        <v>101200.00000000001</v>
      </c>
      <c r="L40">
        <f>Tactical!N79</f>
        <v>103400.00000000001</v>
      </c>
      <c r="M40">
        <f>Tactical!O79</f>
        <v>105600.00000000001</v>
      </c>
      <c r="N40">
        <f>Tactical!P79</f>
        <v>107800.00000000001</v>
      </c>
      <c r="O40">
        <f>Tactical!G80</f>
        <v>400000</v>
      </c>
      <c r="P40">
        <f>Tactical!H80</f>
        <v>400000</v>
      </c>
      <c r="Q40">
        <f>Tactical!I80</f>
        <v>600000</v>
      </c>
      <c r="R40">
        <f>Tactical!J80</f>
        <v>600000</v>
      </c>
      <c r="S40">
        <f>Tactical!K80</f>
        <v>600000</v>
      </c>
      <c r="T40">
        <f>Tactical!L80</f>
        <v>600000</v>
      </c>
      <c r="U40">
        <f>Tactical!M80</f>
        <v>800000</v>
      </c>
      <c r="V40">
        <f>Tactical!N80</f>
        <v>800000</v>
      </c>
      <c r="W40">
        <f>Tactical!O80</f>
        <v>800000</v>
      </c>
      <c r="X40">
        <f>Tactical!P80</f>
        <v>800000</v>
      </c>
      <c r="Y40">
        <f>Tactical!G81</f>
        <v>880.00000000000011</v>
      </c>
      <c r="Z40">
        <f>Tactical!H81</f>
        <v>880.00000000000011</v>
      </c>
      <c r="AA40">
        <f>Tactical!I81</f>
        <v>880.00000000000011</v>
      </c>
      <c r="AB40">
        <f>Tactical!J81</f>
        <v>880.00000000000011</v>
      </c>
      <c r="AC40">
        <f>Tactical!K81</f>
        <v>880.00000000000011</v>
      </c>
      <c r="AD40">
        <f>Tactical!L81</f>
        <v>880.00000000000011</v>
      </c>
      <c r="AE40">
        <f>Tactical!M81</f>
        <v>880.00000000000011</v>
      </c>
      <c r="AF40">
        <f>Tactical!N81</f>
        <v>880.00000000000011</v>
      </c>
      <c r="AG40">
        <f>Tactical!O81</f>
        <v>880.00000000000011</v>
      </c>
      <c r="AH40">
        <f>Tactical!P81</f>
        <v>880.00000000000011</v>
      </c>
    </row>
    <row r="41" spans="1:34" x14ac:dyDescent="0.25">
      <c r="A41" t="s">
        <v>133</v>
      </c>
      <c r="B41" t="s">
        <v>10</v>
      </c>
      <c r="C41" t="str">
        <f t="shared" si="0"/>
        <v>T03C</v>
      </c>
      <c r="D41" t="str">
        <f>Tactical!D82</f>
        <v>Footpath condition deteriorates, asset consumption accelerates, and asset stewardship is poor</v>
      </c>
      <c r="E41">
        <f>Tactical!G86</f>
        <v>60000</v>
      </c>
      <c r="F41">
        <f>Tactical!H86</f>
        <v>61500</v>
      </c>
      <c r="G41">
        <f>Tactical!I86</f>
        <v>63000</v>
      </c>
      <c r="H41">
        <f>Tactical!J86</f>
        <v>64500</v>
      </c>
      <c r="I41">
        <f>Tactical!K86</f>
        <v>66000</v>
      </c>
      <c r="J41">
        <f>Tactical!L86</f>
        <v>67500</v>
      </c>
      <c r="K41">
        <f>Tactical!M86</f>
        <v>69000</v>
      </c>
      <c r="L41">
        <f>Tactical!N86</f>
        <v>70500</v>
      </c>
      <c r="M41">
        <f>Tactical!O86</f>
        <v>72000</v>
      </c>
      <c r="N41">
        <f>Tactical!P86</f>
        <v>73500</v>
      </c>
      <c r="O41">
        <f>Tactical!G87</f>
        <v>600000</v>
      </c>
      <c r="P41">
        <f>Tactical!H87</f>
        <v>900000</v>
      </c>
      <c r="Q41">
        <f>Tactical!I87</f>
        <v>900000</v>
      </c>
      <c r="R41">
        <f>Tactical!J87</f>
        <v>900000</v>
      </c>
      <c r="S41">
        <f>Tactical!K87</f>
        <v>1200000</v>
      </c>
      <c r="T41">
        <f>Tactical!L87</f>
        <v>1200000</v>
      </c>
      <c r="U41">
        <f>Tactical!M87</f>
        <v>1200000</v>
      </c>
      <c r="V41">
        <f>Tactical!N87</f>
        <v>1500000</v>
      </c>
      <c r="W41">
        <f>Tactical!O87</f>
        <v>1500000</v>
      </c>
      <c r="X41">
        <f>Tactical!P87</f>
        <v>1500000</v>
      </c>
      <c r="Y41">
        <f>Tactical!G88</f>
        <v>600</v>
      </c>
      <c r="Z41">
        <f>Tactical!H88</f>
        <v>600</v>
      </c>
      <c r="AA41">
        <f>Tactical!I88</f>
        <v>600</v>
      </c>
      <c r="AB41">
        <f>Tactical!J88</f>
        <v>600</v>
      </c>
      <c r="AC41">
        <f>Tactical!K88</f>
        <v>600</v>
      </c>
      <c r="AD41">
        <f>Tactical!L88</f>
        <v>600</v>
      </c>
      <c r="AE41">
        <f>Tactical!M88</f>
        <v>600</v>
      </c>
      <c r="AF41">
        <f>Tactical!N88</f>
        <v>600</v>
      </c>
      <c r="AG41">
        <f>Tactical!O88</f>
        <v>600</v>
      </c>
      <c r="AH41">
        <f>Tactical!P88</f>
        <v>600</v>
      </c>
    </row>
    <row r="42" spans="1:34" x14ac:dyDescent="0.25">
      <c r="A42" t="s">
        <v>134</v>
      </c>
      <c r="B42" t="s">
        <v>8</v>
      </c>
      <c r="C42" t="str">
        <f t="shared" si="0"/>
        <v>T04A</v>
      </c>
      <c r="D42" t="str">
        <f>Tactical!D92</f>
        <v>Drainage condition is improved, asset consumption is minimised, and effective asset stewardship is applied</v>
      </c>
      <c r="E42">
        <f>Tactical!G96</f>
        <v>120000</v>
      </c>
      <c r="F42">
        <f>Tactical!H96</f>
        <v>123000</v>
      </c>
      <c r="G42">
        <f>Tactical!I96</f>
        <v>126000</v>
      </c>
      <c r="H42">
        <f>Tactical!J96</f>
        <v>129000</v>
      </c>
      <c r="I42">
        <f>Tactical!K96</f>
        <v>132000</v>
      </c>
      <c r="J42">
        <f>Tactical!L96</f>
        <v>135000</v>
      </c>
      <c r="K42">
        <f>Tactical!M96</f>
        <v>138000</v>
      </c>
      <c r="L42">
        <f>Tactical!N96</f>
        <v>141000</v>
      </c>
      <c r="M42">
        <f>Tactical!O96</f>
        <v>144000</v>
      </c>
      <c r="N42">
        <f>Tactical!P96</f>
        <v>147000</v>
      </c>
      <c r="O42">
        <f>Tactical!G97</f>
        <v>200000</v>
      </c>
      <c r="P42">
        <f>Tactical!H97</f>
        <v>200000</v>
      </c>
      <c r="Q42">
        <f>Tactical!I97</f>
        <v>200000</v>
      </c>
      <c r="R42">
        <f>Tactical!J97</f>
        <v>200000</v>
      </c>
      <c r="S42">
        <f>Tactical!K97</f>
        <v>200000</v>
      </c>
      <c r="T42">
        <f>Tactical!L97</f>
        <v>300000</v>
      </c>
      <c r="U42">
        <f>Tactical!M97</f>
        <v>300000</v>
      </c>
      <c r="V42">
        <f>Tactical!N97</f>
        <v>300000</v>
      </c>
      <c r="W42">
        <f>Tactical!O97</f>
        <v>300000</v>
      </c>
      <c r="X42">
        <f>Tactical!P97</f>
        <v>300000</v>
      </c>
      <c r="Y42">
        <f>Tactical!G98</f>
        <v>1200</v>
      </c>
      <c r="Z42">
        <f>Tactical!H98</f>
        <v>1200</v>
      </c>
      <c r="AA42">
        <f>Tactical!I98</f>
        <v>1200</v>
      </c>
      <c r="AB42">
        <f>Tactical!J98</f>
        <v>1200</v>
      </c>
      <c r="AC42">
        <f>Tactical!K98</f>
        <v>1200</v>
      </c>
      <c r="AD42">
        <f>Tactical!L98</f>
        <v>1200</v>
      </c>
      <c r="AE42">
        <f>Tactical!M98</f>
        <v>1200</v>
      </c>
      <c r="AF42">
        <f>Tactical!N98</f>
        <v>1200</v>
      </c>
      <c r="AG42">
        <f>Tactical!O98</f>
        <v>1200</v>
      </c>
      <c r="AH42">
        <f>Tactical!P98</f>
        <v>1200</v>
      </c>
    </row>
    <row r="43" spans="1:34" x14ac:dyDescent="0.25">
      <c r="A43" t="s">
        <v>134</v>
      </c>
      <c r="B43" t="s">
        <v>9</v>
      </c>
      <c r="C43" t="str">
        <f t="shared" si="0"/>
        <v>T04B</v>
      </c>
      <c r="D43" t="str">
        <f>Tactical!D99</f>
        <v>Drainage condition is maintained, asset consumption is stabilised, and asset stewardship is marginal</v>
      </c>
      <c r="E43">
        <f>Tactical!G103</f>
        <v>88000</v>
      </c>
      <c r="F43">
        <f>Tactical!H103</f>
        <v>90200.000000000015</v>
      </c>
      <c r="G43">
        <f>Tactical!I103</f>
        <v>92400.000000000015</v>
      </c>
      <c r="H43">
        <f>Tactical!J103</f>
        <v>94600.000000000015</v>
      </c>
      <c r="I43">
        <f>Tactical!K103</f>
        <v>96800.000000000015</v>
      </c>
      <c r="J43">
        <f>Tactical!L103</f>
        <v>99000.000000000015</v>
      </c>
      <c r="K43">
        <f>Tactical!M103</f>
        <v>101200.00000000001</v>
      </c>
      <c r="L43">
        <f>Tactical!N103</f>
        <v>103400.00000000001</v>
      </c>
      <c r="M43">
        <f>Tactical!O103</f>
        <v>105600.00000000001</v>
      </c>
      <c r="N43">
        <f>Tactical!P103</f>
        <v>107800.00000000001</v>
      </c>
      <c r="O43">
        <f>Tactical!G104</f>
        <v>400000</v>
      </c>
      <c r="P43">
        <f>Tactical!H104</f>
        <v>400000</v>
      </c>
      <c r="Q43">
        <f>Tactical!I104</f>
        <v>600000</v>
      </c>
      <c r="R43">
        <f>Tactical!J104</f>
        <v>600000</v>
      </c>
      <c r="S43">
        <f>Tactical!K104</f>
        <v>600000</v>
      </c>
      <c r="T43">
        <f>Tactical!L104</f>
        <v>600000</v>
      </c>
      <c r="U43">
        <f>Tactical!M104</f>
        <v>800000</v>
      </c>
      <c r="V43">
        <f>Tactical!N104</f>
        <v>800000</v>
      </c>
      <c r="W43">
        <f>Tactical!O104</f>
        <v>800000</v>
      </c>
      <c r="X43">
        <f>Tactical!P104</f>
        <v>800000</v>
      </c>
      <c r="Y43">
        <f>Tactical!G105</f>
        <v>880.00000000000011</v>
      </c>
      <c r="Z43">
        <f>Tactical!H105</f>
        <v>880.00000000000011</v>
      </c>
      <c r="AA43">
        <f>Tactical!I105</f>
        <v>880.00000000000011</v>
      </c>
      <c r="AB43">
        <f>Tactical!J105</f>
        <v>880.00000000000011</v>
      </c>
      <c r="AC43">
        <f>Tactical!K105</f>
        <v>880.00000000000011</v>
      </c>
      <c r="AD43">
        <f>Tactical!L105</f>
        <v>880.00000000000011</v>
      </c>
      <c r="AE43">
        <f>Tactical!M105</f>
        <v>880.00000000000011</v>
      </c>
      <c r="AF43">
        <f>Tactical!N105</f>
        <v>880.00000000000011</v>
      </c>
      <c r="AG43">
        <f>Tactical!O105</f>
        <v>880.00000000000011</v>
      </c>
      <c r="AH43">
        <f>Tactical!P105</f>
        <v>880.00000000000011</v>
      </c>
    </row>
    <row r="44" spans="1:34" x14ac:dyDescent="0.25">
      <c r="A44" t="s">
        <v>134</v>
      </c>
      <c r="B44" t="s">
        <v>10</v>
      </c>
      <c r="C44" t="str">
        <f t="shared" si="0"/>
        <v>T04C</v>
      </c>
      <c r="D44" t="str">
        <f>Tactical!D106</f>
        <v>Drainage condition deteriorates, asset consumption accelerates, and asset stewardship is poor</v>
      </c>
      <c r="E44">
        <f>Tactical!G110</f>
        <v>60000</v>
      </c>
      <c r="F44">
        <f>Tactical!H110</f>
        <v>61500</v>
      </c>
      <c r="G44">
        <f>Tactical!I110</f>
        <v>63000</v>
      </c>
      <c r="H44">
        <f>Tactical!J110</f>
        <v>64500</v>
      </c>
      <c r="I44">
        <f>Tactical!K110</f>
        <v>66000</v>
      </c>
      <c r="J44">
        <f>Tactical!L110</f>
        <v>67500</v>
      </c>
      <c r="K44">
        <f>Tactical!M110</f>
        <v>69000</v>
      </c>
      <c r="L44">
        <f>Tactical!N110</f>
        <v>70500</v>
      </c>
      <c r="M44">
        <f>Tactical!O110</f>
        <v>72000</v>
      </c>
      <c r="N44">
        <f>Tactical!P110</f>
        <v>73500</v>
      </c>
      <c r="O44">
        <f>Tactical!G111</f>
        <v>600000</v>
      </c>
      <c r="P44">
        <f>Tactical!H111</f>
        <v>900000</v>
      </c>
      <c r="Q44">
        <f>Tactical!I111</f>
        <v>900000</v>
      </c>
      <c r="R44">
        <f>Tactical!J111</f>
        <v>900000</v>
      </c>
      <c r="S44">
        <f>Tactical!K111</f>
        <v>1200000</v>
      </c>
      <c r="T44">
        <f>Tactical!L111</f>
        <v>1200000</v>
      </c>
      <c r="U44">
        <f>Tactical!M111</f>
        <v>1200000</v>
      </c>
      <c r="V44">
        <f>Tactical!N111</f>
        <v>1500000</v>
      </c>
      <c r="W44">
        <f>Tactical!O111</f>
        <v>1500000</v>
      </c>
      <c r="X44">
        <f>Tactical!P111</f>
        <v>1500000</v>
      </c>
      <c r="Y44">
        <f>Tactical!G112</f>
        <v>600</v>
      </c>
      <c r="Z44">
        <f>Tactical!H112</f>
        <v>600</v>
      </c>
      <c r="AA44">
        <f>Tactical!I112</f>
        <v>600</v>
      </c>
      <c r="AB44">
        <f>Tactical!J112</f>
        <v>600</v>
      </c>
      <c r="AC44">
        <f>Tactical!K112</f>
        <v>600</v>
      </c>
      <c r="AD44">
        <f>Tactical!L112</f>
        <v>600</v>
      </c>
      <c r="AE44">
        <f>Tactical!M112</f>
        <v>600</v>
      </c>
      <c r="AF44">
        <f>Tactical!N112</f>
        <v>600</v>
      </c>
      <c r="AG44">
        <f>Tactical!O112</f>
        <v>600</v>
      </c>
      <c r="AH44">
        <f>Tactical!P112</f>
        <v>600</v>
      </c>
    </row>
    <row r="45" spans="1:34" x14ac:dyDescent="0.25">
      <c r="A45" t="s">
        <v>135</v>
      </c>
      <c r="B45" t="s">
        <v>8</v>
      </c>
      <c r="C45" t="str">
        <f t="shared" si="0"/>
        <v>T05A</v>
      </c>
      <c r="D45" t="str">
        <f>Tactical!D116</f>
        <v>Structures condition is improved, asset consumption is minimised, and effective asset stewardship is applied</v>
      </c>
      <c r="E45">
        <f>Tactical!G120</f>
        <v>120000</v>
      </c>
      <c r="F45">
        <f>Tactical!H120</f>
        <v>123000</v>
      </c>
      <c r="G45">
        <f>Tactical!I120</f>
        <v>126000</v>
      </c>
      <c r="H45">
        <f>Tactical!J120</f>
        <v>129000</v>
      </c>
      <c r="I45">
        <f>Tactical!K120</f>
        <v>132000</v>
      </c>
      <c r="J45">
        <f>Tactical!L120</f>
        <v>135000</v>
      </c>
      <c r="K45">
        <f>Tactical!M120</f>
        <v>138000</v>
      </c>
      <c r="L45">
        <f>Tactical!N120</f>
        <v>141000</v>
      </c>
      <c r="M45">
        <f>Tactical!O120</f>
        <v>144000</v>
      </c>
      <c r="N45">
        <f>Tactical!P120</f>
        <v>147000</v>
      </c>
      <c r="O45">
        <f>Tactical!G121</f>
        <v>200000</v>
      </c>
      <c r="P45">
        <f>Tactical!H121</f>
        <v>200000</v>
      </c>
      <c r="Q45">
        <f>Tactical!I121</f>
        <v>200000</v>
      </c>
      <c r="R45">
        <f>Tactical!J121</f>
        <v>200000</v>
      </c>
      <c r="S45">
        <f>Tactical!K121</f>
        <v>200000</v>
      </c>
      <c r="T45">
        <f>Tactical!L121</f>
        <v>300000</v>
      </c>
      <c r="U45">
        <f>Tactical!M121</f>
        <v>300000</v>
      </c>
      <c r="V45">
        <f>Tactical!N121</f>
        <v>300000</v>
      </c>
      <c r="W45">
        <f>Tactical!O121</f>
        <v>300000</v>
      </c>
      <c r="X45">
        <f>Tactical!P121</f>
        <v>300000</v>
      </c>
      <c r="Y45">
        <f>Tactical!G146</f>
        <v>1200</v>
      </c>
      <c r="Z45">
        <f>Tactical!H146</f>
        <v>1200</v>
      </c>
      <c r="AA45">
        <f>Tactical!I146</f>
        <v>1200</v>
      </c>
      <c r="AB45">
        <f>Tactical!J146</f>
        <v>1200</v>
      </c>
      <c r="AC45">
        <f>Tactical!K146</f>
        <v>1200</v>
      </c>
      <c r="AD45">
        <f>Tactical!L146</f>
        <v>1200</v>
      </c>
      <c r="AE45">
        <f>Tactical!M146</f>
        <v>1200</v>
      </c>
      <c r="AF45">
        <f>Tactical!N146</f>
        <v>1200</v>
      </c>
      <c r="AG45">
        <f>Tactical!O146</f>
        <v>1200</v>
      </c>
      <c r="AH45">
        <f>Tactical!P146</f>
        <v>1200</v>
      </c>
    </row>
    <row r="46" spans="1:34" x14ac:dyDescent="0.25">
      <c r="A46" t="s">
        <v>135</v>
      </c>
      <c r="B46" t="s">
        <v>9</v>
      </c>
      <c r="C46" t="str">
        <f t="shared" si="0"/>
        <v>T05B</v>
      </c>
      <c r="D46" t="str">
        <f>Tactical!D123</f>
        <v>Structures condition is maintained, asset consumption is stabilised, and asset stewardship is marginal</v>
      </c>
      <c r="E46">
        <f>Tactical!G127</f>
        <v>88000</v>
      </c>
      <c r="F46">
        <f>Tactical!H127</f>
        <v>90200.000000000015</v>
      </c>
      <c r="G46">
        <f>Tactical!I127</f>
        <v>92400.000000000015</v>
      </c>
      <c r="H46">
        <f>Tactical!J127</f>
        <v>94600.000000000015</v>
      </c>
      <c r="I46">
        <f>Tactical!K127</f>
        <v>96800.000000000015</v>
      </c>
      <c r="J46">
        <f>Tactical!L127</f>
        <v>99000.000000000015</v>
      </c>
      <c r="K46">
        <f>Tactical!M127</f>
        <v>101200.00000000001</v>
      </c>
      <c r="L46">
        <f>Tactical!N127</f>
        <v>103400.00000000001</v>
      </c>
      <c r="M46">
        <f>Tactical!O127</f>
        <v>105600.00000000001</v>
      </c>
      <c r="N46">
        <f>Tactical!P127</f>
        <v>107800.00000000001</v>
      </c>
      <c r="O46">
        <f>Tactical!G152</f>
        <v>400000</v>
      </c>
      <c r="P46">
        <f>Tactical!H152</f>
        <v>400000</v>
      </c>
      <c r="Q46">
        <f>Tactical!I152</f>
        <v>600000</v>
      </c>
      <c r="R46">
        <f>Tactical!J152</f>
        <v>600000</v>
      </c>
      <c r="S46">
        <f>Tactical!K152</f>
        <v>600000</v>
      </c>
      <c r="T46">
        <f>Tactical!L152</f>
        <v>600000</v>
      </c>
      <c r="U46">
        <f>Tactical!M152</f>
        <v>800000</v>
      </c>
      <c r="V46">
        <f>Tactical!N152</f>
        <v>800000</v>
      </c>
      <c r="W46">
        <f>Tactical!O152</f>
        <v>800000</v>
      </c>
      <c r="X46">
        <f>Tactical!P152</f>
        <v>800000</v>
      </c>
      <c r="Y46">
        <f>Tactical!G153</f>
        <v>880.00000000000011</v>
      </c>
      <c r="Z46">
        <f>Tactical!H153</f>
        <v>880.00000000000011</v>
      </c>
      <c r="AA46">
        <f>Tactical!I153</f>
        <v>880.00000000000011</v>
      </c>
      <c r="AB46">
        <f>Tactical!J153</f>
        <v>880.00000000000011</v>
      </c>
      <c r="AC46">
        <f>Tactical!K153</f>
        <v>880.00000000000011</v>
      </c>
      <c r="AD46">
        <f>Tactical!L153</f>
        <v>880.00000000000011</v>
      </c>
      <c r="AE46">
        <f>Tactical!M153</f>
        <v>880.00000000000011</v>
      </c>
      <c r="AF46">
        <f>Tactical!N153</f>
        <v>880.00000000000011</v>
      </c>
      <c r="AG46">
        <f>Tactical!O153</f>
        <v>880.00000000000011</v>
      </c>
      <c r="AH46">
        <f>Tactical!P153</f>
        <v>880.00000000000011</v>
      </c>
    </row>
    <row r="47" spans="1:34" x14ac:dyDescent="0.25">
      <c r="A47" t="s">
        <v>135</v>
      </c>
      <c r="B47" t="s">
        <v>10</v>
      </c>
      <c r="C47" t="str">
        <f t="shared" si="0"/>
        <v>T05C</v>
      </c>
      <c r="D47" t="str">
        <f>Tactical!D130</f>
        <v>Structures condition deteriorates, asset consumption accelerates, and asset stewardship is poor</v>
      </c>
      <c r="E47">
        <f>Tactical!G134</f>
        <v>60000</v>
      </c>
      <c r="F47">
        <f>Tactical!H134</f>
        <v>61500</v>
      </c>
      <c r="G47">
        <f>Tactical!I134</f>
        <v>63000</v>
      </c>
      <c r="H47">
        <f>Tactical!J134</f>
        <v>64500</v>
      </c>
      <c r="I47">
        <f>Tactical!K134</f>
        <v>66000</v>
      </c>
      <c r="J47">
        <f>Tactical!L134</f>
        <v>67500</v>
      </c>
      <c r="K47">
        <f>Tactical!M134</f>
        <v>69000</v>
      </c>
      <c r="L47">
        <f>Tactical!N134</f>
        <v>70500</v>
      </c>
      <c r="M47">
        <f>Tactical!O134</f>
        <v>72000</v>
      </c>
      <c r="N47">
        <f>Tactical!P134</f>
        <v>73500</v>
      </c>
      <c r="O47">
        <f>Tactical!G159</f>
        <v>600000</v>
      </c>
      <c r="P47">
        <f>Tactical!H159</f>
        <v>900000</v>
      </c>
      <c r="Q47">
        <f>Tactical!I159</f>
        <v>900000</v>
      </c>
      <c r="R47">
        <f>Tactical!J159</f>
        <v>900000</v>
      </c>
      <c r="S47">
        <f>Tactical!K159</f>
        <v>1200000</v>
      </c>
      <c r="T47">
        <f>Tactical!L159</f>
        <v>1200000</v>
      </c>
      <c r="U47">
        <f>Tactical!M159</f>
        <v>1200000</v>
      </c>
      <c r="V47">
        <f>Tactical!N159</f>
        <v>1500000</v>
      </c>
      <c r="W47">
        <f>Tactical!O159</f>
        <v>1500000</v>
      </c>
      <c r="X47">
        <f>Tactical!P159</f>
        <v>1500000</v>
      </c>
      <c r="Y47">
        <f>Tactical!G160</f>
        <v>600</v>
      </c>
      <c r="Z47">
        <f>Tactical!H160</f>
        <v>600</v>
      </c>
      <c r="AA47">
        <f>Tactical!I160</f>
        <v>600</v>
      </c>
      <c r="AB47">
        <f>Tactical!J160</f>
        <v>600</v>
      </c>
      <c r="AC47">
        <f>Tactical!K160</f>
        <v>600</v>
      </c>
      <c r="AD47">
        <f>Tactical!L160</f>
        <v>600</v>
      </c>
      <c r="AE47">
        <f>Tactical!M160</f>
        <v>600</v>
      </c>
      <c r="AF47">
        <f>Tactical!N160</f>
        <v>600</v>
      </c>
      <c r="AG47">
        <f>Tactical!O160</f>
        <v>600</v>
      </c>
      <c r="AH47">
        <f>Tactical!P160</f>
        <v>600</v>
      </c>
    </row>
    <row r="48" spans="1:34" x14ac:dyDescent="0.25">
      <c r="A48" t="s">
        <v>136</v>
      </c>
      <c r="B48" t="s">
        <v>8</v>
      </c>
      <c r="C48" t="str">
        <f t="shared" si="0"/>
        <v>T06A</v>
      </c>
      <c r="D48" t="str">
        <f>Tactical!D140</f>
        <v>Unsealed Roads condition is improved, asset consumption is minimised, and effective asset stewardship is applied</v>
      </c>
      <c r="E48">
        <f>Tactical!G144</f>
        <v>120000</v>
      </c>
      <c r="F48">
        <f>Tactical!H144</f>
        <v>123000</v>
      </c>
      <c r="G48">
        <f>Tactical!I144</f>
        <v>126000</v>
      </c>
      <c r="H48">
        <f>Tactical!J144</f>
        <v>129000</v>
      </c>
      <c r="I48">
        <f>Tactical!K144</f>
        <v>132000</v>
      </c>
      <c r="J48">
        <f>Tactical!L144</f>
        <v>135000</v>
      </c>
      <c r="K48">
        <f>Tactical!M144</f>
        <v>138000</v>
      </c>
      <c r="L48">
        <f>Tactical!N144</f>
        <v>141000</v>
      </c>
      <c r="M48">
        <f>Tactical!O144</f>
        <v>144000</v>
      </c>
      <c r="N48">
        <f>Tactical!P144</f>
        <v>147000</v>
      </c>
      <c r="O48">
        <f>Tactical!G145</f>
        <v>200000</v>
      </c>
      <c r="P48">
        <f>Tactical!H145</f>
        <v>200000</v>
      </c>
      <c r="Q48">
        <f>Tactical!I145</f>
        <v>200000</v>
      </c>
      <c r="R48">
        <f>Tactical!J145</f>
        <v>200000</v>
      </c>
      <c r="S48">
        <f>Tactical!K145</f>
        <v>200000</v>
      </c>
      <c r="T48">
        <f>Tactical!L145</f>
        <v>300000</v>
      </c>
      <c r="U48">
        <f>Tactical!M145</f>
        <v>300000</v>
      </c>
      <c r="V48">
        <f>Tactical!N145</f>
        <v>300000</v>
      </c>
      <c r="W48">
        <f>Tactical!O145</f>
        <v>300000</v>
      </c>
      <c r="X48">
        <f>Tactical!P145</f>
        <v>300000</v>
      </c>
      <c r="Y48">
        <f>Tactical!G146</f>
        <v>1200</v>
      </c>
      <c r="Z48">
        <f>Tactical!H146</f>
        <v>1200</v>
      </c>
      <c r="AA48">
        <f>Tactical!I146</f>
        <v>1200</v>
      </c>
      <c r="AB48">
        <f>Tactical!J146</f>
        <v>1200</v>
      </c>
      <c r="AC48">
        <f>Tactical!K146</f>
        <v>1200</v>
      </c>
      <c r="AD48">
        <f>Tactical!L146</f>
        <v>1200</v>
      </c>
      <c r="AE48">
        <f>Tactical!M146</f>
        <v>1200</v>
      </c>
      <c r="AF48">
        <f>Tactical!N146</f>
        <v>1200</v>
      </c>
      <c r="AG48">
        <f>Tactical!O146</f>
        <v>1200</v>
      </c>
      <c r="AH48">
        <f>Tactical!P146</f>
        <v>1200</v>
      </c>
    </row>
    <row r="49" spans="1:34" x14ac:dyDescent="0.25">
      <c r="A49" t="s">
        <v>136</v>
      </c>
      <c r="B49" t="s">
        <v>9</v>
      </c>
      <c r="C49" t="str">
        <f t="shared" si="0"/>
        <v>T06B</v>
      </c>
      <c r="D49" t="str">
        <f>Tactical!D147</f>
        <v>Unsealed Roads condition is maintained, asset consumption is stabilised, and asset stewardship is marginal</v>
      </c>
      <c r="E49">
        <f>Tactical!G151</f>
        <v>88000</v>
      </c>
      <c r="F49">
        <f>Tactical!H151</f>
        <v>90200.000000000015</v>
      </c>
      <c r="G49">
        <f>Tactical!I151</f>
        <v>92400.000000000015</v>
      </c>
      <c r="H49">
        <f>Tactical!J151</f>
        <v>94600.000000000015</v>
      </c>
      <c r="I49">
        <f>Tactical!K151</f>
        <v>96800.000000000015</v>
      </c>
      <c r="J49">
        <f>Tactical!L151</f>
        <v>99000.000000000015</v>
      </c>
      <c r="K49">
        <f>Tactical!M151</f>
        <v>101200.00000000001</v>
      </c>
      <c r="L49">
        <f>Tactical!N151</f>
        <v>103400.00000000001</v>
      </c>
      <c r="M49">
        <f>Tactical!O151</f>
        <v>105600.00000000001</v>
      </c>
      <c r="N49">
        <f>Tactical!P151</f>
        <v>107800.00000000001</v>
      </c>
      <c r="O49">
        <f>Tactical!G152</f>
        <v>400000</v>
      </c>
      <c r="P49">
        <f>Tactical!H152</f>
        <v>400000</v>
      </c>
      <c r="Q49">
        <f>Tactical!I152</f>
        <v>600000</v>
      </c>
      <c r="R49">
        <f>Tactical!J152</f>
        <v>600000</v>
      </c>
      <c r="S49">
        <f>Tactical!K152</f>
        <v>600000</v>
      </c>
      <c r="T49">
        <f>Tactical!L152</f>
        <v>600000</v>
      </c>
      <c r="U49">
        <f>Tactical!M152</f>
        <v>800000</v>
      </c>
      <c r="V49">
        <f>Tactical!N152</f>
        <v>800000</v>
      </c>
      <c r="W49">
        <f>Tactical!O152</f>
        <v>800000</v>
      </c>
      <c r="X49">
        <f>Tactical!P152</f>
        <v>800000</v>
      </c>
      <c r="Y49">
        <f>Tactical!G153</f>
        <v>880.00000000000011</v>
      </c>
      <c r="Z49">
        <f>Tactical!H153</f>
        <v>880.00000000000011</v>
      </c>
      <c r="AA49">
        <f>Tactical!I153</f>
        <v>880.00000000000011</v>
      </c>
      <c r="AB49">
        <f>Tactical!J153</f>
        <v>880.00000000000011</v>
      </c>
      <c r="AC49">
        <f>Tactical!K153</f>
        <v>880.00000000000011</v>
      </c>
      <c r="AD49">
        <f>Tactical!L153</f>
        <v>880.00000000000011</v>
      </c>
      <c r="AE49">
        <f>Tactical!M153</f>
        <v>880.00000000000011</v>
      </c>
      <c r="AF49">
        <f>Tactical!N153</f>
        <v>880.00000000000011</v>
      </c>
      <c r="AG49">
        <f>Tactical!O153</f>
        <v>880.00000000000011</v>
      </c>
      <c r="AH49">
        <f>Tactical!P153</f>
        <v>880.00000000000011</v>
      </c>
    </row>
    <row r="50" spans="1:34" x14ac:dyDescent="0.25">
      <c r="A50" t="s">
        <v>136</v>
      </c>
      <c r="B50" t="s">
        <v>10</v>
      </c>
      <c r="C50" t="str">
        <f t="shared" si="0"/>
        <v>T06C</v>
      </c>
      <c r="D50" t="str">
        <f>Tactical!D154</f>
        <v>Unsealed Roads condition deteriorates, asset consumption accelerates, and asset stewardship is poor</v>
      </c>
      <c r="E50">
        <f>Tactical!G158</f>
        <v>60000</v>
      </c>
      <c r="F50">
        <f>Tactical!H158</f>
        <v>61500</v>
      </c>
      <c r="G50">
        <f>Tactical!I158</f>
        <v>63000</v>
      </c>
      <c r="H50">
        <f>Tactical!J158</f>
        <v>64500</v>
      </c>
      <c r="I50">
        <f>Tactical!K158</f>
        <v>66000</v>
      </c>
      <c r="J50">
        <f>Tactical!L158</f>
        <v>67500</v>
      </c>
      <c r="K50">
        <f>Tactical!M158</f>
        <v>69000</v>
      </c>
      <c r="L50">
        <f>Tactical!N158</f>
        <v>70500</v>
      </c>
      <c r="M50">
        <f>Tactical!O158</f>
        <v>72000</v>
      </c>
      <c r="N50">
        <f>Tactical!P158</f>
        <v>73500</v>
      </c>
      <c r="O50">
        <f>Tactical!G159</f>
        <v>600000</v>
      </c>
      <c r="P50">
        <f>Tactical!H159</f>
        <v>900000</v>
      </c>
      <c r="Q50">
        <f>Tactical!I159</f>
        <v>900000</v>
      </c>
      <c r="R50">
        <f>Tactical!J159</f>
        <v>900000</v>
      </c>
      <c r="S50">
        <f>Tactical!K159</f>
        <v>1200000</v>
      </c>
      <c r="T50">
        <f>Tactical!L159</f>
        <v>1200000</v>
      </c>
      <c r="U50">
        <f>Tactical!M159</f>
        <v>1200000</v>
      </c>
      <c r="V50">
        <f>Tactical!N159</f>
        <v>1500000</v>
      </c>
      <c r="W50">
        <f>Tactical!O159</f>
        <v>1500000</v>
      </c>
      <c r="X50">
        <f>Tactical!P159</f>
        <v>1500000</v>
      </c>
      <c r="Y50">
        <f>Tactical!G160</f>
        <v>600</v>
      </c>
      <c r="Z50">
        <f>Tactical!H160</f>
        <v>600</v>
      </c>
      <c r="AA50">
        <f>Tactical!I160</f>
        <v>600</v>
      </c>
      <c r="AB50">
        <f>Tactical!J160</f>
        <v>600</v>
      </c>
      <c r="AC50">
        <f>Tactical!K160</f>
        <v>600</v>
      </c>
      <c r="AD50">
        <f>Tactical!L160</f>
        <v>600</v>
      </c>
      <c r="AE50">
        <f>Tactical!M160</f>
        <v>600</v>
      </c>
      <c r="AF50">
        <f>Tactical!N160</f>
        <v>600</v>
      </c>
      <c r="AG50">
        <f>Tactical!O160</f>
        <v>600</v>
      </c>
      <c r="AH50">
        <f>Tactical!P160</f>
        <v>600</v>
      </c>
    </row>
    <row r="51" spans="1:34" x14ac:dyDescent="0.25">
      <c r="A51" t="s">
        <v>137</v>
      </c>
      <c r="B51" t="s">
        <v>8</v>
      </c>
      <c r="C51" t="str">
        <f t="shared" si="0"/>
        <v>T07A</v>
      </c>
      <c r="D51" t="str">
        <f>Tactical!D164</f>
        <v>Traffic Services condition is improved, asset consumption is minimised, and effective asset stewardship is applied</v>
      </c>
      <c r="E51">
        <f>Tactical!G168</f>
        <v>120000</v>
      </c>
      <c r="F51">
        <f>Tactical!H168</f>
        <v>123000</v>
      </c>
      <c r="G51">
        <f>Tactical!I168</f>
        <v>126000</v>
      </c>
      <c r="H51">
        <f>Tactical!J168</f>
        <v>129000</v>
      </c>
      <c r="I51">
        <f>Tactical!K168</f>
        <v>132000</v>
      </c>
      <c r="J51">
        <f>Tactical!L168</f>
        <v>135000</v>
      </c>
      <c r="K51">
        <f>Tactical!M168</f>
        <v>138000</v>
      </c>
      <c r="L51">
        <f>Tactical!N168</f>
        <v>141000</v>
      </c>
      <c r="M51">
        <f>Tactical!O168</f>
        <v>144000</v>
      </c>
      <c r="N51">
        <f>Tactical!P168</f>
        <v>147000</v>
      </c>
      <c r="O51">
        <f>Tactical!G169</f>
        <v>200000</v>
      </c>
      <c r="P51">
        <f>Tactical!H169</f>
        <v>200000</v>
      </c>
      <c r="Q51">
        <f>Tactical!I169</f>
        <v>200000</v>
      </c>
      <c r="R51">
        <f>Tactical!J169</f>
        <v>200000</v>
      </c>
      <c r="S51">
        <f>Tactical!K169</f>
        <v>200000</v>
      </c>
      <c r="T51">
        <f>Tactical!L169</f>
        <v>300000</v>
      </c>
      <c r="U51">
        <f>Tactical!M169</f>
        <v>300000</v>
      </c>
      <c r="V51">
        <f>Tactical!N169</f>
        <v>300000</v>
      </c>
      <c r="W51">
        <f>Tactical!O169</f>
        <v>300000</v>
      </c>
      <c r="X51">
        <f>Tactical!P169</f>
        <v>300000</v>
      </c>
      <c r="Y51">
        <f>Tactical!G170</f>
        <v>1200</v>
      </c>
      <c r="Z51">
        <f>Tactical!H170</f>
        <v>1200</v>
      </c>
      <c r="AA51">
        <f>Tactical!I170</f>
        <v>1200</v>
      </c>
      <c r="AB51">
        <f>Tactical!J170</f>
        <v>1200</v>
      </c>
      <c r="AC51">
        <f>Tactical!K170</f>
        <v>1200</v>
      </c>
      <c r="AD51">
        <f>Tactical!L170</f>
        <v>1200</v>
      </c>
      <c r="AE51">
        <f>Tactical!M170</f>
        <v>1200</v>
      </c>
      <c r="AF51">
        <f>Tactical!N170</f>
        <v>1200</v>
      </c>
      <c r="AG51">
        <f>Tactical!O170</f>
        <v>1200</v>
      </c>
      <c r="AH51">
        <f>Tactical!P170</f>
        <v>1200</v>
      </c>
    </row>
    <row r="52" spans="1:34" x14ac:dyDescent="0.25">
      <c r="A52" t="s">
        <v>137</v>
      </c>
      <c r="B52" t="s">
        <v>9</v>
      </c>
      <c r="C52" t="str">
        <f t="shared" si="0"/>
        <v>T07B</v>
      </c>
      <c r="D52" t="str">
        <f>Tactical!D171</f>
        <v>Traffic Services condition is maintained, asset consumption is stabilised, and asset stewardship is marginal</v>
      </c>
      <c r="E52">
        <f>Tactical!G175</f>
        <v>88000</v>
      </c>
      <c r="F52">
        <f>Tactical!H175</f>
        <v>90200.000000000015</v>
      </c>
      <c r="G52">
        <f>Tactical!I175</f>
        <v>92400.000000000015</v>
      </c>
      <c r="H52">
        <f>Tactical!J175</f>
        <v>94600.000000000015</v>
      </c>
      <c r="I52">
        <f>Tactical!K175</f>
        <v>96800.000000000015</v>
      </c>
      <c r="J52">
        <f>Tactical!L175</f>
        <v>99000.000000000015</v>
      </c>
      <c r="K52">
        <f>Tactical!M175</f>
        <v>101200.00000000001</v>
      </c>
      <c r="L52">
        <f>Tactical!N175</f>
        <v>103400.00000000001</v>
      </c>
      <c r="M52">
        <f>Tactical!O175</f>
        <v>105600.00000000001</v>
      </c>
      <c r="N52">
        <f>Tactical!P175</f>
        <v>107800.00000000001</v>
      </c>
      <c r="O52">
        <f>Tactical!G176</f>
        <v>400000</v>
      </c>
      <c r="P52">
        <f>Tactical!H176</f>
        <v>400000</v>
      </c>
      <c r="Q52">
        <f>Tactical!I176</f>
        <v>600000</v>
      </c>
      <c r="R52">
        <f>Tactical!J176</f>
        <v>600000</v>
      </c>
      <c r="S52">
        <f>Tactical!K176</f>
        <v>600000</v>
      </c>
      <c r="T52">
        <f>Tactical!L176</f>
        <v>600000</v>
      </c>
      <c r="U52">
        <f>Tactical!M176</f>
        <v>800000</v>
      </c>
      <c r="V52">
        <f>Tactical!N176</f>
        <v>800000</v>
      </c>
      <c r="W52">
        <f>Tactical!O176</f>
        <v>800000</v>
      </c>
      <c r="X52">
        <f>Tactical!P176</f>
        <v>800000</v>
      </c>
      <c r="Y52">
        <f>Tactical!G177</f>
        <v>880.00000000000011</v>
      </c>
      <c r="Z52">
        <f>Tactical!H177</f>
        <v>880.00000000000011</v>
      </c>
      <c r="AA52">
        <f>Tactical!I177</f>
        <v>880.00000000000011</v>
      </c>
      <c r="AB52">
        <f>Tactical!J177</f>
        <v>880.00000000000011</v>
      </c>
      <c r="AC52">
        <f>Tactical!K177</f>
        <v>880.00000000000011</v>
      </c>
      <c r="AD52">
        <f>Tactical!L177</f>
        <v>880.00000000000011</v>
      </c>
      <c r="AE52">
        <f>Tactical!M177</f>
        <v>880.00000000000011</v>
      </c>
      <c r="AF52">
        <f>Tactical!N177</f>
        <v>880.00000000000011</v>
      </c>
      <c r="AG52">
        <f>Tactical!O177</f>
        <v>880.00000000000011</v>
      </c>
      <c r="AH52">
        <f>Tactical!P177</f>
        <v>880.00000000000011</v>
      </c>
    </row>
    <row r="53" spans="1:34" x14ac:dyDescent="0.25">
      <c r="A53" t="s">
        <v>137</v>
      </c>
      <c r="B53" t="s">
        <v>10</v>
      </c>
      <c r="C53" t="str">
        <f t="shared" si="0"/>
        <v>T07C</v>
      </c>
      <c r="D53" t="str">
        <f>Tactical!D178</f>
        <v>Traffic Services condition deteriorates, asset consumption accelerates, and asset stewardship is poor</v>
      </c>
      <c r="E53">
        <f>Tactical!G182</f>
        <v>60000</v>
      </c>
      <c r="F53">
        <f>Tactical!H182</f>
        <v>61500</v>
      </c>
      <c r="G53">
        <f>Tactical!I182</f>
        <v>63000</v>
      </c>
      <c r="H53">
        <f>Tactical!J182</f>
        <v>64500</v>
      </c>
      <c r="I53">
        <f>Tactical!K182</f>
        <v>66000</v>
      </c>
      <c r="J53">
        <f>Tactical!L182</f>
        <v>67500</v>
      </c>
      <c r="K53">
        <f>Tactical!M182</f>
        <v>69000</v>
      </c>
      <c r="L53">
        <f>Tactical!N182</f>
        <v>70500</v>
      </c>
      <c r="M53">
        <f>Tactical!O182</f>
        <v>72000</v>
      </c>
      <c r="N53">
        <f>Tactical!P182</f>
        <v>73500</v>
      </c>
      <c r="O53">
        <f>Tactical!G183</f>
        <v>600000</v>
      </c>
      <c r="P53">
        <f>Tactical!H183</f>
        <v>900000</v>
      </c>
      <c r="Q53">
        <f>Tactical!I183</f>
        <v>900000</v>
      </c>
      <c r="R53">
        <f>Tactical!J183</f>
        <v>900000</v>
      </c>
      <c r="S53">
        <f>Tactical!K183</f>
        <v>1200000</v>
      </c>
      <c r="T53">
        <f>Tactical!L183</f>
        <v>1200000</v>
      </c>
      <c r="U53">
        <f>Tactical!M183</f>
        <v>1200000</v>
      </c>
      <c r="V53">
        <f>Tactical!N183</f>
        <v>1500000</v>
      </c>
      <c r="W53">
        <f>Tactical!O183</f>
        <v>1500000</v>
      </c>
      <c r="X53">
        <f>Tactical!P183</f>
        <v>1500000</v>
      </c>
      <c r="Y53">
        <f>Tactical!G184</f>
        <v>600</v>
      </c>
      <c r="Z53">
        <f>Tactical!H184</f>
        <v>600</v>
      </c>
      <c r="AA53">
        <f>Tactical!I184</f>
        <v>600</v>
      </c>
      <c r="AB53">
        <f>Tactical!J184</f>
        <v>600</v>
      </c>
      <c r="AC53">
        <f>Tactical!K184</f>
        <v>600</v>
      </c>
      <c r="AD53">
        <f>Tactical!L184</f>
        <v>600</v>
      </c>
      <c r="AE53">
        <f>Tactical!M184</f>
        <v>600</v>
      </c>
      <c r="AF53">
        <f>Tactical!N184</f>
        <v>600</v>
      </c>
      <c r="AG53">
        <f>Tactical!O184</f>
        <v>600</v>
      </c>
      <c r="AH53">
        <f>Tactical!P184</f>
        <v>600</v>
      </c>
    </row>
    <row r="54" spans="1:34" x14ac:dyDescent="0.25">
      <c r="A54" t="s">
        <v>138</v>
      </c>
      <c r="B54" t="s">
        <v>8</v>
      </c>
      <c r="C54" t="str">
        <f t="shared" si="0"/>
        <v>T08A</v>
      </c>
      <c r="D54" t="str">
        <f>Tactical!D188</f>
        <v>Cycleway condition is improved, asset consumption is minimised, and effective asset stewardship is applied</v>
      </c>
      <c r="E54">
        <f>Tactical!G192</f>
        <v>120000</v>
      </c>
      <c r="F54">
        <f>Tactical!H192</f>
        <v>123000</v>
      </c>
      <c r="G54">
        <f>Tactical!I192</f>
        <v>126000</v>
      </c>
      <c r="H54">
        <f>Tactical!J192</f>
        <v>129000</v>
      </c>
      <c r="I54">
        <f>Tactical!K192</f>
        <v>132000</v>
      </c>
      <c r="J54">
        <f>Tactical!L192</f>
        <v>135000</v>
      </c>
      <c r="K54">
        <f>Tactical!M192</f>
        <v>138000</v>
      </c>
      <c r="L54">
        <f>Tactical!N192</f>
        <v>141000</v>
      </c>
      <c r="M54">
        <f>Tactical!O192</f>
        <v>144000</v>
      </c>
      <c r="N54">
        <f>Tactical!P192</f>
        <v>147000</v>
      </c>
      <c r="O54">
        <f>Tactical!G193</f>
        <v>200000</v>
      </c>
      <c r="P54">
        <f>Tactical!H193</f>
        <v>200000</v>
      </c>
      <c r="Q54">
        <f>Tactical!I193</f>
        <v>200000</v>
      </c>
      <c r="R54">
        <f>Tactical!J193</f>
        <v>200000</v>
      </c>
      <c r="S54">
        <f>Tactical!K193</f>
        <v>200000</v>
      </c>
      <c r="T54">
        <f>Tactical!L193</f>
        <v>300000</v>
      </c>
      <c r="U54">
        <f>Tactical!M193</f>
        <v>300000</v>
      </c>
      <c r="V54">
        <f>Tactical!N193</f>
        <v>300000</v>
      </c>
      <c r="W54">
        <f>Tactical!O193</f>
        <v>300000</v>
      </c>
      <c r="X54">
        <f>Tactical!P193</f>
        <v>300000</v>
      </c>
      <c r="Y54">
        <f>Tactical!G194</f>
        <v>1200</v>
      </c>
      <c r="Z54">
        <f>Tactical!H194</f>
        <v>1200</v>
      </c>
      <c r="AA54">
        <f>Tactical!I194</f>
        <v>1200</v>
      </c>
      <c r="AB54">
        <f>Tactical!J194</f>
        <v>1200</v>
      </c>
      <c r="AC54">
        <f>Tactical!K194</f>
        <v>1200</v>
      </c>
      <c r="AD54">
        <f>Tactical!L194</f>
        <v>1200</v>
      </c>
      <c r="AE54">
        <f>Tactical!M194</f>
        <v>1200</v>
      </c>
      <c r="AF54">
        <f>Tactical!N194</f>
        <v>1200</v>
      </c>
      <c r="AG54">
        <f>Tactical!O194</f>
        <v>1200</v>
      </c>
      <c r="AH54">
        <f>Tactical!P194</f>
        <v>1200</v>
      </c>
    </row>
    <row r="55" spans="1:34" x14ac:dyDescent="0.25">
      <c r="A55" t="s">
        <v>138</v>
      </c>
      <c r="B55" t="s">
        <v>9</v>
      </c>
      <c r="C55" t="str">
        <f t="shared" si="0"/>
        <v>T08B</v>
      </c>
      <c r="D55" t="str">
        <f>Tactical!D195</f>
        <v>Cycleway condition is maintained, asset consumption is stabilised, and asset stewardship is marginal</v>
      </c>
      <c r="E55">
        <f>Tactical!G199</f>
        <v>88000</v>
      </c>
      <c r="F55">
        <f>Tactical!H199</f>
        <v>90200.000000000015</v>
      </c>
      <c r="G55">
        <f>Tactical!I199</f>
        <v>92400.000000000015</v>
      </c>
      <c r="H55">
        <f>Tactical!J199</f>
        <v>94600.000000000015</v>
      </c>
      <c r="I55">
        <f>Tactical!K199</f>
        <v>96800.000000000015</v>
      </c>
      <c r="J55">
        <f>Tactical!L199</f>
        <v>99000.000000000015</v>
      </c>
      <c r="K55">
        <f>Tactical!M199</f>
        <v>101200.00000000001</v>
      </c>
      <c r="L55">
        <f>Tactical!N199</f>
        <v>103400.00000000001</v>
      </c>
      <c r="M55">
        <f>Tactical!O199</f>
        <v>105600.00000000001</v>
      </c>
      <c r="N55">
        <f>Tactical!P199</f>
        <v>107800.00000000001</v>
      </c>
      <c r="O55">
        <f>Tactical!G200</f>
        <v>400000</v>
      </c>
      <c r="P55">
        <f>Tactical!H200</f>
        <v>400000</v>
      </c>
      <c r="Q55">
        <f>Tactical!I200</f>
        <v>600000</v>
      </c>
      <c r="R55">
        <f>Tactical!J200</f>
        <v>600000</v>
      </c>
      <c r="S55">
        <f>Tactical!K200</f>
        <v>600000</v>
      </c>
      <c r="T55">
        <f>Tactical!L200</f>
        <v>600000</v>
      </c>
      <c r="U55">
        <f>Tactical!M200</f>
        <v>800000</v>
      </c>
      <c r="V55">
        <f>Tactical!N200</f>
        <v>800000</v>
      </c>
      <c r="W55">
        <f>Tactical!O200</f>
        <v>800000</v>
      </c>
      <c r="X55">
        <f>Tactical!P200</f>
        <v>800000</v>
      </c>
      <c r="Y55">
        <f>Tactical!G201</f>
        <v>880.00000000000011</v>
      </c>
      <c r="Z55">
        <f>Tactical!H201</f>
        <v>880.00000000000011</v>
      </c>
      <c r="AA55">
        <f>Tactical!I201</f>
        <v>880.00000000000011</v>
      </c>
      <c r="AB55">
        <f>Tactical!J201</f>
        <v>880.00000000000011</v>
      </c>
      <c r="AC55">
        <f>Tactical!K201</f>
        <v>880.00000000000011</v>
      </c>
      <c r="AD55">
        <f>Tactical!L201</f>
        <v>880.00000000000011</v>
      </c>
      <c r="AE55">
        <f>Tactical!M201</f>
        <v>880.00000000000011</v>
      </c>
      <c r="AF55">
        <f>Tactical!N201</f>
        <v>880.00000000000011</v>
      </c>
      <c r="AG55">
        <f>Tactical!O201</f>
        <v>880.00000000000011</v>
      </c>
      <c r="AH55">
        <f>Tactical!P201</f>
        <v>880.00000000000011</v>
      </c>
    </row>
    <row r="56" spans="1:34" x14ac:dyDescent="0.25">
      <c r="A56" t="s">
        <v>138</v>
      </c>
      <c r="B56" t="s">
        <v>10</v>
      </c>
      <c r="C56" t="str">
        <f t="shared" si="0"/>
        <v>T08C</v>
      </c>
      <c r="D56" t="str">
        <f>Tactical!D202</f>
        <v>Cycleway condition deteriorates, asset consumption accelerates, and asset stewardship is poor</v>
      </c>
      <c r="E56">
        <f>Tactical!G206</f>
        <v>60000</v>
      </c>
      <c r="F56">
        <f>Tactical!H206</f>
        <v>61500</v>
      </c>
      <c r="G56">
        <f>Tactical!I206</f>
        <v>63000</v>
      </c>
      <c r="H56">
        <f>Tactical!J206</f>
        <v>64500</v>
      </c>
      <c r="I56">
        <f>Tactical!K206</f>
        <v>66000</v>
      </c>
      <c r="J56">
        <f>Tactical!L206</f>
        <v>67500</v>
      </c>
      <c r="K56">
        <f>Tactical!M206</f>
        <v>69000</v>
      </c>
      <c r="L56">
        <f>Tactical!N206</f>
        <v>70500</v>
      </c>
      <c r="M56">
        <f>Tactical!O206</f>
        <v>72000</v>
      </c>
      <c r="N56">
        <f>Tactical!P206</f>
        <v>73500</v>
      </c>
      <c r="O56">
        <f>Tactical!G207</f>
        <v>600000</v>
      </c>
      <c r="P56">
        <f>Tactical!H207</f>
        <v>900000</v>
      </c>
      <c r="Q56">
        <f>Tactical!I207</f>
        <v>900000</v>
      </c>
      <c r="R56">
        <f>Tactical!J207</f>
        <v>900000</v>
      </c>
      <c r="S56">
        <f>Tactical!K207</f>
        <v>1200000</v>
      </c>
      <c r="T56">
        <f>Tactical!L207</f>
        <v>1200000</v>
      </c>
      <c r="U56">
        <f>Tactical!M207</f>
        <v>1200000</v>
      </c>
      <c r="V56">
        <f>Tactical!N207</f>
        <v>1500000</v>
      </c>
      <c r="W56">
        <f>Tactical!O207</f>
        <v>1500000</v>
      </c>
      <c r="X56">
        <f>Tactical!P207</f>
        <v>1500000</v>
      </c>
      <c r="Y56">
        <f>Tactical!G208</f>
        <v>600</v>
      </c>
      <c r="Z56">
        <f>Tactical!H208</f>
        <v>600</v>
      </c>
      <c r="AA56">
        <f>Tactical!I208</f>
        <v>600</v>
      </c>
      <c r="AB56">
        <f>Tactical!J208</f>
        <v>600</v>
      </c>
      <c r="AC56">
        <f>Tactical!K208</f>
        <v>600</v>
      </c>
      <c r="AD56">
        <f>Tactical!L208</f>
        <v>600</v>
      </c>
      <c r="AE56">
        <f>Tactical!M208</f>
        <v>600</v>
      </c>
      <c r="AF56">
        <f>Tactical!N208</f>
        <v>600</v>
      </c>
      <c r="AG56">
        <f>Tactical!O208</f>
        <v>600</v>
      </c>
      <c r="AH56">
        <f>Tactical!P208</f>
        <v>600</v>
      </c>
    </row>
    <row r="57" spans="1:34" x14ac:dyDescent="0.25">
      <c r="A57" t="s">
        <v>139</v>
      </c>
      <c r="B57" t="s">
        <v>8</v>
      </c>
      <c r="C57" t="str">
        <f t="shared" si="0"/>
        <v>T09A</v>
      </c>
      <c r="D57" t="str">
        <f>Tactical!D212</f>
        <v>Environmental Asset condition is improved, asset consumption is minimised, and effective asset stewardship is applied</v>
      </c>
      <c r="E57">
        <f>Tactical!G216</f>
        <v>120000</v>
      </c>
      <c r="F57">
        <f>Tactical!H216</f>
        <v>123000</v>
      </c>
      <c r="G57">
        <f>Tactical!I216</f>
        <v>126000</v>
      </c>
      <c r="H57">
        <f>Tactical!J216</f>
        <v>129000</v>
      </c>
      <c r="I57">
        <f>Tactical!K216</f>
        <v>132000</v>
      </c>
      <c r="J57">
        <f>Tactical!L216</f>
        <v>135000</v>
      </c>
      <c r="K57">
        <f>Tactical!M216</f>
        <v>138000</v>
      </c>
      <c r="L57">
        <f>Tactical!N216</f>
        <v>141000</v>
      </c>
      <c r="M57">
        <f>Tactical!O216</f>
        <v>144000</v>
      </c>
      <c r="N57">
        <f>Tactical!P216</f>
        <v>147000</v>
      </c>
      <c r="O57">
        <f>Tactical!G217</f>
        <v>200000</v>
      </c>
      <c r="P57">
        <f>Tactical!H217</f>
        <v>200000</v>
      </c>
      <c r="Q57">
        <f>Tactical!I217</f>
        <v>200000</v>
      </c>
      <c r="R57">
        <f>Tactical!J217</f>
        <v>200000</v>
      </c>
      <c r="S57">
        <f>Tactical!K217</f>
        <v>200000</v>
      </c>
      <c r="T57">
        <f>Tactical!L217</f>
        <v>300000</v>
      </c>
      <c r="U57">
        <f>Tactical!M217</f>
        <v>300000</v>
      </c>
      <c r="V57">
        <f>Tactical!N217</f>
        <v>300000</v>
      </c>
      <c r="W57">
        <f>Tactical!O217</f>
        <v>300000</v>
      </c>
      <c r="X57">
        <f>Tactical!P217</f>
        <v>300000</v>
      </c>
      <c r="Y57">
        <f>Tactical!G218</f>
        <v>1200</v>
      </c>
      <c r="Z57">
        <f>Tactical!H218</f>
        <v>1200</v>
      </c>
      <c r="AA57">
        <f>Tactical!I218</f>
        <v>1200</v>
      </c>
      <c r="AB57">
        <f>Tactical!J218</f>
        <v>1200</v>
      </c>
      <c r="AC57">
        <f>Tactical!K218</f>
        <v>1200</v>
      </c>
      <c r="AD57">
        <f>Tactical!L218</f>
        <v>1200</v>
      </c>
      <c r="AE57">
        <f>Tactical!M218</f>
        <v>1200</v>
      </c>
      <c r="AF57">
        <f>Tactical!N218</f>
        <v>1200</v>
      </c>
      <c r="AG57">
        <f>Tactical!O218</f>
        <v>1200</v>
      </c>
      <c r="AH57">
        <f>Tactical!P218</f>
        <v>1200</v>
      </c>
    </row>
    <row r="58" spans="1:34" x14ac:dyDescent="0.25">
      <c r="A58" t="s">
        <v>139</v>
      </c>
      <c r="B58" t="s">
        <v>9</v>
      </c>
      <c r="C58" t="str">
        <f t="shared" si="0"/>
        <v>T09B</v>
      </c>
      <c r="D58" t="str">
        <f>Tactical!D219</f>
        <v>Environmental Asset condition is maintained, asset consumption is stabilised, and asset stewardship is marginal</v>
      </c>
      <c r="E58">
        <f>Tactical!G223</f>
        <v>88000</v>
      </c>
      <c r="F58">
        <f>Tactical!H223</f>
        <v>90200.000000000015</v>
      </c>
      <c r="G58">
        <f>Tactical!I223</f>
        <v>92400.000000000015</v>
      </c>
      <c r="H58">
        <f>Tactical!J223</f>
        <v>94600.000000000015</v>
      </c>
      <c r="I58">
        <f>Tactical!K223</f>
        <v>96800.000000000015</v>
      </c>
      <c r="J58">
        <f>Tactical!L223</f>
        <v>99000.000000000015</v>
      </c>
      <c r="K58">
        <f>Tactical!M223</f>
        <v>101200.00000000001</v>
      </c>
      <c r="L58">
        <f>Tactical!N223</f>
        <v>103400.00000000001</v>
      </c>
      <c r="M58">
        <f>Tactical!O223</f>
        <v>105600.00000000001</v>
      </c>
      <c r="N58">
        <f>Tactical!P223</f>
        <v>107800.00000000001</v>
      </c>
      <c r="O58">
        <f>Tactical!G224</f>
        <v>400000</v>
      </c>
      <c r="P58">
        <f>Tactical!H224</f>
        <v>400000</v>
      </c>
      <c r="Q58">
        <f>Tactical!I224</f>
        <v>600000</v>
      </c>
      <c r="R58">
        <f>Tactical!J224</f>
        <v>600000</v>
      </c>
      <c r="S58">
        <f>Tactical!K224</f>
        <v>600000</v>
      </c>
      <c r="T58">
        <f>Tactical!L224</f>
        <v>600000</v>
      </c>
      <c r="U58">
        <f>Tactical!M224</f>
        <v>800000</v>
      </c>
      <c r="V58">
        <f>Tactical!N224</f>
        <v>800000</v>
      </c>
      <c r="W58">
        <f>Tactical!O224</f>
        <v>800000</v>
      </c>
      <c r="X58">
        <f>Tactical!P224</f>
        <v>800000</v>
      </c>
      <c r="Y58">
        <f>Tactical!G225</f>
        <v>880.00000000000011</v>
      </c>
      <c r="Z58">
        <f>Tactical!H225</f>
        <v>880.00000000000011</v>
      </c>
      <c r="AA58">
        <f>Tactical!I225</f>
        <v>880.00000000000011</v>
      </c>
      <c r="AB58">
        <f>Tactical!J225</f>
        <v>880.00000000000011</v>
      </c>
      <c r="AC58">
        <f>Tactical!K225</f>
        <v>880.00000000000011</v>
      </c>
      <c r="AD58">
        <f>Tactical!L225</f>
        <v>880.00000000000011</v>
      </c>
      <c r="AE58">
        <f>Tactical!M225</f>
        <v>880.00000000000011</v>
      </c>
      <c r="AF58">
        <f>Tactical!N225</f>
        <v>880.00000000000011</v>
      </c>
      <c r="AG58">
        <f>Tactical!O225</f>
        <v>880.00000000000011</v>
      </c>
      <c r="AH58">
        <f>Tactical!P225</f>
        <v>880.00000000000011</v>
      </c>
    </row>
    <row r="59" spans="1:34" x14ac:dyDescent="0.25">
      <c r="A59" t="s">
        <v>139</v>
      </c>
      <c r="B59" t="s">
        <v>10</v>
      </c>
      <c r="C59" t="str">
        <f t="shared" si="0"/>
        <v>T09C</v>
      </c>
      <c r="D59" t="str">
        <f>Tactical!D226</f>
        <v>Environmental Asset condition deteriorates, asset consumption accelerates, and asset stewardship is poor</v>
      </c>
      <c r="E59">
        <f>Tactical!G230</f>
        <v>60000</v>
      </c>
      <c r="F59">
        <f>Tactical!H230</f>
        <v>61500</v>
      </c>
      <c r="G59">
        <f>Tactical!I230</f>
        <v>63000</v>
      </c>
      <c r="H59">
        <f>Tactical!J230</f>
        <v>64500</v>
      </c>
      <c r="I59">
        <f>Tactical!K230</f>
        <v>66000</v>
      </c>
      <c r="J59">
        <f>Tactical!L230</f>
        <v>67500</v>
      </c>
      <c r="K59">
        <f>Tactical!M230</f>
        <v>69000</v>
      </c>
      <c r="L59">
        <f>Tactical!N230</f>
        <v>70500</v>
      </c>
      <c r="M59">
        <f>Tactical!O230</f>
        <v>72000</v>
      </c>
      <c r="N59">
        <f>Tactical!P230</f>
        <v>73500</v>
      </c>
      <c r="O59">
        <f>Tactical!G231</f>
        <v>600000</v>
      </c>
      <c r="P59">
        <f>Tactical!H231</f>
        <v>900000</v>
      </c>
      <c r="Q59">
        <f>Tactical!I231</f>
        <v>900000</v>
      </c>
      <c r="R59">
        <f>Tactical!J231</f>
        <v>900000</v>
      </c>
      <c r="S59">
        <f>Tactical!K231</f>
        <v>1200000</v>
      </c>
      <c r="T59">
        <f>Tactical!L231</f>
        <v>1200000</v>
      </c>
      <c r="U59">
        <f>Tactical!M231</f>
        <v>1200000</v>
      </c>
      <c r="V59">
        <f>Tactical!N231</f>
        <v>1500000</v>
      </c>
      <c r="W59">
        <f>Tactical!O231</f>
        <v>1500000</v>
      </c>
      <c r="X59">
        <f>Tactical!P231</f>
        <v>1500000</v>
      </c>
      <c r="Y59">
        <f>Tactical!G232</f>
        <v>600</v>
      </c>
      <c r="Z59">
        <f>Tactical!H232</f>
        <v>600</v>
      </c>
      <c r="AA59">
        <f>Tactical!I232</f>
        <v>600</v>
      </c>
      <c r="AB59">
        <f>Tactical!J232</f>
        <v>600</v>
      </c>
      <c r="AC59">
        <f>Tactical!K232</f>
        <v>600</v>
      </c>
      <c r="AD59">
        <f>Tactical!L232</f>
        <v>600</v>
      </c>
      <c r="AE59">
        <f>Tactical!M232</f>
        <v>600</v>
      </c>
      <c r="AF59">
        <f>Tactical!N232</f>
        <v>600</v>
      </c>
      <c r="AG59">
        <f>Tactical!O232</f>
        <v>600</v>
      </c>
      <c r="AH59">
        <f>Tactical!P232</f>
        <v>600</v>
      </c>
    </row>
    <row r="60" spans="1:34" x14ac:dyDescent="0.25">
      <c r="A60" t="s">
        <v>140</v>
      </c>
      <c r="B60" t="s">
        <v>8</v>
      </c>
      <c r="C60" t="str">
        <f t="shared" si="0"/>
        <v>T10A</v>
      </c>
      <c r="D60" t="str">
        <f>Tactical!D236</f>
        <v>Public Transport Asset condition is improved, asset consumption is minimised, and effective asset stewardship is applied</v>
      </c>
      <c r="E60">
        <f>Tactical!G240</f>
        <v>200000</v>
      </c>
      <c r="F60">
        <f>Tactical!H240</f>
        <v>200000</v>
      </c>
      <c r="G60">
        <f>Tactical!I240</f>
        <v>200000</v>
      </c>
      <c r="H60">
        <f>Tactical!J240</f>
        <v>200000</v>
      </c>
      <c r="I60">
        <f>Tactical!K240</f>
        <v>200000</v>
      </c>
      <c r="J60">
        <f>Tactical!L240</f>
        <v>200000</v>
      </c>
      <c r="K60">
        <f>Tactical!M240</f>
        <v>200000</v>
      </c>
      <c r="L60">
        <f>Tactical!N240</f>
        <v>200000</v>
      </c>
      <c r="M60">
        <f>Tactical!O240</f>
        <v>200000</v>
      </c>
      <c r="N60">
        <f>Tactical!P240</f>
        <v>200000</v>
      </c>
      <c r="O60">
        <f>Tactical!G241</f>
        <v>600000</v>
      </c>
      <c r="P60">
        <f>Tactical!H241</f>
        <v>600000</v>
      </c>
      <c r="Q60">
        <f>Tactical!I241</f>
        <v>600000</v>
      </c>
      <c r="R60">
        <f>Tactical!J241</f>
        <v>600000</v>
      </c>
      <c r="S60">
        <f>Tactical!K241</f>
        <v>600000</v>
      </c>
      <c r="T60">
        <f>Tactical!L241</f>
        <v>600000</v>
      </c>
      <c r="U60">
        <f>Tactical!M241</f>
        <v>600000</v>
      </c>
      <c r="V60">
        <f>Tactical!N241</f>
        <v>600000</v>
      </c>
      <c r="W60">
        <f>Tactical!O241</f>
        <v>600000</v>
      </c>
      <c r="X60">
        <f>Tactical!P241</f>
        <v>600000</v>
      </c>
      <c r="Y60">
        <f>Tactical!G242</f>
        <v>400</v>
      </c>
      <c r="Z60">
        <f>Tactical!H242</f>
        <v>400</v>
      </c>
      <c r="AA60">
        <f>Tactical!I242</f>
        <v>400</v>
      </c>
      <c r="AB60">
        <f>Tactical!J242</f>
        <v>400</v>
      </c>
      <c r="AC60">
        <f>Tactical!K242</f>
        <v>400</v>
      </c>
      <c r="AD60">
        <f>Tactical!L242</f>
        <v>400</v>
      </c>
      <c r="AE60">
        <f>Tactical!M242</f>
        <v>400</v>
      </c>
      <c r="AF60">
        <f>Tactical!N242</f>
        <v>400</v>
      </c>
      <c r="AG60">
        <f>Tactical!O242</f>
        <v>400</v>
      </c>
      <c r="AH60">
        <f>Tactical!P242</f>
        <v>400</v>
      </c>
    </row>
    <row r="61" spans="1:34" x14ac:dyDescent="0.25">
      <c r="A61" t="s">
        <v>140</v>
      </c>
      <c r="B61" t="s">
        <v>9</v>
      </c>
      <c r="C61" t="str">
        <f t="shared" si="0"/>
        <v>T10B</v>
      </c>
      <c r="D61" t="str">
        <f>Tactical!D243</f>
        <v>Public Transport Asset condition is maintained, asset consumption is stabilised, and asset stewardship is marginal</v>
      </c>
      <c r="E61">
        <f>Tactical!G247</f>
        <v>100000</v>
      </c>
      <c r="F61">
        <f>Tactical!H247</f>
        <v>100000</v>
      </c>
      <c r="G61">
        <f>Tactical!I247</f>
        <v>100000</v>
      </c>
      <c r="H61">
        <f>Tactical!J247</f>
        <v>100000</v>
      </c>
      <c r="I61">
        <f>Tactical!K247</f>
        <v>100000</v>
      </c>
      <c r="J61">
        <f>Tactical!L247</f>
        <v>100000</v>
      </c>
      <c r="K61">
        <f>Tactical!M247</f>
        <v>100000</v>
      </c>
      <c r="L61">
        <f>Tactical!N247</f>
        <v>100000</v>
      </c>
      <c r="M61">
        <f>Tactical!O247</f>
        <v>100000</v>
      </c>
      <c r="N61">
        <f>Tactical!P247</f>
        <v>100000</v>
      </c>
      <c r="O61">
        <f>Tactical!G248</f>
        <v>900000</v>
      </c>
      <c r="P61">
        <f>Tactical!H248</f>
        <v>900000</v>
      </c>
      <c r="Q61">
        <f>Tactical!I248</f>
        <v>900000</v>
      </c>
      <c r="R61">
        <f>Tactical!J248</f>
        <v>900000</v>
      </c>
      <c r="S61">
        <f>Tactical!K248</f>
        <v>900000</v>
      </c>
      <c r="T61">
        <f>Tactical!L248</f>
        <v>900000</v>
      </c>
      <c r="U61">
        <f>Tactical!M248</f>
        <v>900000</v>
      </c>
      <c r="V61">
        <f>Tactical!N248</f>
        <v>900000</v>
      </c>
      <c r="W61">
        <f>Tactical!O248</f>
        <v>900000</v>
      </c>
      <c r="X61">
        <f>Tactical!P248</f>
        <v>900000</v>
      </c>
      <c r="Y61">
        <f>Tactical!G249</f>
        <v>200</v>
      </c>
      <c r="Z61">
        <f>Tactical!H249</f>
        <v>200</v>
      </c>
      <c r="AA61">
        <f>Tactical!I249</f>
        <v>200</v>
      </c>
      <c r="AB61">
        <f>Tactical!J249</f>
        <v>200</v>
      </c>
      <c r="AC61">
        <f>Tactical!K249</f>
        <v>200</v>
      </c>
      <c r="AD61">
        <f>Tactical!L249</f>
        <v>200</v>
      </c>
      <c r="AE61">
        <f>Tactical!M249</f>
        <v>200</v>
      </c>
      <c r="AF61">
        <f>Tactical!N249</f>
        <v>200</v>
      </c>
      <c r="AG61">
        <f>Tactical!O249</f>
        <v>200</v>
      </c>
      <c r="AH61">
        <f>Tactical!P249</f>
        <v>200</v>
      </c>
    </row>
    <row r="62" spans="1:34" x14ac:dyDescent="0.25">
      <c r="A62" t="s">
        <v>140</v>
      </c>
      <c r="B62" t="s">
        <v>10</v>
      </c>
      <c r="C62" t="str">
        <f t="shared" si="0"/>
        <v>T10C</v>
      </c>
      <c r="D62" t="str">
        <f>Tactical!D250</f>
        <v>Public Transport Asset condition deteriorates, asset consumption accelerates, and asset stewardship is poor</v>
      </c>
      <c r="E62">
        <f>Tactical!G254</f>
        <v>0</v>
      </c>
      <c r="F62">
        <f>Tactical!H254</f>
        <v>0</v>
      </c>
      <c r="G62">
        <f>Tactical!I254</f>
        <v>0</v>
      </c>
      <c r="H62">
        <f>Tactical!J254</f>
        <v>0</v>
      </c>
      <c r="I62">
        <f>Tactical!K254</f>
        <v>0</v>
      </c>
      <c r="J62">
        <f>Tactical!L254</f>
        <v>0</v>
      </c>
      <c r="K62">
        <f>Tactical!M254</f>
        <v>0</v>
      </c>
      <c r="L62">
        <f>Tactical!N254</f>
        <v>0</v>
      </c>
      <c r="M62">
        <f>Tactical!O254</f>
        <v>0</v>
      </c>
      <c r="N62">
        <f>Tactical!P254</f>
        <v>0</v>
      </c>
      <c r="O62">
        <f>Tactical!G255</f>
        <v>1200000</v>
      </c>
      <c r="P62">
        <f>Tactical!H255</f>
        <v>1200000</v>
      </c>
      <c r="Q62">
        <f>Tactical!I255</f>
        <v>1200000</v>
      </c>
      <c r="R62">
        <f>Tactical!J255</f>
        <v>1200000</v>
      </c>
      <c r="S62">
        <f>Tactical!K255</f>
        <v>1200000</v>
      </c>
      <c r="T62">
        <f>Tactical!L255</f>
        <v>1200000</v>
      </c>
      <c r="U62">
        <f>Tactical!M255</f>
        <v>1200000</v>
      </c>
      <c r="V62">
        <f>Tactical!N255</f>
        <v>1200000</v>
      </c>
      <c r="W62">
        <f>Tactical!O255</f>
        <v>1200000</v>
      </c>
      <c r="X62">
        <f>Tactical!P255</f>
        <v>1200000</v>
      </c>
      <c r="Y62">
        <f>Tactical!G256</f>
        <v>0</v>
      </c>
      <c r="Z62">
        <f>Tactical!H256</f>
        <v>0</v>
      </c>
      <c r="AA62">
        <f>Tactical!I256</f>
        <v>0</v>
      </c>
      <c r="AB62">
        <f>Tactical!J256</f>
        <v>0</v>
      </c>
      <c r="AC62">
        <f>Tactical!K256</f>
        <v>0</v>
      </c>
      <c r="AD62">
        <f>Tactical!L256</f>
        <v>0</v>
      </c>
      <c r="AE62">
        <f>Tactical!M256</f>
        <v>0</v>
      </c>
      <c r="AF62">
        <f>Tactical!N256</f>
        <v>0</v>
      </c>
      <c r="AG62">
        <f>Tactical!O256</f>
        <v>0</v>
      </c>
      <c r="AH62">
        <f>Tactical!P256</f>
        <v>0</v>
      </c>
    </row>
    <row r="63" spans="1:34" x14ac:dyDescent="0.25">
      <c r="A63" t="s">
        <v>211</v>
      </c>
      <c r="B63" t="s">
        <v>8</v>
      </c>
      <c r="C63" t="str">
        <f t="shared" si="0"/>
        <v>Op01A</v>
      </c>
      <c r="D63" t="str">
        <f>Operational!D19</f>
        <v>Sealed pavement faults are responded to in a timely manner, proactive maintenance is enabled.</v>
      </c>
      <c r="E63">
        <f>Operational!G23</f>
        <v>120000</v>
      </c>
      <c r="F63">
        <f>Operational!H23</f>
        <v>123000</v>
      </c>
      <c r="G63">
        <f>Operational!I23</f>
        <v>126000</v>
      </c>
      <c r="H63">
        <f>Operational!J23</f>
        <v>129000</v>
      </c>
      <c r="I63">
        <f>Operational!K23</f>
        <v>132000</v>
      </c>
      <c r="J63">
        <f>Operational!L23</f>
        <v>135000</v>
      </c>
      <c r="K63">
        <f>Operational!M23</f>
        <v>138000</v>
      </c>
      <c r="L63">
        <f>Operational!N23</f>
        <v>141000</v>
      </c>
      <c r="M63">
        <f>Operational!O23</f>
        <v>144000</v>
      </c>
      <c r="N63">
        <f>Operational!P23</f>
        <v>147000</v>
      </c>
      <c r="O63">
        <f>Operational!G24</f>
        <v>200000</v>
      </c>
      <c r="P63">
        <f>Operational!H24</f>
        <v>200000</v>
      </c>
      <c r="Q63">
        <f>Operational!I24</f>
        <v>200000</v>
      </c>
      <c r="R63">
        <f>Operational!J24</f>
        <v>200000</v>
      </c>
      <c r="S63">
        <f>Operational!K24</f>
        <v>200000</v>
      </c>
      <c r="T63">
        <f>Operational!L24</f>
        <v>300000</v>
      </c>
      <c r="U63">
        <f>Operational!M24</f>
        <v>300000</v>
      </c>
      <c r="V63">
        <f>Operational!N24</f>
        <v>300000</v>
      </c>
      <c r="W63">
        <f>Operational!O24</f>
        <v>300000</v>
      </c>
      <c r="X63">
        <f>Operational!P24</f>
        <v>300000</v>
      </c>
      <c r="Y63">
        <f>Operational!G25</f>
        <v>1200</v>
      </c>
      <c r="Z63">
        <f>Operational!H25</f>
        <v>1200</v>
      </c>
      <c r="AA63">
        <f>Operational!I25</f>
        <v>1200</v>
      </c>
      <c r="AB63">
        <f>Operational!J25</f>
        <v>1200</v>
      </c>
      <c r="AC63">
        <f>Operational!K25</f>
        <v>1200</v>
      </c>
      <c r="AD63">
        <f>Operational!L25</f>
        <v>1200</v>
      </c>
      <c r="AE63">
        <f>Operational!M25</f>
        <v>1200</v>
      </c>
      <c r="AF63">
        <f>Operational!N25</f>
        <v>1200</v>
      </c>
      <c r="AG63">
        <f>Operational!O25</f>
        <v>1200</v>
      </c>
      <c r="AH63">
        <f>Operational!P25</f>
        <v>1200</v>
      </c>
    </row>
    <row r="64" spans="1:34" x14ac:dyDescent="0.25">
      <c r="A64" t="s">
        <v>211</v>
      </c>
      <c r="B64" t="s">
        <v>9</v>
      </c>
      <c r="C64" t="str">
        <f t="shared" si="0"/>
        <v>Op01B</v>
      </c>
      <c r="D64" t="str">
        <f>Operational!D26</f>
        <v>Sealed pavement faults are mostly responded to in a timely manner, proactive maintenance is partially enabled.</v>
      </c>
      <c r="E64">
        <f>Operational!G30</f>
        <v>88000</v>
      </c>
      <c r="F64">
        <f>Operational!H30</f>
        <v>90200.000000000015</v>
      </c>
      <c r="G64">
        <f>Operational!I30</f>
        <v>92400.000000000015</v>
      </c>
      <c r="H64">
        <f>Operational!J30</f>
        <v>94600.000000000015</v>
      </c>
      <c r="I64">
        <f>Operational!K30</f>
        <v>96800.000000000015</v>
      </c>
      <c r="J64">
        <f>Operational!L30</f>
        <v>99000.000000000015</v>
      </c>
      <c r="K64">
        <f>Operational!M30</f>
        <v>101200.00000000001</v>
      </c>
      <c r="L64">
        <f>Operational!N30</f>
        <v>103400.00000000001</v>
      </c>
      <c r="M64">
        <f>Operational!O30</f>
        <v>105600.00000000001</v>
      </c>
      <c r="N64">
        <f>Operational!P30</f>
        <v>107800.00000000001</v>
      </c>
      <c r="O64">
        <f>Operational!G31</f>
        <v>400000</v>
      </c>
      <c r="P64">
        <f>Operational!H31</f>
        <v>400000</v>
      </c>
      <c r="Q64">
        <f>Operational!I31</f>
        <v>600000</v>
      </c>
      <c r="R64">
        <f>Operational!J31</f>
        <v>600000</v>
      </c>
      <c r="S64">
        <f>Operational!K31</f>
        <v>600000</v>
      </c>
      <c r="T64">
        <f>Operational!L31</f>
        <v>600000</v>
      </c>
      <c r="U64">
        <f>Operational!M31</f>
        <v>800000</v>
      </c>
      <c r="V64">
        <f>Operational!N31</f>
        <v>800000</v>
      </c>
      <c r="W64">
        <f>Operational!O31</f>
        <v>800000</v>
      </c>
      <c r="X64">
        <f>Operational!P31</f>
        <v>800000</v>
      </c>
      <c r="Y64">
        <f>Operational!G32</f>
        <v>880.00000000000011</v>
      </c>
      <c r="Z64">
        <f>Operational!H32</f>
        <v>880.00000000000011</v>
      </c>
      <c r="AA64">
        <f>Operational!I32</f>
        <v>880.00000000000011</v>
      </c>
      <c r="AB64">
        <f>Operational!J32</f>
        <v>880.00000000000011</v>
      </c>
      <c r="AC64">
        <f>Operational!K32</f>
        <v>880.00000000000011</v>
      </c>
      <c r="AD64">
        <f>Operational!L32</f>
        <v>880.00000000000011</v>
      </c>
      <c r="AE64">
        <f>Operational!M32</f>
        <v>880.00000000000011</v>
      </c>
      <c r="AF64">
        <f>Operational!N32</f>
        <v>880.00000000000011</v>
      </c>
      <c r="AG64">
        <f>Operational!O32</f>
        <v>880.00000000000011</v>
      </c>
      <c r="AH64">
        <f>Operational!P32</f>
        <v>880.00000000000011</v>
      </c>
    </row>
    <row r="65" spans="1:34" x14ac:dyDescent="0.25">
      <c r="A65" t="s">
        <v>211</v>
      </c>
      <c r="B65" t="s">
        <v>10</v>
      </c>
      <c r="C65" t="str">
        <f t="shared" si="0"/>
        <v>Op01C</v>
      </c>
      <c r="D65" t="str">
        <f>Operational!D33</f>
        <v>Sealed pavement faults are not responded to in a timely manner, proactive maintenance is not done</v>
      </c>
      <c r="E65">
        <f>Operational!G37</f>
        <v>60000</v>
      </c>
      <c r="F65">
        <f>Operational!H37</f>
        <v>61500</v>
      </c>
      <c r="G65">
        <f>Operational!I37</f>
        <v>63000</v>
      </c>
      <c r="H65">
        <f>Operational!J37</f>
        <v>64500</v>
      </c>
      <c r="I65">
        <f>Operational!K37</f>
        <v>66000</v>
      </c>
      <c r="J65">
        <f>Operational!L37</f>
        <v>67500</v>
      </c>
      <c r="K65">
        <f>Operational!M37</f>
        <v>69000</v>
      </c>
      <c r="L65">
        <f>Operational!N37</f>
        <v>70500</v>
      </c>
      <c r="M65">
        <f>Operational!O37</f>
        <v>72000</v>
      </c>
      <c r="N65">
        <f>Operational!P37</f>
        <v>73500</v>
      </c>
      <c r="O65">
        <f>Operational!G38</f>
        <v>600000</v>
      </c>
      <c r="P65">
        <f>Operational!H38</f>
        <v>900000</v>
      </c>
      <c r="Q65">
        <f>Operational!I38</f>
        <v>900000</v>
      </c>
      <c r="R65">
        <f>Operational!J38</f>
        <v>900000</v>
      </c>
      <c r="S65">
        <f>Operational!K38</f>
        <v>1200000</v>
      </c>
      <c r="T65">
        <f>Operational!L38</f>
        <v>1200000</v>
      </c>
      <c r="U65">
        <f>Operational!M38</f>
        <v>1200000</v>
      </c>
      <c r="V65">
        <f>Operational!N38</f>
        <v>1500000</v>
      </c>
      <c r="W65">
        <f>Operational!O38</f>
        <v>1500000</v>
      </c>
      <c r="X65">
        <f>Operational!P38</f>
        <v>1500000</v>
      </c>
      <c r="Y65">
        <f>Operational!G39</f>
        <v>600</v>
      </c>
      <c r="Z65">
        <f>Operational!H39</f>
        <v>600</v>
      </c>
      <c r="AA65">
        <f>Operational!I39</f>
        <v>600</v>
      </c>
      <c r="AB65">
        <f>Operational!J39</f>
        <v>600</v>
      </c>
      <c r="AC65">
        <f>Operational!K39</f>
        <v>600</v>
      </c>
      <c r="AD65">
        <f>Operational!L39</f>
        <v>600</v>
      </c>
      <c r="AE65">
        <f>Operational!M39</f>
        <v>600</v>
      </c>
      <c r="AF65">
        <f>Operational!N39</f>
        <v>600</v>
      </c>
      <c r="AG65">
        <f>Operational!O39</f>
        <v>600</v>
      </c>
      <c r="AH65">
        <f>Operational!P39</f>
        <v>600</v>
      </c>
    </row>
    <row r="66" spans="1:34" x14ac:dyDescent="0.25">
      <c r="A66" t="s">
        <v>210</v>
      </c>
      <c r="B66" t="s">
        <v>8</v>
      </c>
      <c r="C66" t="str">
        <f t="shared" si="0"/>
        <v>Op02A</v>
      </c>
      <c r="D66" t="str">
        <f>Operational!D43</f>
        <v>Unsealed pavement faults are responded to in a timely manner, proactive maintenance is enabled.</v>
      </c>
      <c r="E66">
        <f>Operational!G47</f>
        <v>1200000</v>
      </c>
      <c r="F66">
        <f>Operational!H47</f>
        <v>1230000</v>
      </c>
      <c r="G66">
        <f>Operational!I47</f>
        <v>1260000</v>
      </c>
      <c r="H66">
        <f>Operational!J47</f>
        <v>1290000</v>
      </c>
      <c r="I66">
        <f>Operational!K47</f>
        <v>1320000</v>
      </c>
      <c r="J66">
        <f>Operational!L47</f>
        <v>1350000</v>
      </c>
      <c r="K66">
        <f>Operational!M47</f>
        <v>1380000</v>
      </c>
      <c r="L66">
        <f>Operational!N47</f>
        <v>1410000</v>
      </c>
      <c r="M66">
        <f>Operational!O47</f>
        <v>1440000</v>
      </c>
      <c r="N66">
        <f>Operational!P47</f>
        <v>1470000</v>
      </c>
      <c r="O66">
        <f>Operational!G48</f>
        <v>200000</v>
      </c>
      <c r="P66">
        <f>Operational!H48</f>
        <v>200000</v>
      </c>
      <c r="Q66">
        <f>Operational!I48</f>
        <v>200000</v>
      </c>
      <c r="R66">
        <f>Operational!J48</f>
        <v>200000</v>
      </c>
      <c r="S66">
        <f>Operational!K48</f>
        <v>200000</v>
      </c>
      <c r="T66">
        <f>Operational!L48</f>
        <v>300000</v>
      </c>
      <c r="U66">
        <f>Operational!M48</f>
        <v>300000</v>
      </c>
      <c r="V66">
        <f>Operational!N48</f>
        <v>300000</v>
      </c>
      <c r="W66">
        <f>Operational!O48</f>
        <v>300000</v>
      </c>
      <c r="X66">
        <f>Operational!P48</f>
        <v>300000</v>
      </c>
      <c r="Y66">
        <f>Operational!G49</f>
        <v>1200</v>
      </c>
      <c r="Z66">
        <f>Operational!H49</f>
        <v>1200</v>
      </c>
      <c r="AA66">
        <f>Operational!I49</f>
        <v>1200</v>
      </c>
      <c r="AB66">
        <f>Operational!J49</f>
        <v>1200</v>
      </c>
      <c r="AC66">
        <f>Operational!K49</f>
        <v>1200</v>
      </c>
      <c r="AD66">
        <f>Operational!L49</f>
        <v>1200</v>
      </c>
      <c r="AE66">
        <f>Operational!M49</f>
        <v>1200</v>
      </c>
      <c r="AF66">
        <f>Operational!N49</f>
        <v>1200</v>
      </c>
      <c r="AG66">
        <f>Operational!O49</f>
        <v>1200</v>
      </c>
      <c r="AH66">
        <f>Operational!P49</f>
        <v>1200</v>
      </c>
    </row>
    <row r="67" spans="1:34" x14ac:dyDescent="0.25">
      <c r="A67" t="s">
        <v>210</v>
      </c>
      <c r="B67" t="s">
        <v>9</v>
      </c>
      <c r="C67" t="str">
        <f t="shared" si="0"/>
        <v>Op02B</v>
      </c>
      <c r="D67" t="str">
        <f>Operational!D50</f>
        <v>Unsealed pavement faults are mostly responded to in a timely manner, proactive maintenance is partially enabled.</v>
      </c>
      <c r="E67">
        <f>Operational!G54</f>
        <v>880000.00000000012</v>
      </c>
      <c r="F67">
        <f>Operational!H54</f>
        <v>902000.00000000012</v>
      </c>
      <c r="G67">
        <f>Operational!I54</f>
        <v>924000.00000000012</v>
      </c>
      <c r="H67">
        <f>Operational!J54</f>
        <v>946000.00000000012</v>
      </c>
      <c r="I67">
        <f>Operational!K54</f>
        <v>968000.00000000012</v>
      </c>
      <c r="J67">
        <f>Operational!L54</f>
        <v>990000.00000000012</v>
      </c>
      <c r="K67">
        <f>Operational!M54</f>
        <v>1012000.0000000001</v>
      </c>
      <c r="L67">
        <f>Operational!N54</f>
        <v>1034000.0000000001</v>
      </c>
      <c r="M67">
        <f>Operational!O54</f>
        <v>1056000</v>
      </c>
      <c r="N67">
        <f>Operational!P54</f>
        <v>1078000</v>
      </c>
      <c r="O67">
        <f>Operational!G55</f>
        <v>400000</v>
      </c>
      <c r="P67">
        <f>Operational!H55</f>
        <v>400000</v>
      </c>
      <c r="Q67">
        <f>Operational!I55</f>
        <v>600000</v>
      </c>
      <c r="R67">
        <f>Operational!J55</f>
        <v>600000</v>
      </c>
      <c r="S67">
        <f>Operational!K55</f>
        <v>600000</v>
      </c>
      <c r="T67">
        <f>Operational!L55</f>
        <v>600000</v>
      </c>
      <c r="U67">
        <f>Operational!M55</f>
        <v>800000</v>
      </c>
      <c r="V67">
        <f>Operational!N55</f>
        <v>800000</v>
      </c>
      <c r="W67">
        <f>Operational!O55</f>
        <v>800000</v>
      </c>
      <c r="X67">
        <f>Operational!P55</f>
        <v>800000</v>
      </c>
      <c r="Y67">
        <f>Operational!G56</f>
        <v>880.00000000000011</v>
      </c>
      <c r="Z67">
        <f>Operational!H56</f>
        <v>880.00000000000011</v>
      </c>
      <c r="AA67">
        <f>Operational!I56</f>
        <v>880.00000000000011</v>
      </c>
      <c r="AB67">
        <f>Operational!J56</f>
        <v>880.00000000000011</v>
      </c>
      <c r="AC67">
        <f>Operational!K56</f>
        <v>880.00000000000011</v>
      </c>
      <c r="AD67">
        <f>Operational!L56</f>
        <v>880.00000000000011</v>
      </c>
      <c r="AE67">
        <f>Operational!M56</f>
        <v>880.00000000000011</v>
      </c>
      <c r="AF67">
        <f>Operational!N56</f>
        <v>880.00000000000011</v>
      </c>
      <c r="AG67">
        <f>Operational!O56</f>
        <v>880.00000000000011</v>
      </c>
      <c r="AH67">
        <f>Operational!P56</f>
        <v>880.00000000000011</v>
      </c>
    </row>
    <row r="68" spans="1:34" x14ac:dyDescent="0.25">
      <c r="A68" t="s">
        <v>210</v>
      </c>
      <c r="B68" t="s">
        <v>10</v>
      </c>
      <c r="C68" t="str">
        <f t="shared" ref="C68:C91" si="1">A68&amp;B68</f>
        <v>Op02C</v>
      </c>
      <c r="D68" t="str">
        <f>Operational!D57</f>
        <v>Unsealed pavement faults are not responded to in a timely manner, proactive maintenance is not done</v>
      </c>
      <c r="E68">
        <f>Operational!G61</f>
        <v>600000</v>
      </c>
      <c r="F68">
        <f>Operational!H61</f>
        <v>615000</v>
      </c>
      <c r="G68">
        <f>Operational!I61</f>
        <v>630000</v>
      </c>
      <c r="H68">
        <f>Operational!J61</f>
        <v>645000</v>
      </c>
      <c r="I68">
        <f>Operational!K61</f>
        <v>660000</v>
      </c>
      <c r="J68">
        <f>Operational!L61</f>
        <v>675000</v>
      </c>
      <c r="K68">
        <f>Operational!M61</f>
        <v>690000</v>
      </c>
      <c r="L68">
        <f>Operational!N61</f>
        <v>705000</v>
      </c>
      <c r="M68">
        <f>Operational!O61</f>
        <v>720000</v>
      </c>
      <c r="N68">
        <f>Operational!P61</f>
        <v>735000</v>
      </c>
      <c r="O68">
        <f>Operational!G62</f>
        <v>600000</v>
      </c>
      <c r="P68">
        <f>Operational!H62</f>
        <v>900000</v>
      </c>
      <c r="Q68">
        <f>Operational!I62</f>
        <v>900000</v>
      </c>
      <c r="R68">
        <f>Operational!J62</f>
        <v>900000</v>
      </c>
      <c r="S68">
        <f>Operational!K62</f>
        <v>1200000</v>
      </c>
      <c r="T68">
        <f>Operational!L62</f>
        <v>1200000</v>
      </c>
      <c r="U68">
        <f>Operational!M62</f>
        <v>1200000</v>
      </c>
      <c r="V68">
        <f>Operational!N62</f>
        <v>1500000</v>
      </c>
      <c r="W68">
        <f>Operational!O62</f>
        <v>1500000</v>
      </c>
      <c r="X68">
        <f>Operational!P62</f>
        <v>1500000</v>
      </c>
      <c r="Y68">
        <f>Operational!G63</f>
        <v>600</v>
      </c>
      <c r="Z68">
        <f>Operational!H63</f>
        <v>600</v>
      </c>
      <c r="AA68">
        <f>Operational!I63</f>
        <v>600</v>
      </c>
      <c r="AB68">
        <f>Operational!J63</f>
        <v>600</v>
      </c>
      <c r="AC68">
        <f>Operational!K63</f>
        <v>600</v>
      </c>
      <c r="AD68">
        <f>Operational!L63</f>
        <v>600</v>
      </c>
      <c r="AE68">
        <f>Operational!M63</f>
        <v>600</v>
      </c>
      <c r="AF68">
        <f>Operational!N63</f>
        <v>600</v>
      </c>
      <c r="AG68">
        <f>Operational!O63</f>
        <v>600</v>
      </c>
      <c r="AH68">
        <f>Operational!P63</f>
        <v>600</v>
      </c>
    </row>
    <row r="69" spans="1:34" x14ac:dyDescent="0.25">
      <c r="A69" t="s">
        <v>212</v>
      </c>
      <c r="B69" t="s">
        <v>8</v>
      </c>
      <c r="C69" t="str">
        <f t="shared" si="1"/>
        <v>Op03A</v>
      </c>
      <c r="D69" t="str">
        <f>Operational!D67</f>
        <v>Footpath faults are responded to in a timely manner, proactive maintenance is enabled.</v>
      </c>
      <c r="E69">
        <f>Operational!G71</f>
        <v>120000</v>
      </c>
      <c r="F69">
        <f>Operational!H71</f>
        <v>123000</v>
      </c>
      <c r="G69">
        <f>Operational!I71</f>
        <v>126000</v>
      </c>
      <c r="H69">
        <f>Operational!J71</f>
        <v>129000</v>
      </c>
      <c r="I69">
        <f>Operational!K71</f>
        <v>132000</v>
      </c>
      <c r="J69">
        <f>Operational!L71</f>
        <v>135000</v>
      </c>
      <c r="K69">
        <f>Operational!M71</f>
        <v>138000</v>
      </c>
      <c r="L69">
        <f>Operational!N71</f>
        <v>141000</v>
      </c>
      <c r="M69">
        <f>Operational!O71</f>
        <v>144000</v>
      </c>
      <c r="N69">
        <f>Operational!P71</f>
        <v>147000</v>
      </c>
      <c r="O69">
        <f>Operational!G72</f>
        <v>200000</v>
      </c>
      <c r="P69">
        <f>Operational!H72</f>
        <v>200000</v>
      </c>
      <c r="Q69">
        <f>Operational!I72</f>
        <v>200000</v>
      </c>
      <c r="R69">
        <f>Operational!J72</f>
        <v>200000</v>
      </c>
      <c r="S69">
        <f>Operational!K72</f>
        <v>200000</v>
      </c>
      <c r="T69">
        <f>Operational!L72</f>
        <v>300000</v>
      </c>
      <c r="U69">
        <f>Operational!M72</f>
        <v>300000</v>
      </c>
      <c r="V69">
        <f>Operational!N72</f>
        <v>300000</v>
      </c>
      <c r="W69">
        <f>Operational!O72</f>
        <v>300000</v>
      </c>
      <c r="X69">
        <f>Operational!P72</f>
        <v>300000</v>
      </c>
      <c r="Y69">
        <f>Operational!G73</f>
        <v>1200</v>
      </c>
      <c r="Z69">
        <f>Operational!H73</f>
        <v>1200</v>
      </c>
      <c r="AA69">
        <f>Operational!I73</f>
        <v>1200</v>
      </c>
      <c r="AB69">
        <f>Operational!J73</f>
        <v>1200</v>
      </c>
      <c r="AC69">
        <f>Operational!K73</f>
        <v>1200</v>
      </c>
      <c r="AD69">
        <f>Operational!L73</f>
        <v>1200</v>
      </c>
      <c r="AE69">
        <f>Operational!M73</f>
        <v>1200</v>
      </c>
      <c r="AF69">
        <f>Operational!N73</f>
        <v>1200</v>
      </c>
      <c r="AG69">
        <f>Operational!O73</f>
        <v>1200</v>
      </c>
      <c r="AH69">
        <f>Operational!P73</f>
        <v>1200</v>
      </c>
    </row>
    <row r="70" spans="1:34" x14ac:dyDescent="0.25">
      <c r="A70" t="s">
        <v>212</v>
      </c>
      <c r="B70" t="s">
        <v>9</v>
      </c>
      <c r="C70" t="str">
        <f t="shared" si="1"/>
        <v>Op03B</v>
      </c>
      <c r="D70" t="str">
        <f>Operational!D74</f>
        <v>Footpath faults are mostly responded to in a timely manner, proactive maintenance is partially enabled.</v>
      </c>
      <c r="E70">
        <f>Operational!G78</f>
        <v>88000</v>
      </c>
      <c r="F70">
        <f>Operational!H78</f>
        <v>90200.000000000015</v>
      </c>
      <c r="G70">
        <f>Operational!I78</f>
        <v>92400.000000000015</v>
      </c>
      <c r="H70">
        <f>Operational!J78</f>
        <v>94600.000000000015</v>
      </c>
      <c r="I70">
        <f>Operational!K78</f>
        <v>96800.000000000015</v>
      </c>
      <c r="J70">
        <f>Operational!L78</f>
        <v>99000.000000000015</v>
      </c>
      <c r="K70">
        <f>Operational!M78</f>
        <v>101200.00000000001</v>
      </c>
      <c r="L70">
        <f>Operational!N78</f>
        <v>103400.00000000001</v>
      </c>
      <c r="M70">
        <f>Operational!O78</f>
        <v>105600.00000000001</v>
      </c>
      <c r="N70">
        <f>Operational!P78</f>
        <v>107800.00000000001</v>
      </c>
      <c r="O70">
        <f>Operational!G79</f>
        <v>400000</v>
      </c>
      <c r="P70">
        <f>Operational!H79</f>
        <v>400000</v>
      </c>
      <c r="Q70">
        <f>Operational!I79</f>
        <v>600000</v>
      </c>
      <c r="R70">
        <f>Operational!J79</f>
        <v>600000</v>
      </c>
      <c r="S70">
        <f>Operational!K79</f>
        <v>600000</v>
      </c>
      <c r="T70">
        <f>Operational!L79</f>
        <v>600000</v>
      </c>
      <c r="U70">
        <f>Operational!M79</f>
        <v>800000</v>
      </c>
      <c r="V70">
        <f>Operational!N79</f>
        <v>800000</v>
      </c>
      <c r="W70">
        <f>Operational!O79</f>
        <v>800000</v>
      </c>
      <c r="X70">
        <f>Operational!P79</f>
        <v>800000</v>
      </c>
      <c r="Y70">
        <f>Operational!G80</f>
        <v>880.00000000000011</v>
      </c>
      <c r="Z70">
        <f>Operational!H80</f>
        <v>880.00000000000011</v>
      </c>
      <c r="AA70">
        <f>Operational!I80</f>
        <v>880.00000000000011</v>
      </c>
      <c r="AB70">
        <f>Operational!J80</f>
        <v>880.00000000000011</v>
      </c>
      <c r="AC70">
        <f>Operational!K80</f>
        <v>880.00000000000011</v>
      </c>
      <c r="AD70">
        <f>Operational!L80</f>
        <v>880.00000000000011</v>
      </c>
      <c r="AE70">
        <f>Operational!M80</f>
        <v>880.00000000000011</v>
      </c>
      <c r="AF70">
        <f>Operational!N80</f>
        <v>880.00000000000011</v>
      </c>
      <c r="AG70">
        <f>Operational!O80</f>
        <v>880.00000000000011</v>
      </c>
      <c r="AH70">
        <f>Operational!P80</f>
        <v>880.00000000000011</v>
      </c>
    </row>
    <row r="71" spans="1:34" x14ac:dyDescent="0.25">
      <c r="A71" t="s">
        <v>212</v>
      </c>
      <c r="B71" t="s">
        <v>10</v>
      </c>
      <c r="C71" t="str">
        <f t="shared" si="1"/>
        <v>Op03C</v>
      </c>
      <c r="D71" t="str">
        <f>Operational!D81</f>
        <v>Footpath faults are not responded to in a timely manner, proactive maintenance is not done</v>
      </c>
      <c r="E71">
        <f>Operational!G85</f>
        <v>60000</v>
      </c>
      <c r="F71">
        <f>Operational!H85</f>
        <v>61500</v>
      </c>
      <c r="G71">
        <f>Operational!I85</f>
        <v>63000</v>
      </c>
      <c r="H71">
        <f>Operational!J85</f>
        <v>64500</v>
      </c>
      <c r="I71">
        <f>Operational!K85</f>
        <v>66000</v>
      </c>
      <c r="J71">
        <f>Operational!L85</f>
        <v>67500</v>
      </c>
      <c r="K71">
        <f>Operational!M85</f>
        <v>69000</v>
      </c>
      <c r="L71">
        <f>Operational!N85</f>
        <v>70500</v>
      </c>
      <c r="M71">
        <f>Operational!O85</f>
        <v>72000</v>
      </c>
      <c r="N71">
        <f>Operational!P85</f>
        <v>73500</v>
      </c>
      <c r="O71">
        <f>Operational!G86</f>
        <v>600000</v>
      </c>
      <c r="P71">
        <f>Operational!H86</f>
        <v>900000</v>
      </c>
      <c r="Q71">
        <f>Operational!I86</f>
        <v>900000</v>
      </c>
      <c r="R71">
        <f>Operational!J86</f>
        <v>900000</v>
      </c>
      <c r="S71">
        <f>Operational!K86</f>
        <v>1200000</v>
      </c>
      <c r="T71">
        <f>Operational!L86</f>
        <v>1200000</v>
      </c>
      <c r="U71">
        <f>Operational!M86</f>
        <v>1200000</v>
      </c>
      <c r="V71">
        <f>Operational!N86</f>
        <v>1500000</v>
      </c>
      <c r="W71">
        <f>Operational!O86</f>
        <v>1500000</v>
      </c>
      <c r="X71">
        <f>Operational!P86</f>
        <v>1500000</v>
      </c>
      <c r="Y71">
        <f>Operational!G87</f>
        <v>600</v>
      </c>
      <c r="Z71">
        <f>Operational!H87</f>
        <v>600</v>
      </c>
      <c r="AA71">
        <f>Operational!I87</f>
        <v>600</v>
      </c>
      <c r="AB71">
        <f>Operational!J87</f>
        <v>600</v>
      </c>
      <c r="AC71">
        <f>Operational!K87</f>
        <v>600</v>
      </c>
      <c r="AD71">
        <f>Operational!L87</f>
        <v>600</v>
      </c>
      <c r="AE71">
        <f>Operational!M87</f>
        <v>600</v>
      </c>
      <c r="AF71">
        <f>Operational!N87</f>
        <v>600</v>
      </c>
      <c r="AG71">
        <f>Operational!O87</f>
        <v>600</v>
      </c>
      <c r="AH71">
        <f>Operational!P87</f>
        <v>600</v>
      </c>
    </row>
    <row r="72" spans="1:34" x14ac:dyDescent="0.25">
      <c r="A72" t="s">
        <v>213</v>
      </c>
      <c r="B72" t="s">
        <v>8</v>
      </c>
      <c r="C72" t="str">
        <f t="shared" si="1"/>
        <v>Op04A</v>
      </c>
      <c r="D72" t="str">
        <f>Operational!D91</f>
        <v>Drainage faults are responded to in a timely manner, proactive maintenance is enabled.</v>
      </c>
      <c r="E72">
        <f>Operational!G95</f>
        <v>120000</v>
      </c>
      <c r="F72">
        <f>Operational!H95</f>
        <v>123000</v>
      </c>
      <c r="G72">
        <f>Operational!I95</f>
        <v>126000</v>
      </c>
      <c r="H72">
        <f>Operational!J95</f>
        <v>129000</v>
      </c>
      <c r="I72">
        <f>Operational!K95</f>
        <v>132000</v>
      </c>
      <c r="J72">
        <f>Operational!L95</f>
        <v>135000</v>
      </c>
      <c r="K72">
        <f>Operational!M95</f>
        <v>138000</v>
      </c>
      <c r="L72">
        <f>Operational!N95</f>
        <v>141000</v>
      </c>
      <c r="M72">
        <f>Operational!O95</f>
        <v>144000</v>
      </c>
      <c r="N72">
        <f>Operational!P95</f>
        <v>147000</v>
      </c>
      <c r="O72">
        <f>Operational!G96</f>
        <v>200000</v>
      </c>
      <c r="P72">
        <f>Operational!H96</f>
        <v>200000</v>
      </c>
      <c r="Q72">
        <f>Operational!I96</f>
        <v>200000</v>
      </c>
      <c r="R72">
        <f>Operational!J96</f>
        <v>200000</v>
      </c>
      <c r="S72">
        <f>Operational!K96</f>
        <v>200000</v>
      </c>
      <c r="T72">
        <f>Operational!L96</f>
        <v>300000</v>
      </c>
      <c r="U72">
        <f>Operational!M96</f>
        <v>300000</v>
      </c>
      <c r="V72">
        <f>Operational!N96</f>
        <v>300000</v>
      </c>
      <c r="W72">
        <f>Operational!O96</f>
        <v>300000</v>
      </c>
      <c r="X72">
        <f>Operational!P96</f>
        <v>300000</v>
      </c>
      <c r="Y72">
        <f>Operational!G97</f>
        <v>1200</v>
      </c>
      <c r="Z72">
        <f>Operational!H97</f>
        <v>1200</v>
      </c>
      <c r="AA72">
        <f>Operational!I97</f>
        <v>1200</v>
      </c>
      <c r="AB72">
        <f>Operational!J97</f>
        <v>1200</v>
      </c>
      <c r="AC72">
        <f>Operational!K97</f>
        <v>1200</v>
      </c>
      <c r="AD72">
        <f>Operational!L97</f>
        <v>1200</v>
      </c>
      <c r="AE72">
        <f>Operational!M97</f>
        <v>1200</v>
      </c>
      <c r="AF72">
        <f>Operational!N97</f>
        <v>1200</v>
      </c>
      <c r="AG72">
        <f>Operational!O97</f>
        <v>1200</v>
      </c>
      <c r="AH72">
        <f>Operational!P97</f>
        <v>1200</v>
      </c>
    </row>
    <row r="73" spans="1:34" x14ac:dyDescent="0.25">
      <c r="A73" t="s">
        <v>213</v>
      </c>
      <c r="B73" t="s">
        <v>9</v>
      </c>
      <c r="C73" t="str">
        <f t="shared" si="1"/>
        <v>Op04B</v>
      </c>
      <c r="D73" t="str">
        <f>Operational!D98</f>
        <v>Drainage faults are mostly responded to in a timely manner, proactive maintenance is partially enabled.</v>
      </c>
      <c r="E73">
        <f>Operational!G102</f>
        <v>88000</v>
      </c>
      <c r="F73">
        <f>Operational!H102</f>
        <v>90200.000000000015</v>
      </c>
      <c r="G73">
        <f>Operational!I102</f>
        <v>92400.000000000015</v>
      </c>
      <c r="H73">
        <f>Operational!J102</f>
        <v>94600.000000000015</v>
      </c>
      <c r="I73">
        <f>Operational!K102</f>
        <v>96800.000000000015</v>
      </c>
      <c r="J73">
        <f>Operational!L102</f>
        <v>99000.000000000015</v>
      </c>
      <c r="K73">
        <f>Operational!M102</f>
        <v>101200.00000000001</v>
      </c>
      <c r="L73">
        <f>Operational!N102</f>
        <v>103400.00000000001</v>
      </c>
      <c r="M73">
        <f>Operational!O102</f>
        <v>105600.00000000001</v>
      </c>
      <c r="N73">
        <f>Operational!P102</f>
        <v>107800.00000000001</v>
      </c>
      <c r="O73">
        <f>Operational!G103</f>
        <v>400000</v>
      </c>
      <c r="P73">
        <f>Operational!H103</f>
        <v>400000</v>
      </c>
      <c r="Q73">
        <f>Operational!I103</f>
        <v>600000</v>
      </c>
      <c r="R73">
        <f>Operational!J103</f>
        <v>600000</v>
      </c>
      <c r="S73">
        <f>Operational!K103</f>
        <v>600000</v>
      </c>
      <c r="T73">
        <f>Operational!L103</f>
        <v>600000</v>
      </c>
      <c r="U73">
        <f>Operational!M103</f>
        <v>800000</v>
      </c>
      <c r="V73">
        <f>Operational!N103</f>
        <v>800000</v>
      </c>
      <c r="W73">
        <f>Operational!O103</f>
        <v>800000</v>
      </c>
      <c r="X73">
        <f>Operational!P103</f>
        <v>800000</v>
      </c>
      <c r="Y73">
        <f>Operational!G104</f>
        <v>880.00000000000011</v>
      </c>
      <c r="Z73">
        <f>Operational!H104</f>
        <v>880.00000000000011</v>
      </c>
      <c r="AA73">
        <f>Operational!I104</f>
        <v>880.00000000000011</v>
      </c>
      <c r="AB73">
        <f>Operational!J104</f>
        <v>880.00000000000011</v>
      </c>
      <c r="AC73">
        <f>Operational!K104</f>
        <v>880.00000000000011</v>
      </c>
      <c r="AD73">
        <f>Operational!L104</f>
        <v>880.00000000000011</v>
      </c>
      <c r="AE73">
        <f>Operational!M104</f>
        <v>880.00000000000011</v>
      </c>
      <c r="AF73">
        <f>Operational!N104</f>
        <v>880.00000000000011</v>
      </c>
      <c r="AG73">
        <f>Operational!O104</f>
        <v>880.00000000000011</v>
      </c>
      <c r="AH73">
        <f>Operational!P104</f>
        <v>880.00000000000011</v>
      </c>
    </row>
    <row r="74" spans="1:34" x14ac:dyDescent="0.25">
      <c r="A74" t="s">
        <v>213</v>
      </c>
      <c r="B74" t="s">
        <v>10</v>
      </c>
      <c r="C74" t="str">
        <f t="shared" si="1"/>
        <v>Op04C</v>
      </c>
      <c r="D74" t="str">
        <f>Operational!D105</f>
        <v>Drainage faults are not responded to in a timely manner, proactive maintenance is not done</v>
      </c>
      <c r="E74">
        <f>Operational!G109</f>
        <v>60000</v>
      </c>
      <c r="F74">
        <f>Operational!H109</f>
        <v>61500</v>
      </c>
      <c r="G74">
        <f>Operational!I109</f>
        <v>63000</v>
      </c>
      <c r="H74">
        <f>Operational!J109</f>
        <v>64500</v>
      </c>
      <c r="I74">
        <f>Operational!K109</f>
        <v>66000</v>
      </c>
      <c r="J74">
        <f>Operational!L109</f>
        <v>67500</v>
      </c>
      <c r="K74">
        <f>Operational!M109</f>
        <v>69000</v>
      </c>
      <c r="L74">
        <f>Operational!N109</f>
        <v>70500</v>
      </c>
      <c r="M74">
        <f>Operational!O109</f>
        <v>72000</v>
      </c>
      <c r="N74">
        <f>Operational!P109</f>
        <v>73500</v>
      </c>
      <c r="O74">
        <f>Operational!G110</f>
        <v>600000</v>
      </c>
      <c r="P74">
        <f>Operational!H110</f>
        <v>900000</v>
      </c>
      <c r="Q74">
        <f>Operational!I110</f>
        <v>900000</v>
      </c>
      <c r="R74">
        <f>Operational!J110</f>
        <v>900000</v>
      </c>
      <c r="S74">
        <f>Operational!K110</f>
        <v>1200000</v>
      </c>
      <c r="T74">
        <f>Operational!L110</f>
        <v>1200000</v>
      </c>
      <c r="U74">
        <f>Operational!M110</f>
        <v>1200000</v>
      </c>
      <c r="V74">
        <f>Operational!N110</f>
        <v>1500000</v>
      </c>
      <c r="W74">
        <f>Operational!O110</f>
        <v>1500000</v>
      </c>
      <c r="X74">
        <f>Operational!P110</f>
        <v>1500000</v>
      </c>
      <c r="Y74">
        <f>Operational!G111</f>
        <v>600</v>
      </c>
      <c r="Z74">
        <f>Operational!H111</f>
        <v>600</v>
      </c>
      <c r="AA74">
        <f>Operational!I111</f>
        <v>600</v>
      </c>
      <c r="AB74">
        <f>Operational!J111</f>
        <v>600</v>
      </c>
      <c r="AC74">
        <f>Operational!K111</f>
        <v>600</v>
      </c>
      <c r="AD74">
        <f>Operational!L111</f>
        <v>600</v>
      </c>
      <c r="AE74">
        <f>Operational!M111</f>
        <v>600</v>
      </c>
      <c r="AF74">
        <f>Operational!N111</f>
        <v>600</v>
      </c>
      <c r="AG74">
        <f>Operational!O111</f>
        <v>600</v>
      </c>
      <c r="AH74">
        <f>Operational!P111</f>
        <v>600</v>
      </c>
    </row>
    <row r="75" spans="1:34" x14ac:dyDescent="0.25">
      <c r="A75" t="s">
        <v>214</v>
      </c>
      <c r="B75" t="s">
        <v>8</v>
      </c>
      <c r="C75" t="str">
        <f t="shared" si="1"/>
        <v>Op05A</v>
      </c>
      <c r="D75" t="str">
        <f>Operational!D115</f>
        <v>Structures faults are responded to in a timely manner, proactive maintenance is enabled.</v>
      </c>
      <c r="E75">
        <f>Operational!G119</f>
        <v>120000</v>
      </c>
      <c r="F75">
        <f>Operational!H119</f>
        <v>123000</v>
      </c>
      <c r="G75">
        <f>Operational!I119</f>
        <v>126000</v>
      </c>
      <c r="H75">
        <f>Operational!J119</f>
        <v>129000</v>
      </c>
      <c r="I75">
        <f>Operational!K119</f>
        <v>132000</v>
      </c>
      <c r="J75">
        <f>Operational!L119</f>
        <v>135000</v>
      </c>
      <c r="K75">
        <f>Operational!M119</f>
        <v>138000</v>
      </c>
      <c r="L75">
        <f>Operational!N119</f>
        <v>141000</v>
      </c>
      <c r="M75">
        <f>Operational!O119</f>
        <v>144000</v>
      </c>
      <c r="N75">
        <f>Operational!P119</f>
        <v>147000</v>
      </c>
      <c r="O75">
        <f>Operational!G120</f>
        <v>200000</v>
      </c>
      <c r="P75">
        <f>Operational!H120</f>
        <v>200000</v>
      </c>
      <c r="Q75">
        <f>Operational!I120</f>
        <v>200000</v>
      </c>
      <c r="R75">
        <f>Operational!J120</f>
        <v>200000</v>
      </c>
      <c r="S75">
        <f>Operational!K120</f>
        <v>200000</v>
      </c>
      <c r="T75">
        <f>Operational!L120</f>
        <v>300000</v>
      </c>
      <c r="U75">
        <f>Operational!M120</f>
        <v>300000</v>
      </c>
      <c r="V75">
        <f>Operational!N120</f>
        <v>300000</v>
      </c>
      <c r="W75">
        <f>Operational!O120</f>
        <v>300000</v>
      </c>
      <c r="X75">
        <f>Operational!P120</f>
        <v>300000</v>
      </c>
      <c r="Y75">
        <f>Operational!G121</f>
        <v>1200</v>
      </c>
      <c r="Z75">
        <f>Operational!H121</f>
        <v>1200</v>
      </c>
      <c r="AA75">
        <f>Operational!I121</f>
        <v>1200</v>
      </c>
      <c r="AB75">
        <f>Operational!J121</f>
        <v>1200</v>
      </c>
      <c r="AC75">
        <f>Operational!K121</f>
        <v>1200</v>
      </c>
      <c r="AD75">
        <f>Operational!L121</f>
        <v>1200</v>
      </c>
      <c r="AE75">
        <f>Operational!M121</f>
        <v>1200</v>
      </c>
      <c r="AF75">
        <f>Operational!N121</f>
        <v>1200</v>
      </c>
      <c r="AG75">
        <f>Operational!O121</f>
        <v>1200</v>
      </c>
      <c r="AH75">
        <f>Operational!P121</f>
        <v>1200</v>
      </c>
    </row>
    <row r="76" spans="1:34" x14ac:dyDescent="0.25">
      <c r="A76" t="s">
        <v>214</v>
      </c>
      <c r="B76" t="s">
        <v>9</v>
      </c>
      <c r="C76" t="str">
        <f t="shared" si="1"/>
        <v>Op05B</v>
      </c>
      <c r="D76" t="str">
        <f>Operational!D122</f>
        <v>Structures faults are mostly responded to in a timely manner, proactive maintenance is partially enabled.</v>
      </c>
      <c r="E76">
        <f>Operational!G126</f>
        <v>88000</v>
      </c>
      <c r="F76">
        <f>Operational!H126</f>
        <v>90200.000000000015</v>
      </c>
      <c r="G76">
        <f>Operational!I126</f>
        <v>92400.000000000015</v>
      </c>
      <c r="H76">
        <f>Operational!J126</f>
        <v>94600.000000000015</v>
      </c>
      <c r="I76">
        <f>Operational!K126</f>
        <v>96800.000000000015</v>
      </c>
      <c r="J76">
        <f>Operational!L126</f>
        <v>99000.000000000015</v>
      </c>
      <c r="K76">
        <f>Operational!M126</f>
        <v>101200.00000000001</v>
      </c>
      <c r="L76">
        <f>Operational!N126</f>
        <v>103400.00000000001</v>
      </c>
      <c r="M76">
        <f>Operational!O126</f>
        <v>105600.00000000001</v>
      </c>
      <c r="N76">
        <f>Operational!P126</f>
        <v>107800.00000000001</v>
      </c>
      <c r="O76">
        <f>Operational!G127</f>
        <v>400000</v>
      </c>
      <c r="P76">
        <f>Operational!H127</f>
        <v>400000</v>
      </c>
      <c r="Q76">
        <f>Operational!I127</f>
        <v>600000</v>
      </c>
      <c r="R76">
        <f>Operational!J127</f>
        <v>600000</v>
      </c>
      <c r="S76">
        <f>Operational!K127</f>
        <v>600000</v>
      </c>
      <c r="T76">
        <f>Operational!L127</f>
        <v>600000</v>
      </c>
      <c r="U76">
        <f>Operational!M127</f>
        <v>800000</v>
      </c>
      <c r="V76">
        <f>Operational!N127</f>
        <v>800000</v>
      </c>
      <c r="W76">
        <f>Operational!O127</f>
        <v>800000</v>
      </c>
      <c r="X76">
        <f>Operational!P127</f>
        <v>800000</v>
      </c>
      <c r="Y76">
        <f>Operational!G128</f>
        <v>880.00000000000011</v>
      </c>
      <c r="Z76">
        <f>Operational!H128</f>
        <v>880.00000000000011</v>
      </c>
      <c r="AA76">
        <f>Operational!I128</f>
        <v>880.00000000000011</v>
      </c>
      <c r="AB76">
        <f>Operational!J128</f>
        <v>880.00000000000011</v>
      </c>
      <c r="AC76">
        <f>Operational!K128</f>
        <v>880.00000000000011</v>
      </c>
      <c r="AD76">
        <f>Operational!L128</f>
        <v>880.00000000000011</v>
      </c>
      <c r="AE76">
        <f>Operational!M128</f>
        <v>880.00000000000011</v>
      </c>
      <c r="AF76">
        <f>Operational!N128</f>
        <v>880.00000000000011</v>
      </c>
      <c r="AG76">
        <f>Operational!O128</f>
        <v>880.00000000000011</v>
      </c>
      <c r="AH76">
        <f>Operational!P128</f>
        <v>880.00000000000011</v>
      </c>
    </row>
    <row r="77" spans="1:34" x14ac:dyDescent="0.25">
      <c r="A77" t="s">
        <v>214</v>
      </c>
      <c r="B77" t="s">
        <v>10</v>
      </c>
      <c r="C77" t="str">
        <f t="shared" si="1"/>
        <v>Op05C</v>
      </c>
      <c r="D77" t="str">
        <f>Operational!D129</f>
        <v>Structures faults are not responded to in a timely manner, proactive maintenance is not done</v>
      </c>
      <c r="E77">
        <f>Operational!G133</f>
        <v>60000</v>
      </c>
      <c r="F77">
        <f>Operational!H133</f>
        <v>61500</v>
      </c>
      <c r="G77">
        <f>Operational!I133</f>
        <v>63000</v>
      </c>
      <c r="H77">
        <f>Operational!J133</f>
        <v>64500</v>
      </c>
      <c r="I77">
        <f>Operational!K133</f>
        <v>66000</v>
      </c>
      <c r="J77">
        <f>Operational!L133</f>
        <v>67500</v>
      </c>
      <c r="K77">
        <f>Operational!M133</f>
        <v>69000</v>
      </c>
      <c r="L77">
        <f>Operational!N133</f>
        <v>70500</v>
      </c>
      <c r="M77">
        <f>Operational!O133</f>
        <v>72000</v>
      </c>
      <c r="N77">
        <f>Operational!P133</f>
        <v>73500</v>
      </c>
      <c r="O77">
        <f>Operational!G134</f>
        <v>600000</v>
      </c>
      <c r="P77">
        <f>Operational!H134</f>
        <v>900000</v>
      </c>
      <c r="Q77">
        <f>Operational!I134</f>
        <v>900000</v>
      </c>
      <c r="R77">
        <f>Operational!J134</f>
        <v>900000</v>
      </c>
      <c r="S77">
        <f>Operational!K134</f>
        <v>1200000</v>
      </c>
      <c r="T77">
        <f>Operational!L134</f>
        <v>1200000</v>
      </c>
      <c r="U77">
        <f>Operational!M134</f>
        <v>1200000</v>
      </c>
      <c r="V77">
        <f>Operational!N134</f>
        <v>1500000</v>
      </c>
      <c r="W77">
        <f>Operational!O134</f>
        <v>1500000</v>
      </c>
      <c r="X77">
        <f>Operational!P134</f>
        <v>1500000</v>
      </c>
      <c r="Y77">
        <f>Operational!G135</f>
        <v>600</v>
      </c>
      <c r="Z77">
        <f>Operational!H135</f>
        <v>600</v>
      </c>
      <c r="AA77">
        <f>Operational!I135</f>
        <v>600</v>
      </c>
      <c r="AB77">
        <f>Operational!J135</f>
        <v>600</v>
      </c>
      <c r="AC77">
        <f>Operational!K135</f>
        <v>600</v>
      </c>
      <c r="AD77">
        <f>Operational!L135</f>
        <v>600</v>
      </c>
      <c r="AE77">
        <f>Operational!M135</f>
        <v>600</v>
      </c>
      <c r="AF77">
        <f>Operational!N135</f>
        <v>600</v>
      </c>
      <c r="AG77">
        <f>Operational!O135</f>
        <v>600</v>
      </c>
      <c r="AH77">
        <f>Operational!P135</f>
        <v>600</v>
      </c>
    </row>
    <row r="78" spans="1:34" x14ac:dyDescent="0.25">
      <c r="A78" t="s">
        <v>215</v>
      </c>
      <c r="B78" t="s">
        <v>8</v>
      </c>
      <c r="C78" t="str">
        <f t="shared" si="1"/>
        <v>Op06A</v>
      </c>
      <c r="D78">
        <f>Operational!D139</f>
        <v>0</v>
      </c>
      <c r="E78">
        <f>Operational!G143</f>
        <v>120000</v>
      </c>
      <c r="F78">
        <f>Operational!H143</f>
        <v>123000</v>
      </c>
      <c r="G78">
        <f>Operational!I143</f>
        <v>126000</v>
      </c>
      <c r="H78">
        <f>Operational!J143</f>
        <v>129000</v>
      </c>
      <c r="I78">
        <f>Operational!K143</f>
        <v>132000</v>
      </c>
      <c r="J78">
        <f>Operational!L143</f>
        <v>135000</v>
      </c>
      <c r="K78">
        <f>Operational!M143</f>
        <v>138000</v>
      </c>
      <c r="L78">
        <f>Operational!N143</f>
        <v>141000</v>
      </c>
      <c r="M78">
        <f>Operational!O143</f>
        <v>144000</v>
      </c>
      <c r="N78">
        <f>Operational!P143</f>
        <v>147000</v>
      </c>
      <c r="O78">
        <f>Operational!G144</f>
        <v>200000</v>
      </c>
      <c r="P78">
        <f>Operational!H144</f>
        <v>200000</v>
      </c>
      <c r="Q78">
        <f>Operational!I144</f>
        <v>200000</v>
      </c>
      <c r="R78">
        <f>Operational!J144</f>
        <v>200000</v>
      </c>
      <c r="S78">
        <f>Operational!K144</f>
        <v>200000</v>
      </c>
      <c r="T78">
        <f>Operational!L144</f>
        <v>300000</v>
      </c>
      <c r="U78">
        <f>Operational!M144</f>
        <v>300000</v>
      </c>
      <c r="V78">
        <f>Operational!N144</f>
        <v>300000</v>
      </c>
      <c r="W78">
        <f>Operational!O144</f>
        <v>300000</v>
      </c>
      <c r="X78">
        <f>Operational!P144</f>
        <v>300000</v>
      </c>
      <c r="Y78">
        <f>Operational!G145</f>
        <v>1200</v>
      </c>
      <c r="Z78">
        <f>Operational!H145</f>
        <v>1200</v>
      </c>
      <c r="AA78">
        <f>Operational!I145</f>
        <v>1200</v>
      </c>
      <c r="AB78">
        <f>Operational!J145</f>
        <v>1200</v>
      </c>
      <c r="AC78">
        <f>Operational!K145</f>
        <v>1200</v>
      </c>
      <c r="AD78">
        <f>Operational!L145</f>
        <v>1200</v>
      </c>
      <c r="AE78">
        <f>Operational!M145</f>
        <v>1200</v>
      </c>
      <c r="AF78">
        <f>Operational!N145</f>
        <v>1200</v>
      </c>
      <c r="AG78">
        <f>Operational!O145</f>
        <v>1200</v>
      </c>
      <c r="AH78">
        <f>Operational!P145</f>
        <v>1200</v>
      </c>
    </row>
    <row r="79" spans="1:34" x14ac:dyDescent="0.25">
      <c r="A79" t="s">
        <v>215</v>
      </c>
      <c r="B79" t="s">
        <v>9</v>
      </c>
      <c r="C79" t="str">
        <f t="shared" si="1"/>
        <v>Op06B</v>
      </c>
      <c r="D79">
        <f>Operational!D146</f>
        <v>0</v>
      </c>
      <c r="E79">
        <f>Operational!G150</f>
        <v>88000</v>
      </c>
      <c r="F79">
        <f>Operational!H150</f>
        <v>90200.000000000015</v>
      </c>
      <c r="G79">
        <f>Operational!I150</f>
        <v>92400.000000000015</v>
      </c>
      <c r="H79">
        <f>Operational!J150</f>
        <v>94600.000000000015</v>
      </c>
      <c r="I79">
        <f>Operational!K150</f>
        <v>96800.000000000015</v>
      </c>
      <c r="J79">
        <f>Operational!L150</f>
        <v>99000.000000000015</v>
      </c>
      <c r="K79">
        <f>Operational!M150</f>
        <v>101200.00000000001</v>
      </c>
      <c r="L79">
        <f>Operational!N150</f>
        <v>103400.00000000001</v>
      </c>
      <c r="M79">
        <f>Operational!O150</f>
        <v>105600.00000000001</v>
      </c>
      <c r="N79">
        <f>Operational!P150</f>
        <v>107800.00000000001</v>
      </c>
      <c r="O79">
        <f>Operational!G151</f>
        <v>400000</v>
      </c>
      <c r="P79">
        <f>Operational!H151</f>
        <v>400000</v>
      </c>
      <c r="Q79">
        <f>Operational!I151</f>
        <v>600000</v>
      </c>
      <c r="R79">
        <f>Operational!J151</f>
        <v>600000</v>
      </c>
      <c r="S79">
        <f>Operational!K151</f>
        <v>600000</v>
      </c>
      <c r="T79">
        <f>Operational!L151</f>
        <v>600000</v>
      </c>
      <c r="U79">
        <f>Operational!M151</f>
        <v>800000</v>
      </c>
      <c r="V79">
        <f>Operational!N151</f>
        <v>800000</v>
      </c>
      <c r="W79">
        <f>Operational!O151</f>
        <v>800000</v>
      </c>
      <c r="X79">
        <f>Operational!P151</f>
        <v>800000</v>
      </c>
      <c r="Y79">
        <f>Operational!G152</f>
        <v>880.00000000000011</v>
      </c>
      <c r="Z79">
        <f>Operational!H152</f>
        <v>880.00000000000011</v>
      </c>
      <c r="AA79">
        <f>Operational!I152</f>
        <v>880.00000000000011</v>
      </c>
      <c r="AB79">
        <f>Operational!J152</f>
        <v>880.00000000000011</v>
      </c>
      <c r="AC79">
        <f>Operational!K152</f>
        <v>880.00000000000011</v>
      </c>
      <c r="AD79">
        <f>Operational!L152</f>
        <v>880.00000000000011</v>
      </c>
      <c r="AE79">
        <f>Operational!M152</f>
        <v>880.00000000000011</v>
      </c>
      <c r="AF79">
        <f>Operational!N152</f>
        <v>880.00000000000011</v>
      </c>
      <c r="AG79">
        <f>Operational!O152</f>
        <v>880.00000000000011</v>
      </c>
      <c r="AH79">
        <f>Operational!P152</f>
        <v>880.00000000000011</v>
      </c>
    </row>
    <row r="80" spans="1:34" x14ac:dyDescent="0.25">
      <c r="A80" t="s">
        <v>215</v>
      </c>
      <c r="B80" t="s">
        <v>10</v>
      </c>
      <c r="C80" t="str">
        <f t="shared" si="1"/>
        <v>Op06C</v>
      </c>
      <c r="D80">
        <f>Operational!D153</f>
        <v>0</v>
      </c>
      <c r="E80">
        <f>Operational!G157</f>
        <v>60000</v>
      </c>
      <c r="F80">
        <f>Operational!H157</f>
        <v>61500</v>
      </c>
      <c r="G80">
        <f>Operational!I157</f>
        <v>63000</v>
      </c>
      <c r="H80">
        <f>Operational!J157</f>
        <v>64500</v>
      </c>
      <c r="I80">
        <f>Operational!K157</f>
        <v>66000</v>
      </c>
      <c r="J80">
        <f>Operational!L157</f>
        <v>67500</v>
      </c>
      <c r="K80">
        <f>Operational!M157</f>
        <v>69000</v>
      </c>
      <c r="L80">
        <f>Operational!N157</f>
        <v>70500</v>
      </c>
      <c r="M80">
        <f>Operational!O157</f>
        <v>72000</v>
      </c>
      <c r="N80">
        <f>Operational!P157</f>
        <v>73500</v>
      </c>
      <c r="O80">
        <f>Operational!G158</f>
        <v>600000</v>
      </c>
      <c r="P80">
        <f>Operational!H158</f>
        <v>900000</v>
      </c>
      <c r="Q80">
        <f>Operational!I158</f>
        <v>900000</v>
      </c>
      <c r="R80">
        <f>Operational!J158</f>
        <v>900000</v>
      </c>
      <c r="S80">
        <f>Operational!K158</f>
        <v>1200000</v>
      </c>
      <c r="T80">
        <f>Operational!L158</f>
        <v>1200000</v>
      </c>
      <c r="U80">
        <f>Operational!M158</f>
        <v>1200000</v>
      </c>
      <c r="V80">
        <f>Operational!N158</f>
        <v>1500000</v>
      </c>
      <c r="W80">
        <f>Operational!O158</f>
        <v>1500000</v>
      </c>
      <c r="X80">
        <f>Operational!P158</f>
        <v>1500000</v>
      </c>
      <c r="Y80">
        <f>Operational!G159</f>
        <v>600</v>
      </c>
      <c r="Z80">
        <f>Operational!H159</f>
        <v>600</v>
      </c>
      <c r="AA80">
        <f>Operational!I159</f>
        <v>600</v>
      </c>
      <c r="AB80">
        <f>Operational!J159</f>
        <v>600</v>
      </c>
      <c r="AC80">
        <f>Operational!K159</f>
        <v>600</v>
      </c>
      <c r="AD80">
        <f>Operational!L159</f>
        <v>600</v>
      </c>
      <c r="AE80">
        <f>Operational!M159</f>
        <v>600</v>
      </c>
      <c r="AF80">
        <f>Operational!N159</f>
        <v>600</v>
      </c>
      <c r="AG80">
        <f>Operational!O159</f>
        <v>600</v>
      </c>
      <c r="AH80">
        <f>Operational!P159</f>
        <v>600</v>
      </c>
    </row>
    <row r="81" spans="1:34" x14ac:dyDescent="0.25">
      <c r="A81" t="s">
        <v>216</v>
      </c>
      <c r="B81" t="s">
        <v>8</v>
      </c>
      <c r="C81" t="str">
        <f t="shared" si="1"/>
        <v>Op07A</v>
      </c>
      <c r="D81" t="str">
        <f>Operational!D163</f>
        <v>Network Services faults are responded to in a timely manner, proactive maintenance is enabled.</v>
      </c>
      <c r="E81">
        <f>Operational!G167</f>
        <v>120000</v>
      </c>
      <c r="F81">
        <f>Operational!H167</f>
        <v>123000</v>
      </c>
      <c r="G81">
        <f>Operational!I167</f>
        <v>126000</v>
      </c>
      <c r="H81">
        <f>Operational!J167</f>
        <v>129000</v>
      </c>
      <c r="I81">
        <f>Operational!K167</f>
        <v>132000</v>
      </c>
      <c r="J81">
        <f>Operational!L167</f>
        <v>135000</v>
      </c>
      <c r="K81">
        <f>Operational!M167</f>
        <v>138000</v>
      </c>
      <c r="L81">
        <f>Operational!N167</f>
        <v>141000</v>
      </c>
      <c r="M81">
        <f>Operational!O167</f>
        <v>144000</v>
      </c>
      <c r="N81">
        <f>Operational!P167</f>
        <v>147000</v>
      </c>
      <c r="O81">
        <f>Operational!G168</f>
        <v>200000</v>
      </c>
      <c r="P81">
        <f>Operational!H168</f>
        <v>200000</v>
      </c>
      <c r="Q81">
        <f>Operational!I168</f>
        <v>200000</v>
      </c>
      <c r="R81">
        <f>Operational!J168</f>
        <v>200000</v>
      </c>
      <c r="S81">
        <f>Operational!K168</f>
        <v>200000</v>
      </c>
      <c r="T81">
        <f>Operational!L168</f>
        <v>300000</v>
      </c>
      <c r="U81">
        <f>Operational!M168</f>
        <v>300000</v>
      </c>
      <c r="V81">
        <f>Operational!N168</f>
        <v>300000</v>
      </c>
      <c r="W81">
        <f>Operational!O168</f>
        <v>300000</v>
      </c>
      <c r="X81">
        <f>Operational!P168</f>
        <v>300000</v>
      </c>
      <c r="Y81">
        <f>Operational!G169</f>
        <v>1200</v>
      </c>
      <c r="Z81">
        <f>Operational!H169</f>
        <v>1200</v>
      </c>
      <c r="AA81">
        <f>Operational!I169</f>
        <v>1200</v>
      </c>
      <c r="AB81">
        <f>Operational!J169</f>
        <v>1200</v>
      </c>
      <c r="AC81">
        <f>Operational!K169</f>
        <v>1200</v>
      </c>
      <c r="AD81">
        <f>Operational!L169</f>
        <v>1200</v>
      </c>
      <c r="AE81">
        <f>Operational!M169</f>
        <v>1200</v>
      </c>
      <c r="AF81">
        <f>Operational!N169</f>
        <v>1200</v>
      </c>
      <c r="AG81">
        <f>Operational!O169</f>
        <v>1200</v>
      </c>
      <c r="AH81">
        <f>Operational!P169</f>
        <v>1200</v>
      </c>
    </row>
    <row r="82" spans="1:34" x14ac:dyDescent="0.25">
      <c r="A82" t="s">
        <v>216</v>
      </c>
      <c r="B82" t="s">
        <v>9</v>
      </c>
      <c r="C82" t="str">
        <f t="shared" si="1"/>
        <v>Op07B</v>
      </c>
      <c r="D82" t="str">
        <f>Operational!D170</f>
        <v>Network Services faults are mostly responded to in a timely manner, proactive maintenance is partially enabled.</v>
      </c>
      <c r="E82">
        <f>Operational!G174</f>
        <v>88000</v>
      </c>
      <c r="F82">
        <f>Operational!H174</f>
        <v>90200.000000000015</v>
      </c>
      <c r="G82">
        <f>Operational!I174</f>
        <v>92400.000000000015</v>
      </c>
      <c r="H82">
        <f>Operational!J174</f>
        <v>94600.000000000015</v>
      </c>
      <c r="I82">
        <f>Operational!K174</f>
        <v>96800.000000000015</v>
      </c>
      <c r="J82">
        <f>Operational!L174</f>
        <v>99000.000000000015</v>
      </c>
      <c r="K82">
        <f>Operational!M174</f>
        <v>101200.00000000001</v>
      </c>
      <c r="L82">
        <f>Operational!N174</f>
        <v>103400.00000000001</v>
      </c>
      <c r="M82">
        <f>Operational!O174</f>
        <v>105600.00000000001</v>
      </c>
      <c r="N82">
        <f>Operational!P174</f>
        <v>107800.00000000001</v>
      </c>
      <c r="O82">
        <f>Operational!G175</f>
        <v>400000</v>
      </c>
      <c r="P82">
        <f>Operational!H175</f>
        <v>400000</v>
      </c>
      <c r="Q82">
        <f>Operational!I175</f>
        <v>600000</v>
      </c>
      <c r="R82">
        <f>Operational!J175</f>
        <v>600000</v>
      </c>
      <c r="S82">
        <f>Operational!K175</f>
        <v>600000</v>
      </c>
      <c r="T82">
        <f>Operational!L175</f>
        <v>600000</v>
      </c>
      <c r="U82">
        <f>Operational!M175</f>
        <v>800000</v>
      </c>
      <c r="V82">
        <f>Operational!N175</f>
        <v>800000</v>
      </c>
      <c r="W82">
        <f>Operational!O175</f>
        <v>800000</v>
      </c>
      <c r="X82">
        <f>Operational!P175</f>
        <v>800000</v>
      </c>
      <c r="Y82">
        <f>Operational!G176</f>
        <v>880.00000000000011</v>
      </c>
      <c r="Z82">
        <f>Operational!H176</f>
        <v>880.00000000000011</v>
      </c>
      <c r="AA82">
        <f>Operational!I176</f>
        <v>880.00000000000011</v>
      </c>
      <c r="AB82">
        <f>Operational!J176</f>
        <v>880.00000000000011</v>
      </c>
      <c r="AC82">
        <f>Operational!K176</f>
        <v>880.00000000000011</v>
      </c>
      <c r="AD82">
        <f>Operational!L176</f>
        <v>880.00000000000011</v>
      </c>
      <c r="AE82">
        <f>Operational!M176</f>
        <v>880.00000000000011</v>
      </c>
      <c r="AF82">
        <f>Operational!N176</f>
        <v>880.00000000000011</v>
      </c>
      <c r="AG82">
        <f>Operational!O176</f>
        <v>880.00000000000011</v>
      </c>
      <c r="AH82">
        <f>Operational!P176</f>
        <v>880.00000000000011</v>
      </c>
    </row>
    <row r="83" spans="1:34" x14ac:dyDescent="0.25">
      <c r="A83" t="s">
        <v>216</v>
      </c>
      <c r="B83" t="s">
        <v>10</v>
      </c>
      <c r="C83" t="str">
        <f t="shared" si="1"/>
        <v>Op07C</v>
      </c>
      <c r="D83" t="str">
        <f>Operational!D177</f>
        <v>Network Services faults are not responded to in a timely manner, proactive maintenance is not done</v>
      </c>
      <c r="E83">
        <f>Operational!G181</f>
        <v>60000</v>
      </c>
      <c r="F83">
        <f>Operational!H181</f>
        <v>61500</v>
      </c>
      <c r="G83">
        <f>Operational!I181</f>
        <v>63000</v>
      </c>
      <c r="H83">
        <f>Operational!J181</f>
        <v>64500</v>
      </c>
      <c r="I83">
        <f>Operational!K181</f>
        <v>66000</v>
      </c>
      <c r="J83">
        <f>Operational!L181</f>
        <v>67500</v>
      </c>
      <c r="K83">
        <f>Operational!M181</f>
        <v>69000</v>
      </c>
      <c r="L83">
        <f>Operational!N181</f>
        <v>70500</v>
      </c>
      <c r="M83">
        <f>Operational!O181</f>
        <v>72000</v>
      </c>
      <c r="N83">
        <f>Operational!P181</f>
        <v>73500</v>
      </c>
      <c r="O83">
        <f>Operational!G182</f>
        <v>600000</v>
      </c>
      <c r="P83">
        <f>Operational!H182</f>
        <v>900000</v>
      </c>
      <c r="Q83">
        <f>Operational!I182</f>
        <v>900000</v>
      </c>
      <c r="R83">
        <f>Operational!J182</f>
        <v>900000</v>
      </c>
      <c r="S83">
        <f>Operational!K182</f>
        <v>1200000</v>
      </c>
      <c r="T83">
        <f>Operational!L182</f>
        <v>1200000</v>
      </c>
      <c r="U83">
        <f>Operational!M182</f>
        <v>1200000</v>
      </c>
      <c r="V83">
        <f>Operational!N182</f>
        <v>1500000</v>
      </c>
      <c r="W83">
        <f>Operational!O182</f>
        <v>1500000</v>
      </c>
      <c r="X83">
        <f>Operational!P182</f>
        <v>1500000</v>
      </c>
      <c r="Y83">
        <f>Operational!G183</f>
        <v>600</v>
      </c>
      <c r="Z83">
        <f>Operational!H183</f>
        <v>600</v>
      </c>
      <c r="AA83">
        <f>Operational!I183</f>
        <v>600</v>
      </c>
      <c r="AB83">
        <f>Operational!J183</f>
        <v>600</v>
      </c>
      <c r="AC83">
        <f>Operational!K183</f>
        <v>600</v>
      </c>
      <c r="AD83">
        <f>Operational!L183</f>
        <v>600</v>
      </c>
      <c r="AE83">
        <f>Operational!M183</f>
        <v>600</v>
      </c>
      <c r="AF83">
        <f>Operational!N183</f>
        <v>600</v>
      </c>
      <c r="AG83">
        <f>Operational!O183</f>
        <v>600</v>
      </c>
      <c r="AH83">
        <f>Operational!P183</f>
        <v>600</v>
      </c>
    </row>
    <row r="84" spans="1:34" x14ac:dyDescent="0.25">
      <c r="A84" t="s">
        <v>217</v>
      </c>
      <c r="B84" t="s">
        <v>8</v>
      </c>
      <c r="C84" t="str">
        <f t="shared" si="1"/>
        <v>Op08A</v>
      </c>
      <c r="D84" t="str">
        <f>Operational!D187</f>
        <v>Network Services faults are responded to in a timely manner, proactive maintenance is enabled.</v>
      </c>
      <c r="E84">
        <f>Operational!G191</f>
        <v>120000</v>
      </c>
      <c r="F84">
        <f>Operational!H191</f>
        <v>123000</v>
      </c>
      <c r="G84">
        <f>Operational!I191</f>
        <v>126000</v>
      </c>
      <c r="H84">
        <f>Operational!J191</f>
        <v>129000</v>
      </c>
      <c r="I84">
        <f>Operational!K191</f>
        <v>132000</v>
      </c>
      <c r="J84">
        <f>Operational!L191</f>
        <v>135000</v>
      </c>
      <c r="K84">
        <f>Operational!M191</f>
        <v>138000</v>
      </c>
      <c r="L84">
        <f>Operational!N191</f>
        <v>141000</v>
      </c>
      <c r="M84">
        <f>Operational!O191</f>
        <v>144000</v>
      </c>
      <c r="N84">
        <f>Operational!P191</f>
        <v>147000</v>
      </c>
      <c r="O84">
        <f>Operational!G192</f>
        <v>200000</v>
      </c>
      <c r="P84">
        <f>Operational!H192</f>
        <v>200000</v>
      </c>
      <c r="Q84">
        <f>Operational!I192</f>
        <v>200000</v>
      </c>
      <c r="R84">
        <f>Operational!J192</f>
        <v>200000</v>
      </c>
      <c r="S84">
        <f>Operational!K192</f>
        <v>200000</v>
      </c>
      <c r="T84">
        <f>Operational!L192</f>
        <v>300000</v>
      </c>
      <c r="U84">
        <f>Operational!M192</f>
        <v>300000</v>
      </c>
      <c r="V84">
        <f>Operational!N192</f>
        <v>300000</v>
      </c>
      <c r="W84">
        <f>Operational!O192</f>
        <v>300000</v>
      </c>
      <c r="X84">
        <f>Operational!P192</f>
        <v>300000</v>
      </c>
      <c r="Y84">
        <f>Operational!G193</f>
        <v>1200</v>
      </c>
      <c r="Z84">
        <f>Operational!H193</f>
        <v>1200</v>
      </c>
      <c r="AA84">
        <f>Operational!I193</f>
        <v>1200</v>
      </c>
      <c r="AB84">
        <f>Operational!J193</f>
        <v>1200</v>
      </c>
      <c r="AC84">
        <f>Operational!K193</f>
        <v>1200</v>
      </c>
      <c r="AD84">
        <f>Operational!L193</f>
        <v>1200</v>
      </c>
      <c r="AE84">
        <f>Operational!M193</f>
        <v>1200</v>
      </c>
      <c r="AF84">
        <f>Operational!N193</f>
        <v>1200</v>
      </c>
      <c r="AG84">
        <f>Operational!O193</f>
        <v>1200</v>
      </c>
      <c r="AH84">
        <f>Operational!P193</f>
        <v>1200</v>
      </c>
    </row>
    <row r="85" spans="1:34" x14ac:dyDescent="0.25">
      <c r="A85" t="s">
        <v>217</v>
      </c>
      <c r="B85" t="s">
        <v>9</v>
      </c>
      <c r="C85" t="str">
        <f t="shared" si="1"/>
        <v>Op08B</v>
      </c>
      <c r="D85" t="str">
        <f>Operational!D194</f>
        <v>Network Services faults are mostly responded to in a timely manner, proactive maintenance is partially enabled.</v>
      </c>
      <c r="E85">
        <f>Operational!G198</f>
        <v>88000</v>
      </c>
      <c r="F85">
        <f>Operational!H198</f>
        <v>90200.000000000015</v>
      </c>
      <c r="G85">
        <f>Operational!I198</f>
        <v>92400.000000000015</v>
      </c>
      <c r="H85">
        <f>Operational!J198</f>
        <v>94600.000000000015</v>
      </c>
      <c r="I85">
        <f>Operational!K198</f>
        <v>96800.000000000015</v>
      </c>
      <c r="J85">
        <f>Operational!L198</f>
        <v>99000.000000000015</v>
      </c>
      <c r="K85">
        <f>Operational!M198</f>
        <v>101200.00000000001</v>
      </c>
      <c r="L85">
        <f>Operational!N198</f>
        <v>103400.00000000001</v>
      </c>
      <c r="M85">
        <f>Operational!O198</f>
        <v>105600.00000000001</v>
      </c>
      <c r="N85">
        <f>Operational!P198</f>
        <v>107800.00000000001</v>
      </c>
      <c r="O85">
        <f>Operational!G199</f>
        <v>400000</v>
      </c>
      <c r="P85">
        <f>Operational!H199</f>
        <v>400000</v>
      </c>
      <c r="Q85">
        <f>Operational!I199</f>
        <v>600000</v>
      </c>
      <c r="R85">
        <f>Operational!J199</f>
        <v>600000</v>
      </c>
      <c r="S85">
        <f>Operational!K199</f>
        <v>600000</v>
      </c>
      <c r="T85">
        <f>Operational!L199</f>
        <v>600000</v>
      </c>
      <c r="U85">
        <f>Operational!M199</f>
        <v>800000</v>
      </c>
      <c r="V85">
        <f>Operational!N199</f>
        <v>800000</v>
      </c>
      <c r="W85">
        <f>Operational!O199</f>
        <v>800000</v>
      </c>
      <c r="X85">
        <f>Operational!P199</f>
        <v>800000</v>
      </c>
      <c r="Y85">
        <f>Operational!G200</f>
        <v>880.00000000000011</v>
      </c>
      <c r="Z85">
        <f>Operational!H200</f>
        <v>880.00000000000011</v>
      </c>
      <c r="AA85">
        <f>Operational!I200</f>
        <v>880.00000000000011</v>
      </c>
      <c r="AB85">
        <f>Operational!J200</f>
        <v>880.00000000000011</v>
      </c>
      <c r="AC85">
        <f>Operational!K200</f>
        <v>880.00000000000011</v>
      </c>
      <c r="AD85">
        <f>Operational!L200</f>
        <v>880.00000000000011</v>
      </c>
      <c r="AE85">
        <f>Operational!M200</f>
        <v>880.00000000000011</v>
      </c>
      <c r="AF85">
        <f>Operational!N200</f>
        <v>880.00000000000011</v>
      </c>
      <c r="AG85">
        <f>Operational!O200</f>
        <v>880.00000000000011</v>
      </c>
      <c r="AH85">
        <f>Operational!P200</f>
        <v>880.00000000000011</v>
      </c>
    </row>
    <row r="86" spans="1:34" x14ac:dyDescent="0.25">
      <c r="A86" t="s">
        <v>217</v>
      </c>
      <c r="B86" t="s">
        <v>10</v>
      </c>
      <c r="C86" t="str">
        <f t="shared" si="1"/>
        <v>Op08C</v>
      </c>
      <c r="D86" t="str">
        <f>Operational!D201</f>
        <v>Network Services faults are not responded to in a timely manner, proactive maintenance is not done</v>
      </c>
      <c r="E86">
        <f>Operational!G205</f>
        <v>60000</v>
      </c>
      <c r="F86">
        <f>Operational!H205</f>
        <v>61500</v>
      </c>
      <c r="G86">
        <f>Operational!I205</f>
        <v>63000</v>
      </c>
      <c r="H86">
        <f>Operational!J205</f>
        <v>64500</v>
      </c>
      <c r="I86">
        <f>Operational!K205</f>
        <v>66000</v>
      </c>
      <c r="J86">
        <f>Operational!L205</f>
        <v>67500</v>
      </c>
      <c r="K86">
        <f>Operational!M205</f>
        <v>69000</v>
      </c>
      <c r="L86">
        <f>Operational!N205</f>
        <v>70500</v>
      </c>
      <c r="M86">
        <f>Operational!O205</f>
        <v>72000</v>
      </c>
      <c r="N86">
        <f>Operational!P205</f>
        <v>73500</v>
      </c>
      <c r="O86">
        <f>Operational!G206</f>
        <v>600000</v>
      </c>
      <c r="P86">
        <f>Operational!H206</f>
        <v>900000</v>
      </c>
      <c r="Q86">
        <f>Operational!I206</f>
        <v>900000</v>
      </c>
      <c r="R86">
        <f>Operational!J206</f>
        <v>900000</v>
      </c>
      <c r="S86">
        <f>Operational!K206</f>
        <v>1200000</v>
      </c>
      <c r="T86">
        <f>Operational!L206</f>
        <v>1200000</v>
      </c>
      <c r="U86">
        <f>Operational!M206</f>
        <v>1200000</v>
      </c>
      <c r="V86">
        <f>Operational!N206</f>
        <v>1500000</v>
      </c>
      <c r="W86">
        <f>Operational!O206</f>
        <v>1500000</v>
      </c>
      <c r="X86">
        <f>Operational!P206</f>
        <v>1500000</v>
      </c>
      <c r="Y86">
        <f>Operational!G207</f>
        <v>600</v>
      </c>
      <c r="Z86">
        <f>Operational!H207</f>
        <v>600</v>
      </c>
      <c r="AA86">
        <f>Operational!I207</f>
        <v>600</v>
      </c>
      <c r="AB86">
        <f>Operational!J207</f>
        <v>600</v>
      </c>
      <c r="AC86">
        <f>Operational!K207</f>
        <v>600</v>
      </c>
      <c r="AD86">
        <f>Operational!L207</f>
        <v>600</v>
      </c>
      <c r="AE86">
        <f>Operational!M207</f>
        <v>600</v>
      </c>
      <c r="AF86">
        <f>Operational!N207</f>
        <v>600</v>
      </c>
      <c r="AG86">
        <f>Operational!O207</f>
        <v>600</v>
      </c>
      <c r="AH86">
        <f>Operational!P207</f>
        <v>600</v>
      </c>
    </row>
    <row r="87" spans="1:34" x14ac:dyDescent="0.25">
      <c r="A87" t="s">
        <v>218</v>
      </c>
      <c r="B87" t="s">
        <v>8</v>
      </c>
      <c r="C87" t="str">
        <f t="shared" si="1"/>
        <v>Op09A</v>
      </c>
      <c r="D87" t="str">
        <f>Operational!D211</f>
        <v>Environmental faults are responded to in a timely manner, proactive maintenance is enabled.</v>
      </c>
      <c r="E87">
        <f>Operational!G215</f>
        <v>120000</v>
      </c>
      <c r="F87">
        <f>Operational!H215</f>
        <v>123000</v>
      </c>
      <c r="G87">
        <f>Operational!I215</f>
        <v>126000</v>
      </c>
      <c r="H87">
        <f>Operational!J215</f>
        <v>129000</v>
      </c>
      <c r="I87">
        <f>Operational!K215</f>
        <v>132000</v>
      </c>
      <c r="J87">
        <f>Operational!L215</f>
        <v>135000</v>
      </c>
      <c r="K87">
        <f>Operational!M215</f>
        <v>138000</v>
      </c>
      <c r="L87">
        <f>Operational!N215</f>
        <v>141000</v>
      </c>
      <c r="M87">
        <f>Operational!O215</f>
        <v>144000</v>
      </c>
      <c r="N87">
        <f>Operational!P215</f>
        <v>147000</v>
      </c>
      <c r="O87">
        <f>Operational!G216</f>
        <v>200000</v>
      </c>
      <c r="P87">
        <f>Operational!H216</f>
        <v>200000</v>
      </c>
      <c r="Q87">
        <f>Operational!I216</f>
        <v>200000</v>
      </c>
      <c r="R87">
        <f>Operational!J216</f>
        <v>200000</v>
      </c>
      <c r="S87">
        <f>Operational!K216</f>
        <v>200000</v>
      </c>
      <c r="T87">
        <f>Operational!L216</f>
        <v>300000</v>
      </c>
      <c r="U87">
        <f>Operational!M216</f>
        <v>300000</v>
      </c>
      <c r="V87">
        <f>Operational!N216</f>
        <v>300000</v>
      </c>
      <c r="W87">
        <f>Operational!O216</f>
        <v>300000</v>
      </c>
      <c r="X87">
        <f>Operational!P216</f>
        <v>300000</v>
      </c>
      <c r="Y87">
        <f>Operational!G217</f>
        <v>1200</v>
      </c>
      <c r="Z87">
        <f>Operational!H217</f>
        <v>1200</v>
      </c>
      <c r="AA87">
        <f>Operational!I217</f>
        <v>1200</v>
      </c>
      <c r="AB87">
        <f>Operational!J217</f>
        <v>1200</v>
      </c>
      <c r="AC87">
        <f>Operational!K217</f>
        <v>1200</v>
      </c>
      <c r="AD87">
        <f>Operational!L217</f>
        <v>1200</v>
      </c>
      <c r="AE87">
        <f>Operational!M217</f>
        <v>1200</v>
      </c>
      <c r="AF87">
        <f>Operational!N217</f>
        <v>1200</v>
      </c>
      <c r="AG87">
        <f>Operational!O217</f>
        <v>1200</v>
      </c>
      <c r="AH87">
        <f>Operational!P217</f>
        <v>1200</v>
      </c>
    </row>
    <row r="88" spans="1:34" x14ac:dyDescent="0.25">
      <c r="A88" t="s">
        <v>218</v>
      </c>
      <c r="B88" t="s">
        <v>9</v>
      </c>
      <c r="C88" t="str">
        <f t="shared" si="1"/>
        <v>Op09B</v>
      </c>
      <c r="D88" t="str">
        <f>Operational!D218</f>
        <v>Environmental faults are mostly responded to in a timely manner, proactive maintenance is partially enabled.</v>
      </c>
      <c r="E88">
        <f>Operational!G222</f>
        <v>88000</v>
      </c>
      <c r="F88">
        <f>Operational!H222</f>
        <v>90200.000000000015</v>
      </c>
      <c r="G88">
        <f>Operational!I222</f>
        <v>92400.000000000015</v>
      </c>
      <c r="H88">
        <f>Operational!J222</f>
        <v>94600.000000000015</v>
      </c>
      <c r="I88">
        <f>Operational!K222</f>
        <v>96800.000000000015</v>
      </c>
      <c r="J88">
        <f>Operational!L222</f>
        <v>99000.000000000015</v>
      </c>
      <c r="K88">
        <f>Operational!M222</f>
        <v>101200.00000000001</v>
      </c>
      <c r="L88">
        <f>Operational!N222</f>
        <v>103400.00000000001</v>
      </c>
      <c r="M88">
        <f>Operational!O222</f>
        <v>105600.00000000001</v>
      </c>
      <c r="N88">
        <f>Operational!P222</f>
        <v>107800.00000000001</v>
      </c>
      <c r="O88">
        <f>Operational!G223</f>
        <v>400000</v>
      </c>
      <c r="P88">
        <f>Operational!H223</f>
        <v>400000</v>
      </c>
      <c r="Q88">
        <f>Operational!I223</f>
        <v>600000</v>
      </c>
      <c r="R88">
        <f>Operational!J223</f>
        <v>600000</v>
      </c>
      <c r="S88">
        <f>Operational!K223</f>
        <v>600000</v>
      </c>
      <c r="T88">
        <f>Operational!L223</f>
        <v>600000</v>
      </c>
      <c r="U88">
        <f>Operational!M223</f>
        <v>800000</v>
      </c>
      <c r="V88">
        <f>Operational!N223</f>
        <v>800000</v>
      </c>
      <c r="W88">
        <f>Operational!O223</f>
        <v>800000</v>
      </c>
      <c r="X88">
        <f>Operational!P223</f>
        <v>800000</v>
      </c>
      <c r="Y88">
        <f>Operational!G224</f>
        <v>880.00000000000011</v>
      </c>
      <c r="Z88">
        <f>Operational!H224</f>
        <v>880.00000000000011</v>
      </c>
      <c r="AA88">
        <f>Operational!I224</f>
        <v>880.00000000000011</v>
      </c>
      <c r="AB88">
        <f>Operational!J224</f>
        <v>880.00000000000011</v>
      </c>
      <c r="AC88">
        <f>Operational!K224</f>
        <v>880.00000000000011</v>
      </c>
      <c r="AD88">
        <f>Operational!L224</f>
        <v>880.00000000000011</v>
      </c>
      <c r="AE88">
        <f>Operational!M224</f>
        <v>880.00000000000011</v>
      </c>
      <c r="AF88">
        <f>Operational!N224</f>
        <v>880.00000000000011</v>
      </c>
      <c r="AG88">
        <f>Operational!O224</f>
        <v>880.00000000000011</v>
      </c>
      <c r="AH88">
        <f>Operational!P224</f>
        <v>880.00000000000011</v>
      </c>
    </row>
    <row r="89" spans="1:34" x14ac:dyDescent="0.25">
      <c r="A89" t="s">
        <v>218</v>
      </c>
      <c r="B89" t="s">
        <v>10</v>
      </c>
      <c r="C89" t="str">
        <f t="shared" si="1"/>
        <v>Op09C</v>
      </c>
      <c r="D89" t="str">
        <f>Operational!D225</f>
        <v>Environmental faults are not responded to in a timely manner, proactive maintenance is not done</v>
      </c>
      <c r="E89">
        <f>Operational!G229</f>
        <v>60000</v>
      </c>
      <c r="F89">
        <f>Operational!H229</f>
        <v>61500</v>
      </c>
      <c r="G89">
        <f>Operational!I229</f>
        <v>63000</v>
      </c>
      <c r="H89">
        <f>Operational!J229</f>
        <v>64500</v>
      </c>
      <c r="I89">
        <f>Operational!K229</f>
        <v>66000</v>
      </c>
      <c r="J89">
        <f>Operational!L229</f>
        <v>67500</v>
      </c>
      <c r="K89">
        <f>Operational!M229</f>
        <v>69000</v>
      </c>
      <c r="L89">
        <f>Operational!N229</f>
        <v>70500</v>
      </c>
      <c r="M89">
        <f>Operational!O229</f>
        <v>72000</v>
      </c>
      <c r="N89">
        <f>Operational!P229</f>
        <v>73500</v>
      </c>
      <c r="O89">
        <f>Operational!G230</f>
        <v>600000</v>
      </c>
      <c r="P89">
        <f>Operational!H230</f>
        <v>900000</v>
      </c>
      <c r="Q89">
        <f>Operational!I230</f>
        <v>900000</v>
      </c>
      <c r="R89">
        <f>Operational!J230</f>
        <v>900000</v>
      </c>
      <c r="S89">
        <f>Operational!K230</f>
        <v>1200000</v>
      </c>
      <c r="T89">
        <f>Operational!L230</f>
        <v>1200000</v>
      </c>
      <c r="U89">
        <f>Operational!M230</f>
        <v>1200000</v>
      </c>
      <c r="V89">
        <f>Operational!N230</f>
        <v>1500000</v>
      </c>
      <c r="W89">
        <f>Operational!O230</f>
        <v>1500000</v>
      </c>
      <c r="X89">
        <f>Operational!P230</f>
        <v>1500000</v>
      </c>
      <c r="Y89">
        <f>Operational!G231</f>
        <v>600</v>
      </c>
      <c r="Z89">
        <f>Operational!H231</f>
        <v>600</v>
      </c>
      <c r="AA89">
        <f>Operational!I231</f>
        <v>600</v>
      </c>
      <c r="AB89">
        <f>Operational!J231</f>
        <v>600</v>
      </c>
      <c r="AC89">
        <f>Operational!K231</f>
        <v>600</v>
      </c>
      <c r="AD89">
        <f>Operational!L231</f>
        <v>600</v>
      </c>
      <c r="AE89">
        <f>Operational!M231</f>
        <v>600</v>
      </c>
      <c r="AF89">
        <f>Operational!N231</f>
        <v>600</v>
      </c>
      <c r="AG89">
        <f>Operational!O231</f>
        <v>600</v>
      </c>
      <c r="AH89">
        <f>Operational!P231</f>
        <v>600</v>
      </c>
    </row>
    <row r="90" spans="1:34" x14ac:dyDescent="0.25">
      <c r="A90" t="s">
        <v>219</v>
      </c>
      <c r="B90" t="s">
        <v>8</v>
      </c>
      <c r="C90" t="str">
        <f>A90&amp;B90</f>
        <v>Op10A</v>
      </c>
      <c r="D90" t="str">
        <f>Operational!D235</f>
        <v>Public Transport faults are responded to in a timely manner, proactive maintenance is enabled.</v>
      </c>
      <c r="E90">
        <f>Operational!G239</f>
        <v>200000</v>
      </c>
      <c r="F90">
        <f>Operational!H239</f>
        <v>200000</v>
      </c>
      <c r="G90">
        <f>Operational!I239</f>
        <v>200000</v>
      </c>
      <c r="H90">
        <f>Operational!J239</f>
        <v>200000</v>
      </c>
      <c r="I90">
        <f>Operational!K239</f>
        <v>200000</v>
      </c>
      <c r="J90">
        <f>Operational!L239</f>
        <v>200000</v>
      </c>
      <c r="K90">
        <f>Operational!M239</f>
        <v>200000</v>
      </c>
      <c r="L90">
        <f>Operational!N239</f>
        <v>200000</v>
      </c>
      <c r="M90">
        <f>Operational!O239</f>
        <v>200000</v>
      </c>
      <c r="N90">
        <f>Operational!P239</f>
        <v>200000</v>
      </c>
      <c r="O90">
        <f>Operational!G240</f>
        <v>600000</v>
      </c>
      <c r="P90">
        <f>Operational!H240</f>
        <v>600000</v>
      </c>
      <c r="Q90">
        <f>Operational!I240</f>
        <v>600000</v>
      </c>
      <c r="R90">
        <f>Operational!J240</f>
        <v>600000</v>
      </c>
      <c r="S90">
        <f>Operational!K240</f>
        <v>600000</v>
      </c>
      <c r="T90">
        <f>Operational!L240</f>
        <v>600000</v>
      </c>
      <c r="U90">
        <f>Operational!M240</f>
        <v>600000</v>
      </c>
      <c r="V90">
        <f>Operational!N240</f>
        <v>600000</v>
      </c>
      <c r="W90">
        <f>Operational!O240</f>
        <v>600000</v>
      </c>
      <c r="X90">
        <f>Operational!P240</f>
        <v>600000</v>
      </c>
      <c r="Y90">
        <f>Operational!G241</f>
        <v>400</v>
      </c>
      <c r="Z90">
        <f>Operational!H241</f>
        <v>400</v>
      </c>
      <c r="AA90">
        <f>Operational!I241</f>
        <v>400</v>
      </c>
      <c r="AB90">
        <f>Operational!J241</f>
        <v>400</v>
      </c>
      <c r="AC90">
        <f>Operational!K241</f>
        <v>400</v>
      </c>
      <c r="AD90">
        <f>Operational!L241</f>
        <v>400</v>
      </c>
      <c r="AE90">
        <f>Operational!M241</f>
        <v>400</v>
      </c>
      <c r="AF90">
        <f>Operational!N241</f>
        <v>400</v>
      </c>
      <c r="AG90">
        <f>Operational!O241</f>
        <v>400</v>
      </c>
      <c r="AH90">
        <f>Operational!P241</f>
        <v>400</v>
      </c>
    </row>
    <row r="91" spans="1:34" x14ac:dyDescent="0.25">
      <c r="A91" t="s">
        <v>219</v>
      </c>
      <c r="B91" t="s">
        <v>9</v>
      </c>
      <c r="C91" t="str">
        <f t="shared" si="1"/>
        <v>Op10B</v>
      </c>
      <c r="D91" t="str">
        <f>Operational!D242</f>
        <v>Public Transport faults are mostly responded to in a timely manner, proactive maintenance is partially enabled.</v>
      </c>
      <c r="E91">
        <f>Operational!G246</f>
        <v>100000</v>
      </c>
      <c r="F91">
        <f>Operational!H246</f>
        <v>100000</v>
      </c>
      <c r="G91">
        <f>Operational!I246</f>
        <v>100000</v>
      </c>
      <c r="H91">
        <f>Operational!J246</f>
        <v>100000</v>
      </c>
      <c r="I91">
        <f>Operational!K246</f>
        <v>100000</v>
      </c>
      <c r="J91">
        <f>Operational!L246</f>
        <v>100000</v>
      </c>
      <c r="K91">
        <f>Operational!M246</f>
        <v>100000</v>
      </c>
      <c r="L91">
        <f>Operational!N246</f>
        <v>100000</v>
      </c>
      <c r="M91">
        <f>Operational!O246</f>
        <v>100000</v>
      </c>
      <c r="N91">
        <f>Operational!P246</f>
        <v>100000</v>
      </c>
      <c r="O91">
        <f>Operational!G247</f>
        <v>900000</v>
      </c>
      <c r="P91">
        <f>Operational!H247</f>
        <v>900000</v>
      </c>
      <c r="Q91">
        <f>Operational!I247</f>
        <v>900000</v>
      </c>
      <c r="R91">
        <f>Operational!J247</f>
        <v>900000</v>
      </c>
      <c r="S91">
        <f>Operational!K247</f>
        <v>900000</v>
      </c>
      <c r="T91">
        <f>Operational!L247</f>
        <v>900000</v>
      </c>
      <c r="U91">
        <f>Operational!M247</f>
        <v>900000</v>
      </c>
      <c r="V91">
        <f>Operational!N247</f>
        <v>900000</v>
      </c>
      <c r="W91">
        <f>Operational!O247</f>
        <v>900000</v>
      </c>
      <c r="X91">
        <f>Operational!P247</f>
        <v>900000</v>
      </c>
      <c r="Y91">
        <f>Operational!G248</f>
        <v>200</v>
      </c>
      <c r="Z91">
        <f>Operational!H248</f>
        <v>200</v>
      </c>
      <c r="AA91">
        <f>Operational!I248</f>
        <v>200</v>
      </c>
      <c r="AB91">
        <f>Operational!J248</f>
        <v>200</v>
      </c>
      <c r="AC91">
        <f>Operational!K248</f>
        <v>200</v>
      </c>
      <c r="AD91">
        <f>Operational!L248</f>
        <v>200</v>
      </c>
      <c r="AE91">
        <f>Operational!M248</f>
        <v>200</v>
      </c>
      <c r="AF91">
        <f>Operational!N248</f>
        <v>200</v>
      </c>
      <c r="AG91">
        <f>Operational!O248</f>
        <v>200</v>
      </c>
      <c r="AH91">
        <f>Operational!P248</f>
        <v>200</v>
      </c>
    </row>
    <row r="92" spans="1:34" x14ac:dyDescent="0.25">
      <c r="A92" t="s">
        <v>219</v>
      </c>
      <c r="B92" t="s">
        <v>10</v>
      </c>
      <c r="C92" t="str">
        <f>A92&amp;B92</f>
        <v>Op10C</v>
      </c>
      <c r="D92" t="str">
        <f>Operational!D249</f>
        <v>Public Transport faults are not responded to in a timely manner, proactive maintenance is not done</v>
      </c>
      <c r="E92">
        <f>Operational!G253</f>
        <v>0</v>
      </c>
      <c r="F92">
        <f>Operational!H253</f>
        <v>0</v>
      </c>
      <c r="G92">
        <f>Operational!I253</f>
        <v>0</v>
      </c>
      <c r="H92">
        <f>Operational!J253</f>
        <v>0</v>
      </c>
      <c r="I92">
        <f>Operational!K253</f>
        <v>0</v>
      </c>
      <c r="J92">
        <f>Operational!L253</f>
        <v>0</v>
      </c>
      <c r="K92">
        <f>Operational!M253</f>
        <v>0</v>
      </c>
      <c r="L92">
        <f>Operational!N253</f>
        <v>0</v>
      </c>
      <c r="M92">
        <f>Operational!O253</f>
        <v>0</v>
      </c>
      <c r="N92">
        <f>Operational!P253</f>
        <v>0</v>
      </c>
      <c r="O92">
        <f>Operational!G254</f>
        <v>1200000</v>
      </c>
      <c r="P92">
        <f>Operational!H254</f>
        <v>1200000</v>
      </c>
      <c r="Q92">
        <f>Operational!I254</f>
        <v>1200000</v>
      </c>
      <c r="R92">
        <f>Operational!J254</f>
        <v>1200000</v>
      </c>
      <c r="S92">
        <f>Operational!K254</f>
        <v>1200000</v>
      </c>
      <c r="T92">
        <f>Operational!L254</f>
        <v>1200000</v>
      </c>
      <c r="U92">
        <f>Operational!M254</f>
        <v>1200000</v>
      </c>
      <c r="V92">
        <f>Operational!N254</f>
        <v>1200000</v>
      </c>
      <c r="W92">
        <f>Operational!O254</f>
        <v>1200000</v>
      </c>
      <c r="X92">
        <f>Operational!P254</f>
        <v>1200000</v>
      </c>
      <c r="Y92">
        <f>Operational!G255</f>
        <v>0</v>
      </c>
      <c r="Z92">
        <f>Operational!H255</f>
        <v>0</v>
      </c>
      <c r="AA92">
        <f>Operational!I255</f>
        <v>0</v>
      </c>
      <c r="AB92">
        <f>Operational!J255</f>
        <v>0</v>
      </c>
      <c r="AC92">
        <f>Operational!K255</f>
        <v>0</v>
      </c>
      <c r="AD92">
        <f>Operational!L255</f>
        <v>0</v>
      </c>
      <c r="AE92">
        <f>Operational!M255</f>
        <v>0</v>
      </c>
      <c r="AF92">
        <f>Operational!N255</f>
        <v>0</v>
      </c>
      <c r="AG92">
        <f>Operational!O255</f>
        <v>0</v>
      </c>
      <c r="AH92">
        <f>Operational!P255</f>
        <v>0</v>
      </c>
    </row>
  </sheetData>
  <phoneticPr fontId="2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43C-856F-8242-84B5-847517BDF2B6}">
  <dimension ref="A4:C16"/>
  <sheetViews>
    <sheetView workbookViewId="0">
      <selection activeCell="B8" sqref="B8"/>
    </sheetView>
  </sheetViews>
  <sheetFormatPr defaultColWidth="10.85546875" defaultRowHeight="15" x14ac:dyDescent="0.25"/>
  <cols>
    <col min="1" max="1" width="21.85546875" customWidth="1"/>
    <col min="3" max="3" width="22.5703125" customWidth="1"/>
  </cols>
  <sheetData>
    <row r="4" spans="1:3" x14ac:dyDescent="0.25">
      <c r="A4" s="9" t="s">
        <v>59</v>
      </c>
      <c r="C4" s="9" t="s">
        <v>150</v>
      </c>
    </row>
    <row r="5" spans="1:3" x14ac:dyDescent="0.25">
      <c r="A5" t="s">
        <v>48</v>
      </c>
      <c r="C5" t="s">
        <v>149</v>
      </c>
    </row>
    <row r="6" spans="1:3" x14ac:dyDescent="0.25">
      <c r="A6" t="s">
        <v>49</v>
      </c>
      <c r="C6" t="s">
        <v>151</v>
      </c>
    </row>
    <row r="7" spans="1:3" x14ac:dyDescent="0.25">
      <c r="A7" t="s">
        <v>50</v>
      </c>
    </row>
    <row r="8" spans="1:3" x14ac:dyDescent="0.25">
      <c r="A8" t="s">
        <v>51</v>
      </c>
    </row>
    <row r="9" spans="1:3" x14ac:dyDescent="0.25">
      <c r="A9" t="s">
        <v>52</v>
      </c>
    </row>
    <row r="10" spans="1:3" x14ac:dyDescent="0.25">
      <c r="A10" t="s">
        <v>53</v>
      </c>
    </row>
    <row r="11" spans="1:3" x14ac:dyDescent="0.25">
      <c r="A11" t="s">
        <v>54</v>
      </c>
    </row>
    <row r="12" spans="1:3" x14ac:dyDescent="0.25">
      <c r="A12" t="s">
        <v>55</v>
      </c>
    </row>
    <row r="13" spans="1:3" x14ac:dyDescent="0.25">
      <c r="A13" t="s">
        <v>56</v>
      </c>
    </row>
    <row r="14" spans="1:3" x14ac:dyDescent="0.25">
      <c r="A14" t="s">
        <v>57</v>
      </c>
    </row>
    <row r="15" spans="1:3" x14ac:dyDescent="0.25">
      <c r="A15" t="s">
        <v>0</v>
      </c>
    </row>
    <row r="16" spans="1:3" x14ac:dyDescent="0.25">
      <c r="A16" t="s">
        <v>58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Operational</vt:lpstr>
      <vt:lpstr>Tactical</vt:lpstr>
      <vt:lpstr>Strategic</vt:lpstr>
      <vt:lpstr>Scenarios</vt:lpstr>
      <vt:lpstr>Summary</vt:lpstr>
      <vt:lpstr>Data</vt:lpstr>
      <vt:lpstr>LoV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2023-03-08T02:37:15Z</dcterms:created>
  <dcterms:modified xsi:type="dcterms:W3CDTF">2023-03-08T02:37:48Z</dcterms:modified>
</cp:coreProperties>
</file>