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Prisciliag\AppData\Roaming\OpenText\OTEdit\EC_infohub\c47500150\"/>
    </mc:Choice>
  </mc:AlternateContent>
  <xr:revisionPtr revIDLastSave="0" documentId="13_ncr:1_{B2B75FF4-EBC6-4172-B103-5549613732D0}" xr6:coauthVersionLast="45" xr6:coauthVersionMax="45" xr10:uidLastSave="{00000000-0000-0000-0000-000000000000}"/>
  <bookViews>
    <workbookView xWindow="-24960" yWindow="3285" windowWidth="21600" windowHeight="11385" xr2:uid="{8E470734-E812-4A04-9EBB-691A629AB88D}"/>
  </bookViews>
  <sheets>
    <sheet name="Caveats" sheetId="1" r:id="rId1"/>
    <sheet name="Data" sheetId="2" r:id="rId2"/>
  </sheets>
  <definedNames>
    <definedName name="data_date">Caveats!$C$6</definedName>
    <definedName name="report_date">Caveats!$C$5</definedName>
    <definedName name="request_question">Caveats!$C$7</definedName>
    <definedName name="requestor">Caveats!$C$8</definedName>
    <definedName name="source_database">Caveats!$C$9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9" i="2" l="1"/>
  <c r="P60" i="2"/>
  <c r="P61" i="2"/>
  <c r="O82" i="2"/>
  <c r="P80" i="2"/>
  <c r="P79" i="2"/>
  <c r="P78" i="2"/>
  <c r="K91" i="2"/>
  <c r="L89" i="2"/>
  <c r="L88" i="2"/>
  <c r="L87" i="2"/>
  <c r="L86" i="2"/>
  <c r="L85" i="2"/>
  <c r="L84" i="2"/>
  <c r="L83" i="2"/>
  <c r="L82" i="2"/>
  <c r="L81" i="2"/>
  <c r="L80" i="2"/>
  <c r="L79" i="2"/>
  <c r="L78" i="2"/>
  <c r="G89" i="2"/>
  <c r="H87" i="2"/>
  <c r="H86" i="2"/>
  <c r="H85" i="2"/>
  <c r="H84" i="2"/>
  <c r="H83" i="2"/>
  <c r="H82" i="2"/>
  <c r="H81" i="2"/>
  <c r="H80" i="2"/>
  <c r="H79" i="2"/>
  <c r="H78" i="2"/>
  <c r="P63" i="2" l="1"/>
  <c r="O63" i="2"/>
  <c r="K72" i="2"/>
  <c r="L70" i="2"/>
  <c r="L69" i="2"/>
  <c r="L68" i="2"/>
  <c r="L67" i="2"/>
  <c r="L66" i="2"/>
  <c r="L65" i="2"/>
  <c r="L64" i="2"/>
  <c r="L63" i="2"/>
  <c r="L62" i="2"/>
  <c r="L61" i="2"/>
  <c r="L60" i="2"/>
  <c r="L59" i="2"/>
  <c r="G71" i="2"/>
  <c r="H69" i="2"/>
  <c r="H68" i="2"/>
  <c r="H67" i="2"/>
  <c r="H66" i="2"/>
  <c r="H65" i="2"/>
  <c r="H64" i="2"/>
  <c r="H63" i="2"/>
  <c r="H62" i="2"/>
  <c r="H61" i="2"/>
  <c r="H60" i="2"/>
  <c r="H59" i="2"/>
  <c r="L72" i="2" l="1"/>
  <c r="H71" i="2"/>
  <c r="D81" i="2"/>
  <c r="C81" i="2"/>
  <c r="C62" i="2"/>
  <c r="D62" i="2"/>
  <c r="A2" i="2" l="1"/>
</calcChain>
</file>

<file path=xl/sharedStrings.xml><?xml version="1.0" encoding="utf-8"?>
<sst xmlns="http://schemas.openxmlformats.org/spreadsheetml/2006/main" count="152" uniqueCount="109">
  <si>
    <t xml:space="preserve">Question:   </t>
  </si>
  <si>
    <t>Requestor:</t>
  </si>
  <si>
    <t>Caveats:</t>
  </si>
  <si>
    <t>Source database:</t>
  </si>
  <si>
    <t>Report date:</t>
  </si>
  <si>
    <t>Data extract date:</t>
  </si>
  <si>
    <t>Created by:</t>
  </si>
  <si>
    <t>Peer reviewed by:</t>
  </si>
  <si>
    <t>This information must be read in conjunction with the caveats in the "Caveats" sheet of this document.</t>
  </si>
  <si>
    <t xml:space="preserve">For further information, please contact </t>
  </si>
  <si>
    <t>StatisticalAnalysis@nzta.govt.nz</t>
  </si>
  <si>
    <t>OIA-7312</t>
  </si>
  <si>
    <t>1.	How many people are currently on an alcohol interlock licence?
2.	How many alcohol interlock licences were issued in each of the following years: 2016, 2017, 2018 (could you please split this into two sections - before and after July, when they became mandatory for repeat drink-driving offences), 2019, 2020?
3.	A breakdown of the above by region in NZ, for 2018 (from July), 2019, and 2020.
4.	Will an alcohol interlock device be fitted in each case where an alcohol interlock licence is issued? If not, why not?
5.	The average time a person spends on an alcohol interlock licence
6.	What is the shortest time a person has spent on an alcohol interlock licence? Which year was this, and in which region?
7.	What is the longest time a person has spent on an alcohol interlock licence? Which year was this, and in which region?
8.	How many people received a subsidy for the interlock in each of the following years: 2018 (after July), 2019, 2020?
9.	How much was paid out in subsidies in each of the following years : 2018 (after July), 2019, 2020? 
10.	Anything else you wish to add.</t>
  </si>
  <si>
    <t>Q1</t>
  </si>
  <si>
    <t>— The data was extracted from the Driver Licence Register (DLR) and is current as at 5 November 2020.</t>
  </si>
  <si>
    <t>— The data is limited to current licence holders with the following current condition recorded against their driver licence:</t>
  </si>
  <si>
    <t>— "Only drive vehicles with alcohol interlock device"</t>
  </si>
  <si>
    <t>— An AID licence is considered to be granted with an alcohol interlock subsidy if :</t>
  </si>
  <si>
    <t xml:space="preserve">— there is a record of showing "AID subsidy applied" against the applicant on DLR, and </t>
  </si>
  <si>
    <t>— the create date showing "AID subsidy applied" is on or between the application create date and the application grant date.</t>
  </si>
  <si>
    <t>— Applications that do not meet the above criteria are considered "AID subsidy not applied".  This includes applications where the subsidy may be created before or after the application.</t>
  </si>
  <si>
    <t>— The information was extracted from the Driver Licence Register (DLR) and is current as at 5 November 2020.</t>
  </si>
  <si>
    <t>Grand Total</t>
  </si>
  <si>
    <t>Total</t>
  </si>
  <si>
    <t>Total number of alcohol interlock licences granted or partially granted between 1 January 2016 and 5 November 2020</t>
  </si>
  <si>
    <t>Year/period application granted</t>
  </si>
  <si>
    <r>
      <t>2020</t>
    </r>
    <r>
      <rPr>
        <vertAlign val="superscript"/>
        <sz val="11"/>
        <color theme="1"/>
        <rFont val="Calibri"/>
        <family val="2"/>
        <scheme val="minor"/>
      </rPr>
      <t>(1)</t>
    </r>
  </si>
  <si>
    <t>1. 1 January 2020-5 November 2020 only.</t>
  </si>
  <si>
    <t>2018 - Before July</t>
  </si>
  <si>
    <t>2018 - On or after July</t>
  </si>
  <si>
    <t>Q2 &amp; Q3</t>
  </si>
  <si>
    <t>— The data is limited to applications for an Alcohol Interlock (AID) Licence that were granted or partially granted between 1 January 2016 - 5 November 2020 (inclusive), regardless of when the application was created.</t>
  </si>
  <si>
    <t>— Where the region has been unable to be determined this has been recorded as "Unknown"</t>
  </si>
  <si>
    <t>Total number of alcohol interlock licences granted or partially granted between 1 July 2018 and 5 November 2020 by region</t>
  </si>
  <si>
    <t>Auckland Region</t>
  </si>
  <si>
    <t>Bay Of Plenty Region</t>
  </si>
  <si>
    <t>Canterbury Region</t>
  </si>
  <si>
    <t>Gisborne Region</t>
  </si>
  <si>
    <t>Manawatu-Wanganui Region</t>
  </si>
  <si>
    <t>Marlborough Region</t>
  </si>
  <si>
    <t>Nelson Region</t>
  </si>
  <si>
    <t>Northland Region</t>
  </si>
  <si>
    <t>Otago Region</t>
  </si>
  <si>
    <t>Southland Region</t>
  </si>
  <si>
    <t>Taranaki Region</t>
  </si>
  <si>
    <t>Waikato Region</t>
  </si>
  <si>
    <t>Wellington Region</t>
  </si>
  <si>
    <t>West Coast Region</t>
  </si>
  <si>
    <t>Q5, Q6 &amp; Q7</t>
  </si>
  <si>
    <t xml:space="preserve">— An application is granted when all requirements to obtain an AID licence are met.  Some applicants are required to pass a theory test and practical test in order to obtain an AID licence.  In this instance, the application
    is partially released once a theory test has been resulted as pass (providing other requirements such as eyesight and medical fitness have been met).  Once the practical test is sat and resulted as pass, the application 
    is granted in full.  </t>
  </si>
  <si>
    <t>Q8</t>
  </si>
  <si>
    <t>Libby Wilson</t>
  </si>
  <si>
    <t>Driver Licence Register (DLR)</t>
  </si>
  <si>
    <t>Boah Rasmussen (Data Services)</t>
  </si>
  <si>
    <t>— The data is limited to applications for an Alcohol Interlock (AID) Licence that were granted or partially granted between 1 July 2018 - 8 November 2020 (inclusive), regardless of when the application was created.</t>
  </si>
  <si>
    <t>— The information was extracted from the Driver Licence Register (DLR) and is current as at 8 November 2020.</t>
  </si>
  <si>
    <t>AID licence granted with subsidy</t>
  </si>
  <si>
    <t>— Region is determined by the physical town or suburb recorded against the applicant as at the date the AID licence was partially granted or granted.  This may not reflect the driver's current address.</t>
  </si>
  <si>
    <t>— Where the region has been unable to be determined this has been recorded as "Unknown".</t>
  </si>
  <si>
    <t>AID subsidy not applied</t>
  </si>
  <si>
    <t>Year application granted</t>
  </si>
  <si>
    <t>Total number of alcohol interlock licences granted or partially granted between 1 July 2018 and  8 November 2020 by subsidy status</t>
  </si>
  <si>
    <t>Applicant region at application grant/partial grant date</t>
  </si>
  <si>
    <t>— AID subsidies are limited to subsidies created on or after 1 July 2018.</t>
  </si>
  <si>
    <t>— The information was extracted from the Driver Licence Register (DLR) and is current as at 10 November 2020.</t>
  </si>
  <si>
    <t xml:space="preserve">— The data is limited to applications for an AID Licence with a granted or partially granted application status as at 10 November 2020, regardless of when the application was created or granted. </t>
  </si>
  <si>
    <t>— The time an AID licence is held is determined by the number of days between the start date of the AID licence and the minimum start date the licence holder was issued a Zero Alcohol licence (after the start date of the AID 
    licence).  This is limited to applications for a Zero Alcohol licence with a granted or partially granted status as at 8 November 2020.  AID licence holders who have not been granted or partially granted a Zero Alcohol licence 
    (after the start date of the AID licence) are excluded from the data.</t>
  </si>
  <si>
    <t>— Address fields are updated when we receive notification of a change of address from the licence holder.  Notifications for a change of address may come directly from the licence holder (for example, the licence holder calling the 
    contact centre and updating their address), or as an outcome of a transaction against the licence holder on the DLR (including the processing of an application at a driver licensing outlet with an address update).</t>
  </si>
  <si>
    <t>— Data relating to the total number of individuals with an "AID subsidy applied" flag recorded against the DLR include all individuals regardless of whether an AID licence was applied for or issued, and regardless of whether the 
    subsidy was created within or outside of an AID licence application.</t>
  </si>
  <si>
    <t>— Start dates for an AID licence and Zero Alcohol licence are as recorded on DLR as at 10 November 2020.</t>
  </si>
  <si>
    <t>— Region is determined by the physical town or suburb recorded against the applicant as at 10 November 2020.  This may not reflect the driver's current address.</t>
  </si>
  <si>
    <t>Hawke's Bay Region</t>
  </si>
  <si>
    <t>— Information on the alcohol interlock programme can be found here: https://www.nzta.govt.nz/driver-licences/driving-offences-and-penalties/alcohol-sentencing/alcohol-interlock-programme/.  Please refer to the information under 
    "Step 4: approval to exit the alcohol interlock licence stage of the programme" for information on when an individual is eligible to exit the alcohol interlock licence stage of the programme.</t>
  </si>
  <si>
    <t>— Shortest and longest day calculations include individuals whose alcohol interlock sentence was removed by the courts after the issuance of an AID licence.  Therefore, the time held period does not correctly represent the 
    minimum period an individual is required to hold an AID licence before exiting the AID licence stage of the programme</t>
  </si>
  <si>
    <r>
      <t>2018</t>
    </r>
    <r>
      <rPr>
        <b/>
        <vertAlign val="superscript"/>
        <sz val="11"/>
        <color theme="1"/>
        <rFont val="Calibri"/>
        <family val="2"/>
        <scheme val="minor"/>
      </rPr>
      <t>(1)</t>
    </r>
  </si>
  <si>
    <r>
      <t>2020</t>
    </r>
    <r>
      <rPr>
        <b/>
        <vertAlign val="superscript"/>
        <sz val="11"/>
        <color theme="1"/>
        <rFont val="Calibri"/>
        <family val="2"/>
        <scheme val="minor"/>
      </rPr>
      <t>(2)</t>
    </r>
  </si>
  <si>
    <t>1. 1 July 2018-31 December 2018 only.</t>
  </si>
  <si>
    <t>2. 1 January 2020-5 November 2020 only.</t>
  </si>
  <si>
    <r>
      <t>2018</t>
    </r>
    <r>
      <rPr>
        <vertAlign val="superscript"/>
        <sz val="11"/>
        <color theme="1"/>
        <rFont val="Calibri"/>
        <family val="2"/>
        <scheme val="minor"/>
      </rPr>
      <t>(1)</t>
    </r>
  </si>
  <si>
    <r>
      <t>2020</t>
    </r>
    <r>
      <rPr>
        <vertAlign val="superscript"/>
        <sz val="11"/>
        <color theme="1"/>
        <rFont val="Calibri"/>
        <family val="2"/>
        <scheme val="minor"/>
      </rPr>
      <t>(2)</t>
    </r>
  </si>
  <si>
    <t>1. 1 July 2018-31 December 2018</t>
  </si>
  <si>
    <t>2. 1 January 2020-8 November 2020.</t>
  </si>
  <si>
    <t>5/11/2020, 8/11/2020 and 10/11/2020</t>
  </si>
  <si>
    <t>6/11/2020, 9/11/2020 and 11/11/2020</t>
  </si>
  <si>
    <t>Richard Wall (Data Services)</t>
  </si>
  <si>
    <t>Tasman Region/Unknown</t>
  </si>
  <si>
    <t xml:space="preserve">— The Tasman region has been combined with "Unknown" due to the prevalence of low values, to protect the privacy of individuals. </t>
  </si>
  <si>
    <t>Total number of individuals with an "AID subsidy applied" flag recorded against the Driver Licence Register as at 8 November 2020: 1,729.</t>
  </si>
  <si>
    <t xml:space="preserve">— Regions have been combined due to the prevalence of low values, to protect the privacy of individuals. </t>
  </si>
  <si>
    <t>Smart Monitoring</t>
  </si>
  <si>
    <t>There are two Alcohol Interlock Device vendors subsidised by Waka Kotahi; Smart Monitoring and Draeger. This data contains solely the rental subsidies.</t>
  </si>
  <si>
    <t>Draeger</t>
  </si>
  <si>
    <t>The data for 2018-2019 is retrieved from 1 July 2018 to 30 June 2019</t>
  </si>
  <si>
    <t>The data for 2019-2020 is retrieved from 1 July 2019 to 30 June 2020</t>
  </si>
  <si>
    <t>The data for 2020-2021 is retrieved from 1 July 2020 to 30 June 2021</t>
  </si>
  <si>
    <t>2018-2019</t>
  </si>
  <si>
    <t>Year</t>
  </si>
  <si>
    <t>Total incl GST</t>
  </si>
  <si>
    <t>Total exclude GST</t>
  </si>
  <si>
    <t>2019-2020</t>
  </si>
  <si>
    <t>2020-2021</t>
  </si>
  <si>
    <t>Amount in local currency</t>
  </si>
  <si>
    <t>ExclGST</t>
  </si>
  <si>
    <t>Inc GST</t>
  </si>
  <si>
    <t>excl GST</t>
  </si>
  <si>
    <t>Ex GST</t>
  </si>
  <si>
    <t>Excl GST</t>
  </si>
  <si>
    <t xml:space="preserve">GST excl. </t>
  </si>
  <si>
    <t>Document Date (Date of the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</si>
</sst>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1409]d\ mmmm\ yyyy;@"/>
  </numFmts>
  <fonts count="23" x14ac:knownFonts="1">
    <font>
      <sz val="11"/>
      <color theme="1"/>
      <name val="Calibri"/>
      <family val="2"/>
      <scheme val="minor"/>
    </font>
    <font>
      <sz val="10"/>
      <color theme="1"/>
      <name val="Arial"/>
      <family val="2"/>
    </font>
    <font>
      <sz val="11"/>
      <color theme="1"/>
      <name val="Calibri"/>
      <family val="2"/>
      <scheme val="minor"/>
    </font>
    <font>
      <sz val="10"/>
      <color theme="1"/>
      <name val="Lucida Sans"/>
      <family val="2"/>
    </font>
    <font>
      <i/>
      <sz val="11"/>
      <color theme="1"/>
      <name val="Calibri"/>
      <family val="2"/>
      <scheme val="minor"/>
    </font>
    <font>
      <u/>
      <sz val="11"/>
      <color theme="10"/>
      <name val="Calibri"/>
      <family val="2"/>
      <scheme val="minor"/>
    </font>
    <font>
      <b/>
      <sz val="10"/>
      <color theme="1"/>
      <name val="Arial"/>
      <family val="2"/>
    </font>
    <font>
      <sz val="11"/>
      <color theme="1"/>
      <name val="Arial"/>
      <family val="2"/>
    </font>
    <font>
      <b/>
      <sz val="20"/>
      <color rgb="FF00456B"/>
      <name val="Arial"/>
      <family val="2"/>
    </font>
    <font>
      <sz val="10"/>
      <name val="Arial"/>
      <family val="2"/>
    </font>
    <font>
      <i/>
      <sz val="10"/>
      <name val="Arial"/>
      <family val="2"/>
    </font>
    <font>
      <sz val="10"/>
      <color theme="1" tint="0.249977111117893"/>
      <name val="Arial"/>
      <family val="2"/>
    </font>
    <font>
      <i/>
      <sz val="10"/>
      <color theme="1"/>
      <name val="Arial"/>
      <family val="2"/>
    </font>
    <font>
      <i/>
      <u/>
      <sz val="10"/>
      <color theme="10"/>
      <name val="Arial"/>
      <family val="2"/>
    </font>
    <font>
      <vertAlign val="superscript"/>
      <sz val="11"/>
      <color theme="1"/>
      <name val="Calibri"/>
      <family val="2"/>
      <scheme val="minor"/>
    </font>
    <font>
      <sz val="10"/>
      <color theme="1"/>
      <name val="Calibri"/>
      <family val="2"/>
      <scheme val="minor"/>
    </font>
    <font>
      <sz val="11"/>
      <color rgb="FFFF0000"/>
      <name val="Calibri"/>
      <family val="2"/>
      <scheme val="minor"/>
    </font>
    <font>
      <b/>
      <sz val="11"/>
      <color theme="1"/>
      <name val="Calibri"/>
      <family val="2"/>
      <scheme val="minor"/>
    </font>
    <font>
      <b/>
      <vertAlign val="superscript"/>
      <sz val="11"/>
      <color theme="1"/>
      <name val="Calibri"/>
      <family val="2"/>
      <scheme val="minor"/>
    </font>
    <font>
      <sz val="11"/>
      <name val="Calibri"/>
      <family val="2"/>
      <scheme val="minor"/>
    </font>
    <font>
      <b/>
      <sz val="12"/>
      <color theme="1"/>
      <name val="Calibri"/>
      <family val="2"/>
      <scheme val="minor"/>
    </font>
    <font>
      <b/>
      <sz val="10"/>
      <name val="Arial"/>
      <family val="2"/>
    </font>
    <font>
      <sz val="12"/>
      <color theme="1"/>
      <name val="Lucida Sans"/>
      <family val="2"/>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3" fillId="0" borderId="0"/>
    <xf numFmtId="0" fontId="5" fillId="0" borderId="0" applyNumberFormat="0" applyFill="0" applyBorder="0" applyAlignment="0" applyProtection="0"/>
    <xf numFmtId="0" fontId="2" fillId="0" borderId="0"/>
    <xf numFmtId="0" fontId="1" fillId="0" borderId="0"/>
    <xf numFmtId="44" fontId="2" fillId="0" borderId="0" applyFont="0" applyFill="0" applyBorder="0" applyAlignment="0" applyProtection="0"/>
  </cellStyleXfs>
  <cellXfs count="85">
    <xf numFmtId="0" fontId="0" fillId="0" borderId="0" xfId="0"/>
    <xf numFmtId="0" fontId="2" fillId="0" borderId="0" xfId="1" applyFont="1"/>
    <xf numFmtId="0" fontId="7" fillId="0" borderId="0" xfId="0" applyFont="1"/>
    <xf numFmtId="0" fontId="8" fillId="0" borderId="0" xfId="0" applyFont="1"/>
    <xf numFmtId="0" fontId="6" fillId="0" borderId="0" xfId="0" applyFont="1" applyAlignment="1">
      <alignment vertical="center"/>
    </xf>
    <xf numFmtId="164" fontId="9" fillId="0" borderId="0" xfId="0" applyNumberFormat="1" applyFont="1" applyAlignment="1">
      <alignment horizontal="left"/>
    </xf>
    <xf numFmtId="0" fontId="9" fillId="0" borderId="0" xfId="0" applyFont="1"/>
    <xf numFmtId="0" fontId="6" fillId="0" borderId="0" xfId="0" applyFont="1" applyAlignment="1">
      <alignment vertical="top"/>
    </xf>
    <xf numFmtId="0" fontId="1" fillId="0" borderId="0" xfId="0" applyFont="1"/>
    <xf numFmtId="0" fontId="9" fillId="0" borderId="0" xfId="0" applyFont="1" applyAlignment="1">
      <alignment vertical="center"/>
    </xf>
    <xf numFmtId="0" fontId="11" fillId="0" borderId="0" xfId="0" applyFont="1"/>
    <xf numFmtId="0" fontId="13" fillId="0" borderId="0" xfId="2" applyFont="1"/>
    <xf numFmtId="0" fontId="9" fillId="0" borderId="0" xfId="0" applyFont="1" applyAlignment="1">
      <alignment horizontal="left"/>
    </xf>
    <xf numFmtId="0" fontId="0" fillId="0" borderId="0" xfId="1" applyFont="1"/>
    <xf numFmtId="0" fontId="9" fillId="0" borderId="0" xfId="3" applyFont="1" applyAlignment="1">
      <alignment vertical="center"/>
    </xf>
    <xf numFmtId="0" fontId="9" fillId="0" borderId="0" xfId="3" applyFont="1"/>
    <xf numFmtId="0" fontId="9" fillId="0" borderId="0" xfId="3" applyFont="1" applyAlignment="1">
      <alignment horizontal="left" vertical="center"/>
    </xf>
    <xf numFmtId="0" fontId="1" fillId="0" borderId="0" xfId="4"/>
    <xf numFmtId="0" fontId="9" fillId="0" borderId="0" xfId="3" applyFont="1" applyAlignment="1">
      <alignment horizontal="left" vertical="center" wrapText="1"/>
    </xf>
    <xf numFmtId="0" fontId="2" fillId="0" borderId="1" xfId="1" applyFont="1" applyBorder="1"/>
    <xf numFmtId="3" fontId="2" fillId="0" borderId="1" xfId="1" applyNumberFormat="1" applyFont="1" applyBorder="1" applyAlignment="1">
      <alignment horizontal="right"/>
    </xf>
    <xf numFmtId="0" fontId="2" fillId="0" borderId="1" xfId="1" applyFont="1" applyBorder="1" applyAlignment="1">
      <alignment horizontal="left"/>
    </xf>
    <xf numFmtId="0" fontId="0" fillId="0" borderId="1" xfId="1" applyFont="1" applyBorder="1" applyAlignment="1">
      <alignment horizontal="left"/>
    </xf>
    <xf numFmtId="0" fontId="15" fillId="0" borderId="0" xfId="1" applyFont="1"/>
    <xf numFmtId="0" fontId="9" fillId="0" borderId="0" xfId="3"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wrapText="1"/>
    </xf>
    <xf numFmtId="0" fontId="9" fillId="0" borderId="0" xfId="0" applyFont="1" applyAlignment="1"/>
    <xf numFmtId="3" fontId="2" fillId="0" borderId="1" xfId="1" applyNumberFormat="1" applyFont="1" applyBorder="1"/>
    <xf numFmtId="3" fontId="17" fillId="3" borderId="1" xfId="1" applyNumberFormat="1" applyFont="1" applyFill="1" applyBorder="1"/>
    <xf numFmtId="0" fontId="17" fillId="4" borderId="1" xfId="1" applyFont="1" applyFill="1" applyBorder="1" applyAlignment="1">
      <alignment horizontal="center" wrapText="1"/>
    </xf>
    <xf numFmtId="0" fontId="17" fillId="4" borderId="1" xfId="1" applyFont="1" applyFill="1" applyBorder="1" applyAlignment="1">
      <alignment horizontal="right" wrapText="1"/>
    </xf>
    <xf numFmtId="0" fontId="17" fillId="4" borderId="1" xfId="1" applyFont="1" applyFill="1" applyBorder="1" applyAlignment="1">
      <alignment wrapText="1"/>
    </xf>
    <xf numFmtId="0" fontId="17" fillId="4" borderId="1" xfId="1" applyFont="1" applyFill="1" applyBorder="1" applyAlignment="1">
      <alignment horizontal="right"/>
    </xf>
    <xf numFmtId="0" fontId="17" fillId="3" borderId="1" xfId="1" applyFont="1" applyFill="1" applyBorder="1"/>
    <xf numFmtId="3" fontId="17" fillId="3" borderId="1" xfId="1" applyNumberFormat="1" applyFont="1" applyFill="1" applyBorder="1" applyAlignment="1">
      <alignment horizontal="right"/>
    </xf>
    <xf numFmtId="0" fontId="17" fillId="4" borderId="2" xfId="1" applyFont="1" applyFill="1" applyBorder="1" applyAlignment="1">
      <alignment horizontal="left" wrapText="1"/>
    </xf>
    <xf numFmtId="0" fontId="17" fillId="3" borderId="1" xfId="1" applyFont="1" applyFill="1" applyBorder="1" applyAlignment="1">
      <alignment horizontal="left"/>
    </xf>
    <xf numFmtId="0" fontId="2" fillId="0" borderId="0" xfId="1" applyFont="1" applyFill="1"/>
    <xf numFmtId="0" fontId="15" fillId="0" borderId="0" xfId="1" applyFont="1" applyFill="1"/>
    <xf numFmtId="3" fontId="17" fillId="0" borderId="0" xfId="1" applyNumberFormat="1" applyFont="1" applyFill="1" applyBorder="1" applyAlignment="1">
      <alignment horizontal="right"/>
    </xf>
    <xf numFmtId="0" fontId="16" fillId="0" borderId="0" xfId="1" applyFont="1"/>
    <xf numFmtId="0" fontId="9" fillId="0" borderId="0" xfId="3" applyFont="1" applyAlignment="1">
      <alignment horizontal="left" vertical="center" wrapText="1"/>
    </xf>
    <xf numFmtId="0" fontId="19" fillId="0" borderId="0" xfId="1" applyFont="1"/>
    <xf numFmtId="0" fontId="2" fillId="0" borderId="1" xfId="1" applyNumberFormat="1" applyFont="1" applyBorder="1" applyAlignment="1">
      <alignment horizontal="left"/>
    </xf>
    <xf numFmtId="0" fontId="15" fillId="0" borderId="0" xfId="1" applyFont="1" applyFill="1" applyBorder="1"/>
    <xf numFmtId="0" fontId="0" fillId="0" borderId="1" xfId="1" applyNumberFormat="1" applyFont="1" applyBorder="1" applyAlignment="1">
      <alignment horizontal="left"/>
    </xf>
    <xf numFmtId="0" fontId="17" fillId="0" borderId="0" xfId="1" applyFont="1" applyAlignment="1">
      <alignment horizontal="center"/>
    </xf>
    <xf numFmtId="0" fontId="17" fillId="0" borderId="0" xfId="1" applyFont="1" applyFill="1" applyAlignment="1">
      <alignment horizontal="center"/>
    </xf>
    <xf numFmtId="0" fontId="4" fillId="0" borderId="0" xfId="1" applyFont="1" applyAlignment="1">
      <alignment horizontal="left"/>
    </xf>
    <xf numFmtId="0" fontId="2" fillId="0" borderId="0" xfId="1" applyFont="1" applyAlignment="1">
      <alignment horizontal="center"/>
    </xf>
    <xf numFmtId="0" fontId="0" fillId="0" borderId="1" xfId="1" applyFont="1" applyBorder="1"/>
    <xf numFmtId="0" fontId="9" fillId="0" borderId="0" xfId="3" applyFont="1" applyAlignment="1">
      <alignment horizontal="left" vertical="center" wrapText="1"/>
    </xf>
    <xf numFmtId="0" fontId="9" fillId="0" borderId="0" xfId="3" applyFont="1" applyAlignment="1">
      <alignment horizontal="left" vertical="center" wrapText="1"/>
    </xf>
    <xf numFmtId="0" fontId="9" fillId="0" borderId="0" xfId="0" applyFont="1" applyAlignment="1">
      <alignment horizontal="left" vertical="top" wrapText="1"/>
    </xf>
    <xf numFmtId="0" fontId="9" fillId="0" borderId="0" xfId="0" applyFont="1" applyFill="1"/>
    <xf numFmtId="0" fontId="17" fillId="4" borderId="2" xfId="1" applyFont="1" applyFill="1" applyBorder="1" applyAlignment="1">
      <alignment horizontal="right"/>
    </xf>
    <xf numFmtId="0" fontId="9" fillId="0" borderId="0" xfId="0" applyFont="1" applyAlignment="1">
      <alignment horizontal="left" vertical="top"/>
    </xf>
    <xf numFmtId="0" fontId="5" fillId="0" borderId="0" xfId="2"/>
    <xf numFmtId="0" fontId="20" fillId="0" borderId="0" xfId="1" applyFont="1" applyFill="1"/>
    <xf numFmtId="6" fontId="2" fillId="0" borderId="1" xfId="1" applyNumberFormat="1" applyFont="1" applyBorder="1"/>
    <xf numFmtId="8" fontId="2" fillId="0" borderId="1" xfId="1" applyNumberFormat="1" applyFont="1" applyBorder="1"/>
    <xf numFmtId="0" fontId="17" fillId="4" borderId="1" xfId="1" applyFont="1" applyFill="1" applyBorder="1"/>
    <xf numFmtId="6" fontId="17" fillId="4" borderId="1" xfId="1" applyNumberFormat="1" applyFont="1" applyFill="1" applyBorder="1"/>
    <xf numFmtId="6" fontId="17" fillId="4" borderId="3" xfId="1" applyNumberFormat="1" applyFont="1" applyFill="1" applyBorder="1"/>
    <xf numFmtId="8" fontId="17" fillId="4" borderId="3" xfId="1" applyNumberFormat="1" applyFont="1" applyFill="1" applyBorder="1"/>
    <xf numFmtId="0" fontId="21" fillId="4" borderId="1" xfId="0" applyFont="1" applyFill="1" applyBorder="1" applyAlignment="1">
      <alignment horizontal="center" vertical="center" wrapText="1"/>
    </xf>
    <xf numFmtId="14" fontId="0" fillId="0" borderId="1" xfId="0" applyNumberFormat="1" applyBorder="1" applyAlignment="1">
      <alignment horizontal="right" vertical="top"/>
    </xf>
    <xf numFmtId="4" fontId="0" fillId="0" borderId="1" xfId="0" applyNumberFormat="1" applyBorder="1" applyAlignment="1">
      <alignment horizontal="right" vertical="top"/>
    </xf>
    <xf numFmtId="0" fontId="0" fillId="0" borderId="0" xfId="0" applyAlignment="1">
      <alignment vertical="top"/>
    </xf>
    <xf numFmtId="0" fontId="21" fillId="0" borderId="0" xfId="0" applyFont="1" applyAlignment="1">
      <alignment vertical="top"/>
    </xf>
    <xf numFmtId="44" fontId="21" fillId="0" borderId="0" xfId="5" applyFont="1" applyAlignment="1">
      <alignment vertical="top"/>
    </xf>
    <xf numFmtId="0" fontId="21" fillId="0" borderId="0" xfId="0" applyFont="1" applyAlignment="1">
      <alignment horizontal="right" vertical="top"/>
    </xf>
    <xf numFmtId="0" fontId="17" fillId="0" borderId="0" xfId="1" applyFont="1"/>
    <xf numFmtId="0" fontId="22" fillId="0" borderId="0" xfId="1" applyFont="1"/>
    <xf numFmtId="0" fontId="9" fillId="0" borderId="0" xfId="0" applyFont="1" applyAlignment="1">
      <alignment horizontal="left"/>
    </xf>
    <xf numFmtId="0" fontId="12" fillId="0" borderId="0" xfId="0" applyFont="1" applyAlignment="1">
      <alignment horizontal="right"/>
    </xf>
    <xf numFmtId="0" fontId="10" fillId="0" borderId="0" xfId="0" applyFont="1" applyAlignment="1">
      <alignment horizontal="left" vertical="top" wrapText="1"/>
    </xf>
    <xf numFmtId="0" fontId="9" fillId="0" borderId="0" xfId="3"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wrapText="1"/>
    </xf>
    <xf numFmtId="0" fontId="17" fillId="2" borderId="1" xfId="1" applyFont="1" applyFill="1" applyBorder="1" applyAlignment="1">
      <alignment horizontal="center" wrapText="1"/>
    </xf>
    <xf numFmtId="0" fontId="17" fillId="2" borderId="1" xfId="1" applyFont="1" applyFill="1" applyBorder="1" applyAlignment="1">
      <alignment horizontal="center"/>
    </xf>
  </cellXfs>
  <cellStyles count="6">
    <cellStyle name="Currency" xfId="5" builtinId="4"/>
    <cellStyle name="Hyperlink" xfId="2" builtinId="8"/>
    <cellStyle name="Normal" xfId="0" builtinId="0"/>
    <cellStyle name="Normal 2" xfId="1" xr:uid="{39ACC626-68BD-430A-A247-2DBC8D8FCC09}"/>
    <cellStyle name="Normal 2 2" xfId="3" xr:uid="{13FD1407-1AA0-42B1-8E7D-136B453678AC}"/>
    <cellStyle name="Normal 4" xfId="4" xr:uid="{21235073-EFC4-4720-BA62-CDE7200FF40C}"/>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xdr:col>
      <xdr:colOff>856632</xdr:colOff>
      <xdr:row>1</xdr:row>
      <xdr:rowOff>57150</xdr:rowOff>
    </xdr:to>
    <xdr:pic>
      <xdr:nvPicPr>
        <xdr:cNvPr id="2" name="Picture 1" descr="Waka Kotahi logo">
          <a:extLst>
            <a:ext uri="{FF2B5EF4-FFF2-40B4-BE49-F238E27FC236}">
              <a16:creationId xmlns:a16="http://schemas.microsoft.com/office/drawing/2014/main" id="{910BEDD6-6F80-42F7-9BF3-3C183AE6AB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65685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7FCED-5CC7-4FBE-9AD8-B32E9210AFF9}">
  <sheetPr codeName="Sheet1"/>
  <dimension ref="A1:R65"/>
  <sheetViews>
    <sheetView showGridLines="0" tabSelected="1" workbookViewId="0">
      <selection activeCell="D50" sqref="D50"/>
    </sheetView>
  </sheetViews>
  <sheetFormatPr defaultRowHeight="14.25" x14ac:dyDescent="0.2"/>
  <cols>
    <col min="1" max="1" width="9.140625" style="2"/>
    <col min="2" max="2" width="17.85546875" style="2" customWidth="1"/>
    <col min="3" max="3" width="27.85546875" style="2" bestFit="1" customWidth="1"/>
    <col min="4" max="4" width="53.140625" style="2" customWidth="1"/>
    <col min="5" max="16384" width="9.140625" style="2"/>
  </cols>
  <sheetData>
    <row r="1" spans="1:11" ht="48.75" customHeight="1" x14ac:dyDescent="0.2"/>
    <row r="2" spans="1:11" ht="15" customHeight="1" x14ac:dyDescent="0.2"/>
    <row r="3" spans="1:11" ht="26.25" x14ac:dyDescent="0.4">
      <c r="A3" s="3" t="s">
        <v>11</v>
      </c>
    </row>
    <row r="4" spans="1:11" ht="15" customHeight="1" x14ac:dyDescent="0.4">
      <c r="A4" s="3"/>
    </row>
    <row r="5" spans="1:11" x14ac:dyDescent="0.2">
      <c r="B5" s="4" t="s">
        <v>4</v>
      </c>
      <c r="C5" s="5" t="s">
        <v>82</v>
      </c>
      <c r="D5" s="6"/>
    </row>
    <row r="6" spans="1:11" x14ac:dyDescent="0.2">
      <c r="B6" s="4" t="s">
        <v>5</v>
      </c>
      <c r="C6" s="5" t="s">
        <v>83</v>
      </c>
      <c r="D6" s="6"/>
    </row>
    <row r="7" spans="1:11" ht="143.25" customHeight="1" x14ac:dyDescent="0.2">
      <c r="B7" s="7" t="s">
        <v>0</v>
      </c>
      <c r="C7" s="78" t="s">
        <v>12</v>
      </c>
      <c r="D7" s="78"/>
      <c r="E7" s="78"/>
      <c r="F7" s="78"/>
      <c r="G7" s="78"/>
      <c r="H7" s="78"/>
      <c r="I7" s="78"/>
      <c r="J7" s="78"/>
      <c r="K7" s="78"/>
    </row>
    <row r="8" spans="1:11" x14ac:dyDescent="0.2">
      <c r="B8" s="4" t="s">
        <v>1</v>
      </c>
      <c r="C8" s="6" t="s">
        <v>51</v>
      </c>
      <c r="D8" s="6"/>
    </row>
    <row r="9" spans="1:11" x14ac:dyDescent="0.2">
      <c r="B9" s="4" t="s">
        <v>3</v>
      </c>
      <c r="C9" s="6" t="s">
        <v>52</v>
      </c>
      <c r="D9" s="6"/>
    </row>
    <row r="10" spans="1:11" x14ac:dyDescent="0.2">
      <c r="B10" s="4" t="s">
        <v>6</v>
      </c>
      <c r="C10" s="6" t="s">
        <v>53</v>
      </c>
      <c r="D10" s="6"/>
    </row>
    <row r="11" spans="1:11" x14ac:dyDescent="0.2">
      <c r="B11" s="4" t="s">
        <v>7</v>
      </c>
      <c r="C11" s="6" t="s">
        <v>84</v>
      </c>
      <c r="D11" s="6"/>
    </row>
    <row r="12" spans="1:11" x14ac:dyDescent="0.2">
      <c r="B12" s="8"/>
      <c r="C12" s="76"/>
      <c r="D12" s="76"/>
    </row>
    <row r="13" spans="1:11" x14ac:dyDescent="0.2">
      <c r="B13" s="4" t="s">
        <v>2</v>
      </c>
      <c r="C13" s="12" t="s">
        <v>13</v>
      </c>
      <c r="D13" s="12"/>
    </row>
    <row r="14" spans="1:11" x14ac:dyDescent="0.2">
      <c r="B14" s="4"/>
      <c r="C14" s="9" t="s">
        <v>14</v>
      </c>
      <c r="D14" s="6"/>
    </row>
    <row r="15" spans="1:11" x14ac:dyDescent="0.2">
      <c r="B15" s="8"/>
      <c r="C15" s="9" t="s">
        <v>15</v>
      </c>
      <c r="D15" s="6"/>
    </row>
    <row r="16" spans="1:11" x14ac:dyDescent="0.2">
      <c r="B16" s="8"/>
      <c r="C16" s="9"/>
      <c r="D16" s="6" t="s">
        <v>16</v>
      </c>
    </row>
    <row r="17" spans="2:18" x14ac:dyDescent="0.2">
      <c r="B17" s="8"/>
      <c r="C17" s="9"/>
      <c r="D17" s="6"/>
    </row>
    <row r="18" spans="2:18" x14ac:dyDescent="0.2">
      <c r="B18" s="8"/>
      <c r="C18" s="6" t="s">
        <v>30</v>
      </c>
      <c r="D18" s="6"/>
    </row>
    <row r="19" spans="2:18" x14ac:dyDescent="0.2">
      <c r="B19" s="8"/>
      <c r="C19" s="14" t="s">
        <v>21</v>
      </c>
      <c r="D19" s="15"/>
    </row>
    <row r="20" spans="2:18" x14ac:dyDescent="0.2">
      <c r="B20" s="8"/>
      <c r="C20" s="14" t="s">
        <v>31</v>
      </c>
      <c r="D20" s="15"/>
    </row>
    <row r="21" spans="2:18" ht="14.25" customHeight="1" x14ac:dyDescent="0.2">
      <c r="B21" s="8"/>
      <c r="C21" s="79" t="s">
        <v>49</v>
      </c>
      <c r="D21" s="79"/>
      <c r="E21" s="79"/>
      <c r="F21" s="79"/>
      <c r="G21" s="79"/>
      <c r="H21" s="79"/>
      <c r="I21" s="79"/>
      <c r="J21" s="79"/>
      <c r="K21" s="79"/>
      <c r="L21" s="79"/>
      <c r="M21" s="79"/>
      <c r="N21" s="79"/>
      <c r="O21" s="79"/>
      <c r="P21" s="79"/>
      <c r="Q21" s="79"/>
      <c r="R21" s="79"/>
    </row>
    <row r="22" spans="2:18" x14ac:dyDescent="0.2">
      <c r="B22" s="8"/>
      <c r="C22" s="79"/>
      <c r="D22" s="79"/>
      <c r="E22" s="79"/>
      <c r="F22" s="79"/>
      <c r="G22" s="79"/>
      <c r="H22" s="79"/>
      <c r="I22" s="79"/>
      <c r="J22" s="79"/>
      <c r="K22" s="79"/>
      <c r="L22" s="79"/>
      <c r="M22" s="79"/>
      <c r="N22" s="79"/>
      <c r="O22" s="79"/>
      <c r="P22" s="79"/>
      <c r="Q22" s="79"/>
      <c r="R22" s="79"/>
    </row>
    <row r="23" spans="2:18" x14ac:dyDescent="0.2">
      <c r="B23" s="8"/>
      <c r="C23" s="79"/>
      <c r="D23" s="79"/>
      <c r="E23" s="79"/>
      <c r="F23" s="79"/>
      <c r="G23" s="79"/>
      <c r="H23" s="79"/>
      <c r="I23" s="79"/>
      <c r="J23" s="79"/>
      <c r="K23" s="79"/>
      <c r="L23" s="79"/>
      <c r="M23" s="79"/>
      <c r="N23" s="79"/>
      <c r="O23" s="79"/>
      <c r="P23" s="79"/>
      <c r="Q23" s="79"/>
      <c r="R23" s="79"/>
    </row>
    <row r="24" spans="2:18" x14ac:dyDescent="0.2">
      <c r="B24" s="8"/>
      <c r="C24" s="6" t="s">
        <v>57</v>
      </c>
      <c r="D24" s="18"/>
      <c r="E24" s="18"/>
      <c r="F24" s="18"/>
      <c r="G24" s="18"/>
      <c r="H24" s="18"/>
      <c r="I24" s="18"/>
      <c r="J24" s="18"/>
      <c r="K24" s="18"/>
      <c r="L24" s="18"/>
      <c r="M24" s="18"/>
      <c r="N24" s="18"/>
      <c r="O24" s="18"/>
      <c r="P24" s="18"/>
      <c r="Q24" s="18"/>
      <c r="R24" s="18"/>
    </row>
    <row r="25" spans="2:18" x14ac:dyDescent="0.2">
      <c r="B25" s="8"/>
      <c r="C25" s="6" t="s">
        <v>58</v>
      </c>
      <c r="D25" s="18"/>
      <c r="E25" s="18"/>
      <c r="F25" s="18"/>
      <c r="G25" s="18"/>
      <c r="H25" s="18"/>
      <c r="I25" s="18"/>
      <c r="J25" s="18"/>
      <c r="K25" s="18"/>
      <c r="L25" s="18"/>
      <c r="M25" s="18"/>
      <c r="N25" s="18"/>
      <c r="O25" s="18"/>
      <c r="P25" s="18"/>
      <c r="Q25" s="18"/>
      <c r="R25" s="18"/>
    </row>
    <row r="26" spans="2:18" x14ac:dyDescent="0.2">
      <c r="B26" s="8"/>
      <c r="C26" s="56" t="s">
        <v>86</v>
      </c>
      <c r="D26" s="53"/>
      <c r="E26" s="53"/>
      <c r="F26" s="53"/>
      <c r="G26" s="53"/>
      <c r="H26" s="53"/>
      <c r="I26" s="53"/>
      <c r="J26" s="53"/>
      <c r="K26" s="53"/>
      <c r="L26" s="53"/>
      <c r="M26" s="53"/>
      <c r="N26" s="53"/>
      <c r="O26" s="53"/>
      <c r="P26" s="53"/>
      <c r="Q26" s="53"/>
      <c r="R26" s="53"/>
    </row>
    <row r="27" spans="2:18" x14ac:dyDescent="0.2">
      <c r="B27" s="8"/>
      <c r="C27" s="81" t="s">
        <v>67</v>
      </c>
      <c r="D27" s="81"/>
      <c r="E27" s="81"/>
      <c r="F27" s="81"/>
      <c r="G27" s="81"/>
      <c r="H27" s="81"/>
      <c r="I27" s="81"/>
      <c r="J27" s="81"/>
      <c r="K27" s="81"/>
      <c r="L27" s="81"/>
      <c r="M27" s="81"/>
      <c r="N27" s="81"/>
      <c r="O27" s="81"/>
      <c r="P27" s="81"/>
      <c r="Q27" s="18"/>
      <c r="R27" s="18"/>
    </row>
    <row r="28" spans="2:18" x14ac:dyDescent="0.2">
      <c r="B28" s="8"/>
      <c r="C28" s="81"/>
      <c r="D28" s="81"/>
      <c r="E28" s="81"/>
      <c r="F28" s="81"/>
      <c r="G28" s="81"/>
      <c r="H28" s="81"/>
      <c r="I28" s="81"/>
      <c r="J28" s="81"/>
      <c r="K28" s="81"/>
      <c r="L28" s="81"/>
      <c r="M28" s="81"/>
      <c r="N28" s="81"/>
      <c r="O28" s="81"/>
      <c r="P28" s="81"/>
      <c r="Q28" s="18"/>
      <c r="R28" s="18"/>
    </row>
    <row r="29" spans="2:18" x14ac:dyDescent="0.2">
      <c r="B29" s="8"/>
      <c r="C29" s="6"/>
      <c r="D29" s="18"/>
      <c r="E29" s="18"/>
      <c r="F29" s="18"/>
      <c r="G29" s="18"/>
      <c r="H29" s="18"/>
      <c r="I29" s="18"/>
      <c r="J29" s="18"/>
      <c r="K29" s="18"/>
      <c r="L29" s="18"/>
      <c r="M29" s="18"/>
      <c r="N29" s="18"/>
      <c r="O29" s="18"/>
      <c r="P29" s="18"/>
      <c r="Q29" s="18"/>
      <c r="R29" s="18"/>
    </row>
    <row r="30" spans="2:18" x14ac:dyDescent="0.2">
      <c r="B30" s="8"/>
      <c r="C30" s="6" t="s">
        <v>48</v>
      </c>
      <c r="D30" s="18"/>
      <c r="E30" s="18"/>
      <c r="F30" s="18"/>
      <c r="G30" s="18"/>
      <c r="H30" s="18"/>
      <c r="I30" s="18"/>
      <c r="J30" s="18"/>
      <c r="K30" s="18"/>
      <c r="L30" s="18"/>
      <c r="M30" s="18"/>
      <c r="N30" s="18"/>
      <c r="O30" s="18"/>
      <c r="P30" s="18"/>
      <c r="Q30" s="18"/>
      <c r="R30" s="18"/>
    </row>
    <row r="31" spans="2:18" x14ac:dyDescent="0.2">
      <c r="B31" s="8"/>
      <c r="C31" s="6" t="s">
        <v>64</v>
      </c>
      <c r="D31" s="18"/>
      <c r="E31" s="18"/>
      <c r="F31" s="18"/>
      <c r="G31" s="18"/>
      <c r="H31" s="18"/>
      <c r="I31" s="18"/>
      <c r="J31" s="18"/>
      <c r="K31" s="18"/>
      <c r="L31" s="18"/>
      <c r="M31" s="18"/>
      <c r="N31" s="18"/>
      <c r="O31" s="18"/>
      <c r="P31" s="18"/>
      <c r="Q31" s="18"/>
      <c r="R31" s="18"/>
    </row>
    <row r="32" spans="2:18" ht="14.25" customHeight="1" x14ac:dyDescent="0.2">
      <c r="B32" s="8"/>
      <c r="C32" s="81" t="s">
        <v>72</v>
      </c>
      <c r="D32" s="81"/>
      <c r="E32" s="81"/>
      <c r="F32" s="81"/>
      <c r="G32" s="81"/>
      <c r="H32" s="81"/>
      <c r="I32" s="81"/>
      <c r="J32" s="81"/>
      <c r="K32" s="81"/>
      <c r="L32" s="81"/>
      <c r="M32" s="81"/>
      <c r="N32" s="81"/>
      <c r="O32" s="81"/>
      <c r="P32" s="81"/>
      <c r="Q32" s="18"/>
      <c r="R32" s="18"/>
    </row>
    <row r="33" spans="2:18" x14ac:dyDescent="0.2">
      <c r="B33" s="8"/>
      <c r="C33" s="81"/>
      <c r="D33" s="81"/>
      <c r="E33" s="81"/>
      <c r="F33" s="81"/>
      <c r="G33" s="81"/>
      <c r="H33" s="81"/>
      <c r="I33" s="81"/>
      <c r="J33" s="81"/>
      <c r="K33" s="81"/>
      <c r="L33" s="81"/>
      <c r="M33" s="81"/>
      <c r="N33" s="81"/>
      <c r="O33" s="81"/>
      <c r="P33" s="81"/>
      <c r="Q33" s="18"/>
      <c r="R33" s="18"/>
    </row>
    <row r="34" spans="2:18" ht="14.25" customHeight="1" x14ac:dyDescent="0.2">
      <c r="B34" s="8"/>
      <c r="C34" s="28" t="s">
        <v>65</v>
      </c>
      <c r="D34" s="28"/>
      <c r="E34" s="28"/>
      <c r="F34" s="28"/>
      <c r="G34" s="28"/>
      <c r="H34" s="28"/>
      <c r="I34" s="28"/>
      <c r="J34" s="28"/>
      <c r="K34" s="28"/>
      <c r="L34" s="28"/>
      <c r="M34" s="28"/>
      <c r="N34" s="28"/>
      <c r="O34" s="28"/>
      <c r="P34" s="28"/>
      <c r="Q34" s="18"/>
      <c r="R34" s="18"/>
    </row>
    <row r="35" spans="2:18" x14ac:dyDescent="0.2">
      <c r="B35" s="8"/>
      <c r="C35" s="80" t="s">
        <v>49</v>
      </c>
      <c r="D35" s="80"/>
      <c r="E35" s="80"/>
      <c r="F35" s="80"/>
      <c r="G35" s="80"/>
      <c r="H35" s="80"/>
      <c r="I35" s="80"/>
      <c r="J35" s="80"/>
      <c r="K35" s="80"/>
      <c r="L35" s="80"/>
      <c r="M35" s="80"/>
      <c r="N35" s="80"/>
      <c r="O35" s="80"/>
      <c r="P35" s="80"/>
      <c r="Q35" s="80"/>
      <c r="R35" s="18"/>
    </row>
    <row r="36" spans="2:18" x14ac:dyDescent="0.2">
      <c r="B36" s="8"/>
      <c r="C36" s="80"/>
      <c r="D36" s="80"/>
      <c r="E36" s="80"/>
      <c r="F36" s="80"/>
      <c r="G36" s="80"/>
      <c r="H36" s="80"/>
      <c r="I36" s="80"/>
      <c r="J36" s="80"/>
      <c r="K36" s="80"/>
      <c r="L36" s="80"/>
      <c r="M36" s="80"/>
      <c r="N36" s="80"/>
      <c r="O36" s="80"/>
      <c r="P36" s="80"/>
      <c r="Q36" s="80"/>
      <c r="R36" s="18"/>
    </row>
    <row r="37" spans="2:18" x14ac:dyDescent="0.2">
      <c r="B37" s="8"/>
      <c r="C37" s="80"/>
      <c r="D37" s="80"/>
      <c r="E37" s="80"/>
      <c r="F37" s="80"/>
      <c r="G37" s="80"/>
      <c r="H37" s="80"/>
      <c r="I37" s="80"/>
      <c r="J37" s="80"/>
      <c r="K37" s="80"/>
      <c r="L37" s="80"/>
      <c r="M37" s="80"/>
      <c r="N37" s="80"/>
      <c r="O37" s="80"/>
      <c r="P37" s="80"/>
      <c r="Q37" s="80"/>
      <c r="R37" s="18"/>
    </row>
    <row r="38" spans="2:18" ht="14.25" customHeight="1" x14ac:dyDescent="0.2">
      <c r="B38" s="8"/>
      <c r="C38" s="80" t="s">
        <v>66</v>
      </c>
      <c r="D38" s="80"/>
      <c r="E38" s="80"/>
      <c r="F38" s="80"/>
      <c r="G38" s="80"/>
      <c r="H38" s="80"/>
      <c r="I38" s="80"/>
      <c r="J38" s="80"/>
      <c r="K38" s="80"/>
      <c r="L38" s="80"/>
      <c r="M38" s="80"/>
      <c r="N38" s="80"/>
      <c r="O38" s="80"/>
      <c r="P38" s="80"/>
      <c r="Q38" s="18"/>
      <c r="R38" s="18"/>
    </row>
    <row r="39" spans="2:18" x14ac:dyDescent="0.2">
      <c r="B39" s="8"/>
      <c r="C39" s="80"/>
      <c r="D39" s="80"/>
      <c r="E39" s="80"/>
      <c r="F39" s="80"/>
      <c r="G39" s="80"/>
      <c r="H39" s="80"/>
      <c r="I39" s="80"/>
      <c r="J39" s="80"/>
      <c r="K39" s="80"/>
      <c r="L39" s="80"/>
      <c r="M39" s="80"/>
      <c r="N39" s="80"/>
      <c r="O39" s="80"/>
      <c r="P39" s="80"/>
      <c r="Q39" s="18"/>
      <c r="R39" s="18"/>
    </row>
    <row r="40" spans="2:18" x14ac:dyDescent="0.2">
      <c r="B40" s="8"/>
      <c r="C40" s="80"/>
      <c r="D40" s="80"/>
      <c r="E40" s="80"/>
      <c r="F40" s="80"/>
      <c r="G40" s="80"/>
      <c r="H40" s="80"/>
      <c r="I40" s="80"/>
      <c r="J40" s="80"/>
      <c r="K40" s="80"/>
      <c r="L40" s="80"/>
      <c r="M40" s="80"/>
      <c r="N40" s="80"/>
      <c r="O40" s="80"/>
      <c r="P40" s="80"/>
      <c r="Q40" s="18"/>
      <c r="R40" s="18"/>
    </row>
    <row r="41" spans="2:18" x14ac:dyDescent="0.2">
      <c r="B41" s="8"/>
      <c r="C41" s="6" t="s">
        <v>69</v>
      </c>
      <c r="D41" s="26"/>
      <c r="E41" s="26"/>
      <c r="F41" s="26"/>
      <c r="G41" s="26"/>
      <c r="H41" s="26"/>
      <c r="I41" s="26"/>
      <c r="J41" s="26"/>
      <c r="K41" s="26"/>
      <c r="L41" s="26"/>
      <c r="M41" s="26"/>
      <c r="N41" s="26"/>
      <c r="O41" s="26"/>
      <c r="P41" s="26"/>
      <c r="Q41" s="18"/>
      <c r="R41" s="18"/>
    </row>
    <row r="42" spans="2:18" x14ac:dyDescent="0.2">
      <c r="B42" s="8"/>
      <c r="C42" s="82" t="s">
        <v>73</v>
      </c>
      <c r="D42" s="82"/>
      <c r="E42" s="82"/>
      <c r="F42" s="82"/>
      <c r="G42" s="82"/>
      <c r="H42" s="82"/>
      <c r="I42" s="82"/>
      <c r="J42" s="82"/>
      <c r="K42" s="82"/>
      <c r="L42" s="82"/>
      <c r="M42" s="82"/>
      <c r="N42" s="82"/>
      <c r="O42" s="82"/>
      <c r="P42" s="82"/>
      <c r="Q42" s="43"/>
      <c r="R42" s="43"/>
    </row>
    <row r="43" spans="2:18" x14ac:dyDescent="0.2">
      <c r="B43" s="8"/>
      <c r="C43" s="82"/>
      <c r="D43" s="82"/>
      <c r="E43" s="82"/>
      <c r="F43" s="82"/>
      <c r="G43" s="82"/>
      <c r="H43" s="82"/>
      <c r="I43" s="82"/>
      <c r="J43" s="82"/>
      <c r="K43" s="82"/>
      <c r="L43" s="82"/>
      <c r="M43" s="82"/>
      <c r="N43" s="82"/>
      <c r="O43" s="82"/>
      <c r="P43" s="82"/>
      <c r="Q43" s="43"/>
      <c r="R43" s="43"/>
    </row>
    <row r="44" spans="2:18" x14ac:dyDescent="0.2">
      <c r="B44" s="8"/>
      <c r="C44" s="6" t="s">
        <v>70</v>
      </c>
      <c r="D44" s="27"/>
      <c r="E44" s="27"/>
      <c r="F44" s="27"/>
      <c r="G44" s="27"/>
      <c r="H44" s="27"/>
      <c r="I44" s="27"/>
      <c r="J44" s="27"/>
      <c r="K44" s="27"/>
      <c r="L44" s="27"/>
      <c r="M44" s="27"/>
      <c r="N44" s="27"/>
      <c r="O44" s="27"/>
      <c r="P44" s="27"/>
      <c r="Q44" s="18"/>
      <c r="R44" s="18"/>
    </row>
    <row r="45" spans="2:18" x14ac:dyDescent="0.2">
      <c r="B45" s="8"/>
      <c r="C45" s="6" t="s">
        <v>32</v>
      </c>
      <c r="D45" s="27"/>
      <c r="E45" s="27"/>
      <c r="F45" s="27"/>
      <c r="G45" s="27"/>
      <c r="H45" s="27"/>
      <c r="I45" s="27"/>
      <c r="J45" s="27"/>
      <c r="K45" s="27"/>
      <c r="L45" s="27"/>
      <c r="M45" s="27"/>
      <c r="N45" s="27"/>
      <c r="O45" s="27"/>
      <c r="P45" s="27"/>
      <c r="Q45" s="18"/>
      <c r="R45" s="18"/>
    </row>
    <row r="46" spans="2:18" x14ac:dyDescent="0.2">
      <c r="B46" s="8"/>
      <c r="C46" s="81" t="s">
        <v>67</v>
      </c>
      <c r="D46" s="81"/>
      <c r="E46" s="81"/>
      <c r="F46" s="81"/>
      <c r="G46" s="81"/>
      <c r="H46" s="81"/>
      <c r="I46" s="81"/>
      <c r="J46" s="81"/>
      <c r="K46" s="81"/>
      <c r="L46" s="81"/>
      <c r="M46" s="81"/>
      <c r="N46" s="81"/>
      <c r="O46" s="81"/>
      <c r="P46" s="81"/>
      <c r="Q46" s="18"/>
      <c r="R46" s="18"/>
    </row>
    <row r="47" spans="2:18" x14ac:dyDescent="0.2">
      <c r="B47" s="8"/>
      <c r="C47" s="81"/>
      <c r="D47" s="81"/>
      <c r="E47" s="81"/>
      <c r="F47" s="81"/>
      <c r="G47" s="81"/>
      <c r="H47" s="81"/>
      <c r="I47" s="81"/>
      <c r="J47" s="81"/>
      <c r="K47" s="81"/>
      <c r="L47" s="81"/>
      <c r="M47" s="81"/>
      <c r="N47" s="81"/>
      <c r="O47" s="81"/>
      <c r="P47" s="81"/>
      <c r="Q47" s="18"/>
      <c r="R47" s="18"/>
    </row>
    <row r="48" spans="2:18" x14ac:dyDescent="0.2">
      <c r="B48" s="8"/>
      <c r="C48" s="58" t="s">
        <v>88</v>
      </c>
      <c r="D48" s="55"/>
      <c r="E48" s="55"/>
      <c r="F48" s="55"/>
      <c r="G48" s="55"/>
      <c r="H48" s="55"/>
      <c r="I48" s="55"/>
      <c r="J48" s="55"/>
      <c r="K48" s="55"/>
      <c r="L48" s="55"/>
      <c r="M48" s="55"/>
      <c r="N48" s="55"/>
      <c r="O48" s="55"/>
      <c r="P48" s="55"/>
      <c r="Q48" s="54"/>
      <c r="R48" s="54"/>
    </row>
    <row r="49" spans="2:18" x14ac:dyDescent="0.2">
      <c r="B49" s="8"/>
      <c r="C49" s="6"/>
      <c r="D49" s="18"/>
      <c r="E49" s="18"/>
      <c r="F49" s="18"/>
      <c r="G49" s="18"/>
      <c r="H49" s="18"/>
      <c r="I49" s="18"/>
      <c r="J49" s="18"/>
      <c r="K49" s="18"/>
      <c r="L49" s="18"/>
      <c r="M49" s="18"/>
      <c r="N49" s="18"/>
      <c r="O49" s="18"/>
      <c r="P49" s="18"/>
      <c r="Q49" s="18"/>
      <c r="R49" s="18"/>
    </row>
    <row r="50" spans="2:18" x14ac:dyDescent="0.2">
      <c r="B50" s="8"/>
      <c r="C50" s="6" t="s">
        <v>50</v>
      </c>
      <c r="D50" s="18"/>
      <c r="E50" s="18"/>
      <c r="F50" s="18"/>
      <c r="G50" s="18"/>
      <c r="H50" s="18"/>
      <c r="I50" s="18"/>
      <c r="J50" s="18"/>
      <c r="K50" s="18"/>
      <c r="L50" s="18"/>
      <c r="M50" s="18"/>
      <c r="N50" s="18"/>
      <c r="O50" s="18"/>
      <c r="P50" s="18"/>
      <c r="Q50" s="18"/>
      <c r="R50" s="18"/>
    </row>
    <row r="51" spans="2:18" x14ac:dyDescent="0.2">
      <c r="B51" s="8"/>
      <c r="C51" s="6" t="s">
        <v>55</v>
      </c>
      <c r="D51" s="18"/>
      <c r="E51" s="18"/>
      <c r="F51" s="18"/>
      <c r="G51" s="18"/>
      <c r="H51" s="18"/>
      <c r="I51" s="18"/>
      <c r="J51" s="18"/>
      <c r="K51" s="18"/>
      <c r="L51" s="18"/>
      <c r="M51" s="18"/>
      <c r="N51" s="18"/>
      <c r="O51" s="18"/>
      <c r="P51" s="18"/>
      <c r="Q51" s="18"/>
      <c r="R51" s="18"/>
    </row>
    <row r="52" spans="2:18" x14ac:dyDescent="0.2">
      <c r="B52" s="8"/>
      <c r="C52" s="6" t="s">
        <v>54</v>
      </c>
      <c r="D52" s="18"/>
      <c r="E52" s="18"/>
      <c r="F52" s="18"/>
      <c r="G52" s="18"/>
      <c r="H52" s="18"/>
      <c r="I52" s="18"/>
      <c r="J52" s="18"/>
      <c r="K52" s="18"/>
      <c r="L52" s="18"/>
      <c r="M52" s="18"/>
      <c r="N52" s="18"/>
      <c r="O52" s="18"/>
      <c r="P52" s="18"/>
      <c r="Q52" s="18"/>
      <c r="R52" s="18"/>
    </row>
    <row r="53" spans="2:18" x14ac:dyDescent="0.2">
      <c r="B53" s="8"/>
      <c r="C53" s="80" t="s">
        <v>49</v>
      </c>
      <c r="D53" s="80"/>
      <c r="E53" s="80"/>
      <c r="F53" s="80"/>
      <c r="G53" s="80"/>
      <c r="H53" s="80"/>
      <c r="I53" s="80"/>
      <c r="J53" s="80"/>
      <c r="K53" s="80"/>
      <c r="L53" s="80"/>
      <c r="M53" s="80"/>
      <c r="N53" s="80"/>
      <c r="O53" s="80"/>
      <c r="P53" s="80"/>
      <c r="Q53" s="80"/>
      <c r="R53" s="18"/>
    </row>
    <row r="54" spans="2:18" x14ac:dyDescent="0.2">
      <c r="B54" s="8"/>
      <c r="C54" s="80"/>
      <c r="D54" s="80"/>
      <c r="E54" s="80"/>
      <c r="F54" s="80"/>
      <c r="G54" s="80"/>
      <c r="H54" s="80"/>
      <c r="I54" s="80"/>
      <c r="J54" s="80"/>
      <c r="K54" s="80"/>
      <c r="L54" s="80"/>
      <c r="M54" s="80"/>
      <c r="N54" s="80"/>
      <c r="O54" s="80"/>
      <c r="P54" s="80"/>
      <c r="Q54" s="80"/>
      <c r="R54" s="18"/>
    </row>
    <row r="55" spans="2:18" x14ac:dyDescent="0.2">
      <c r="B55" s="8"/>
      <c r="C55" s="80"/>
      <c r="D55" s="80"/>
      <c r="E55" s="80"/>
      <c r="F55" s="80"/>
      <c r="G55" s="80"/>
      <c r="H55" s="80"/>
      <c r="I55" s="80"/>
      <c r="J55" s="80"/>
      <c r="K55" s="80"/>
      <c r="L55" s="80"/>
      <c r="M55" s="80"/>
      <c r="N55" s="80"/>
      <c r="O55" s="80"/>
      <c r="P55" s="80"/>
      <c r="Q55" s="80"/>
      <c r="R55" s="18"/>
    </row>
    <row r="56" spans="2:18" x14ac:dyDescent="0.2">
      <c r="B56" s="8"/>
      <c r="C56" s="16" t="s">
        <v>63</v>
      </c>
      <c r="D56" s="25"/>
      <c r="E56" s="25"/>
      <c r="F56" s="25"/>
      <c r="G56" s="25"/>
      <c r="H56" s="25"/>
      <c r="I56" s="25"/>
      <c r="J56" s="25"/>
      <c r="K56" s="25"/>
      <c r="L56" s="25"/>
      <c r="M56" s="25"/>
      <c r="N56" s="25"/>
      <c r="O56" s="25"/>
      <c r="P56" s="25"/>
      <c r="Q56" s="25"/>
      <c r="R56" s="24"/>
    </row>
    <row r="57" spans="2:18" x14ac:dyDescent="0.2">
      <c r="B57" s="8"/>
      <c r="C57" s="16" t="s">
        <v>17</v>
      </c>
      <c r="D57" s="15"/>
    </row>
    <row r="58" spans="2:18" x14ac:dyDescent="0.2">
      <c r="B58" s="10"/>
      <c r="C58" s="16"/>
      <c r="D58" s="15" t="s">
        <v>18</v>
      </c>
    </row>
    <row r="59" spans="2:18" x14ac:dyDescent="0.2">
      <c r="B59" s="10"/>
      <c r="C59" s="17"/>
      <c r="D59" s="15" t="s">
        <v>19</v>
      </c>
    </row>
    <row r="60" spans="2:18" x14ac:dyDescent="0.2">
      <c r="B60" s="10"/>
      <c r="C60" s="15" t="s">
        <v>20</v>
      </c>
    </row>
    <row r="61" spans="2:18" x14ac:dyDescent="0.2">
      <c r="B61" s="8"/>
      <c r="C61" s="82" t="s">
        <v>68</v>
      </c>
      <c r="D61" s="82"/>
      <c r="E61" s="82"/>
      <c r="F61" s="82"/>
      <c r="G61" s="82"/>
      <c r="H61" s="82"/>
      <c r="I61" s="82"/>
      <c r="J61" s="82"/>
      <c r="K61" s="82"/>
      <c r="L61" s="82"/>
      <c r="M61" s="82"/>
      <c r="N61" s="82"/>
      <c r="O61" s="82"/>
      <c r="P61" s="82"/>
    </row>
    <row r="62" spans="2:18" x14ac:dyDescent="0.2">
      <c r="B62" s="8"/>
      <c r="C62" s="82"/>
      <c r="D62" s="82"/>
      <c r="E62" s="82"/>
      <c r="F62" s="82"/>
      <c r="G62" s="82"/>
      <c r="H62" s="82"/>
      <c r="I62" s="82"/>
      <c r="J62" s="82"/>
      <c r="K62" s="82"/>
      <c r="L62" s="82"/>
      <c r="M62" s="82"/>
      <c r="N62" s="82"/>
      <c r="O62" s="82"/>
      <c r="P62" s="82"/>
    </row>
    <row r="63" spans="2:18" x14ac:dyDescent="0.2">
      <c r="B63" s="8"/>
      <c r="C63" s="6"/>
      <c r="D63" s="6"/>
    </row>
    <row r="64" spans="2:18" x14ac:dyDescent="0.2">
      <c r="B64" s="77" t="s">
        <v>9</v>
      </c>
      <c r="C64" s="77"/>
      <c r="D64" s="11" t="s">
        <v>10</v>
      </c>
    </row>
    <row r="65" spans="2:4" x14ac:dyDescent="0.2">
      <c r="B65" s="8"/>
      <c r="C65" s="8"/>
      <c r="D65" s="8"/>
    </row>
  </sheetData>
  <mergeCells count="12">
    <mergeCell ref="C12:D12"/>
    <mergeCell ref="B64:C64"/>
    <mergeCell ref="C7:K7"/>
    <mergeCell ref="C21:R23"/>
    <mergeCell ref="C35:Q37"/>
    <mergeCell ref="C32:P33"/>
    <mergeCell ref="C46:P47"/>
    <mergeCell ref="C27:P28"/>
    <mergeCell ref="C53:Q55"/>
    <mergeCell ref="C61:P62"/>
    <mergeCell ref="C38:P40"/>
    <mergeCell ref="C42:P43"/>
  </mergeCells>
  <hyperlinks>
    <hyperlink ref="D64" r:id="rId1" xr:uid="{2A88576B-DEA5-4663-AB2C-48211A99CA77}"/>
  </hyperlinks>
  <pageMargins left="0.7" right="0.7" top="0.75" bottom="0.75" header="0.3" footer="0.3"/>
  <pageSetup paperSize="9" orientation="portrait" horizontalDpi="90"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47821-17E4-451B-873A-34AEA9438BD9}">
  <sheetPr codeName="Sheet2"/>
  <dimension ref="A1:P93"/>
  <sheetViews>
    <sheetView showGridLines="0" topLeftCell="A70" zoomScaleNormal="100" workbookViewId="0">
      <selection activeCell="E99" sqref="E99"/>
    </sheetView>
  </sheetViews>
  <sheetFormatPr defaultRowHeight="15" x14ac:dyDescent="0.25"/>
  <cols>
    <col min="1" max="1" width="9.140625" style="51"/>
    <col min="2" max="2" width="33.42578125" style="1" customWidth="1"/>
    <col min="3" max="6" width="28" style="1" customWidth="1"/>
    <col min="7" max="7" width="12.5703125" style="1" customWidth="1"/>
    <col min="8" max="8" width="12.140625" style="1" customWidth="1"/>
    <col min="9" max="9" width="11.7109375" style="1" customWidth="1"/>
    <col min="10" max="10" width="13.7109375" style="1" customWidth="1"/>
    <col min="11" max="11" width="12.5703125" style="1" customWidth="1"/>
    <col min="12" max="12" width="13.42578125" style="1" customWidth="1"/>
    <col min="13" max="13" width="11.42578125" style="1" customWidth="1"/>
    <col min="14" max="14" width="13" style="1" customWidth="1"/>
    <col min="15" max="15" width="12.28515625" style="1" customWidth="1"/>
    <col min="16" max="16" width="14.42578125" style="1" customWidth="1"/>
    <col min="17" max="17" width="13.28515625" style="1" customWidth="1"/>
    <col min="18" max="18" width="10.7109375" style="1" customWidth="1"/>
    <col min="19" max="19" width="11.5703125" style="1" customWidth="1"/>
    <col min="20" max="16384" width="9.140625" style="1"/>
  </cols>
  <sheetData>
    <row r="1" spans="1:3" x14ac:dyDescent="0.25">
      <c r="A1" s="50" t="s">
        <v>8</v>
      </c>
    </row>
    <row r="2" spans="1:3" x14ac:dyDescent="0.25">
      <c r="A2" s="50" t="str">
        <f>"Data extracted from "&amp;source_database&amp; " on " &amp; TEXT(data_date,"d mmmm yyyy")&amp;" for the " &amp; TEXT(report_date,"d mmmm yyyy") &amp; " report."</f>
        <v>Data extracted from Driver Licence Register (DLR) on 6/11/2020, 9/11/2020 and 11/11/2020 for the 5/11/2020, 8/11/2020 and 10/11/2020 report.</v>
      </c>
    </row>
    <row r="4" spans="1:3" x14ac:dyDescent="0.25">
      <c r="A4" s="48"/>
      <c r="B4" s="13"/>
    </row>
    <row r="5" spans="1:3" x14ac:dyDescent="0.25">
      <c r="A5" s="48"/>
    </row>
    <row r="6" spans="1:3" ht="30" customHeight="1" x14ac:dyDescent="0.25">
      <c r="A6" s="48">
        <v>2</v>
      </c>
      <c r="B6" s="83" t="s">
        <v>24</v>
      </c>
      <c r="C6" s="83"/>
    </row>
    <row r="7" spans="1:3" x14ac:dyDescent="0.25">
      <c r="A7" s="48"/>
      <c r="B7" s="37" t="s">
        <v>25</v>
      </c>
      <c r="C7" s="57" t="s">
        <v>23</v>
      </c>
    </row>
    <row r="8" spans="1:3" x14ac:dyDescent="0.25">
      <c r="A8" s="48"/>
      <c r="B8" s="21">
        <v>2016</v>
      </c>
      <c r="C8" s="20">
        <v>286</v>
      </c>
    </row>
    <row r="9" spans="1:3" x14ac:dyDescent="0.25">
      <c r="A9" s="48"/>
      <c r="B9" s="21">
        <v>2017</v>
      </c>
      <c r="C9" s="20">
        <v>241</v>
      </c>
    </row>
    <row r="10" spans="1:3" x14ac:dyDescent="0.25">
      <c r="A10" s="48"/>
      <c r="B10" s="22" t="s">
        <v>28</v>
      </c>
      <c r="C10" s="20">
        <v>131</v>
      </c>
    </row>
    <row r="11" spans="1:3" x14ac:dyDescent="0.25">
      <c r="A11" s="48"/>
      <c r="B11" s="22" t="s">
        <v>29</v>
      </c>
      <c r="C11" s="20">
        <v>797</v>
      </c>
    </row>
    <row r="12" spans="1:3" x14ac:dyDescent="0.25">
      <c r="A12" s="48"/>
      <c r="B12" s="21">
        <v>2019</v>
      </c>
      <c r="C12" s="20">
        <v>2505</v>
      </c>
    </row>
    <row r="13" spans="1:3" ht="17.25" x14ac:dyDescent="0.25">
      <c r="A13" s="48"/>
      <c r="B13" s="22" t="s">
        <v>26</v>
      </c>
      <c r="C13" s="20">
        <v>2149</v>
      </c>
    </row>
    <row r="14" spans="1:3" x14ac:dyDescent="0.25">
      <c r="A14" s="48"/>
      <c r="B14" s="38" t="s">
        <v>22</v>
      </c>
      <c r="C14" s="36">
        <v>6109</v>
      </c>
    </row>
    <row r="15" spans="1:3" x14ac:dyDescent="0.25">
      <c r="A15" s="48"/>
      <c r="B15" s="23" t="s">
        <v>27</v>
      </c>
    </row>
    <row r="16" spans="1:3" x14ac:dyDescent="0.25">
      <c r="A16" s="48"/>
    </row>
    <row r="17" spans="1:6" x14ac:dyDescent="0.25">
      <c r="A17" s="48">
        <v>3</v>
      </c>
      <c r="B17" s="84" t="s">
        <v>33</v>
      </c>
      <c r="C17" s="84"/>
      <c r="D17" s="84"/>
      <c r="E17" s="84"/>
      <c r="F17" s="84"/>
    </row>
    <row r="18" spans="1:6" ht="30" x14ac:dyDescent="0.25">
      <c r="A18" s="48"/>
      <c r="B18" s="33" t="s">
        <v>62</v>
      </c>
      <c r="C18" s="34" t="s">
        <v>74</v>
      </c>
      <c r="D18" s="34">
        <v>2019</v>
      </c>
      <c r="E18" s="34" t="s">
        <v>75</v>
      </c>
      <c r="F18" s="34" t="s">
        <v>22</v>
      </c>
    </row>
    <row r="19" spans="1:6" x14ac:dyDescent="0.25">
      <c r="A19" s="48"/>
      <c r="B19" s="19" t="s">
        <v>34</v>
      </c>
      <c r="C19" s="20">
        <v>246</v>
      </c>
      <c r="D19" s="20">
        <v>719</v>
      </c>
      <c r="E19" s="20">
        <v>580</v>
      </c>
      <c r="F19" s="20">
        <v>1545</v>
      </c>
    </row>
    <row r="20" spans="1:6" x14ac:dyDescent="0.25">
      <c r="A20" s="48"/>
      <c r="B20" s="19" t="s">
        <v>35</v>
      </c>
      <c r="C20" s="20">
        <v>60</v>
      </c>
      <c r="D20" s="20">
        <v>227</v>
      </c>
      <c r="E20" s="20">
        <v>224</v>
      </c>
      <c r="F20" s="20">
        <v>511</v>
      </c>
    </row>
    <row r="21" spans="1:6" x14ac:dyDescent="0.25">
      <c r="A21" s="48"/>
      <c r="B21" s="19" t="s">
        <v>36</v>
      </c>
      <c r="C21" s="20">
        <v>103</v>
      </c>
      <c r="D21" s="20">
        <v>295</v>
      </c>
      <c r="E21" s="20">
        <v>227</v>
      </c>
      <c r="F21" s="20">
        <v>625</v>
      </c>
    </row>
    <row r="22" spans="1:6" x14ac:dyDescent="0.25">
      <c r="A22" s="48"/>
      <c r="B22" s="19" t="s">
        <v>37</v>
      </c>
      <c r="C22" s="20">
        <v>11</v>
      </c>
      <c r="D22" s="20">
        <v>39</v>
      </c>
      <c r="E22" s="20">
        <v>39</v>
      </c>
      <c r="F22" s="20">
        <v>89</v>
      </c>
    </row>
    <row r="23" spans="1:6" x14ac:dyDescent="0.25">
      <c r="A23" s="48"/>
      <c r="B23" s="52" t="s">
        <v>71</v>
      </c>
      <c r="C23" s="20">
        <v>29</v>
      </c>
      <c r="D23" s="20">
        <v>73</v>
      </c>
      <c r="E23" s="20">
        <v>89</v>
      </c>
      <c r="F23" s="20">
        <v>191</v>
      </c>
    </row>
    <row r="24" spans="1:6" x14ac:dyDescent="0.25">
      <c r="A24" s="48"/>
      <c r="B24" s="19" t="s">
        <v>38</v>
      </c>
      <c r="C24" s="20">
        <v>63</v>
      </c>
      <c r="D24" s="20">
        <v>178</v>
      </c>
      <c r="E24" s="20">
        <v>144</v>
      </c>
      <c r="F24" s="20">
        <v>385</v>
      </c>
    </row>
    <row r="25" spans="1:6" x14ac:dyDescent="0.25">
      <c r="A25" s="48"/>
      <c r="B25" s="19" t="s">
        <v>39</v>
      </c>
      <c r="C25" s="20">
        <v>11</v>
      </c>
      <c r="D25" s="20">
        <v>33</v>
      </c>
      <c r="E25" s="20">
        <v>27</v>
      </c>
      <c r="F25" s="20">
        <v>71</v>
      </c>
    </row>
    <row r="26" spans="1:6" x14ac:dyDescent="0.25">
      <c r="A26" s="48"/>
      <c r="B26" s="19" t="s">
        <v>40</v>
      </c>
      <c r="C26" s="20">
        <v>7</v>
      </c>
      <c r="D26" s="20">
        <v>32</v>
      </c>
      <c r="E26" s="20">
        <v>21</v>
      </c>
      <c r="F26" s="20">
        <v>60</v>
      </c>
    </row>
    <row r="27" spans="1:6" x14ac:dyDescent="0.25">
      <c r="A27" s="48"/>
      <c r="B27" s="19" t="s">
        <v>41</v>
      </c>
      <c r="C27" s="20">
        <v>29</v>
      </c>
      <c r="D27" s="20">
        <v>136</v>
      </c>
      <c r="E27" s="20">
        <v>110</v>
      </c>
      <c r="F27" s="20">
        <v>275</v>
      </c>
    </row>
    <row r="28" spans="1:6" x14ac:dyDescent="0.25">
      <c r="A28" s="48"/>
      <c r="B28" s="19" t="s">
        <v>42</v>
      </c>
      <c r="C28" s="20">
        <v>41</v>
      </c>
      <c r="D28" s="20">
        <v>98</v>
      </c>
      <c r="E28" s="20">
        <v>96</v>
      </c>
      <c r="F28" s="20">
        <v>235</v>
      </c>
    </row>
    <row r="29" spans="1:6" x14ac:dyDescent="0.25">
      <c r="A29" s="48"/>
      <c r="B29" s="19" t="s">
        <v>43</v>
      </c>
      <c r="C29" s="20">
        <v>18</v>
      </c>
      <c r="D29" s="20">
        <v>77</v>
      </c>
      <c r="E29" s="20">
        <v>50</v>
      </c>
      <c r="F29" s="20">
        <v>145</v>
      </c>
    </row>
    <row r="30" spans="1:6" x14ac:dyDescent="0.25">
      <c r="A30" s="48"/>
      <c r="B30" s="19" t="s">
        <v>44</v>
      </c>
      <c r="C30" s="20">
        <v>24</v>
      </c>
      <c r="D30" s="20">
        <v>77</v>
      </c>
      <c r="E30" s="20">
        <v>59</v>
      </c>
      <c r="F30" s="20">
        <v>160</v>
      </c>
    </row>
    <row r="31" spans="1:6" x14ac:dyDescent="0.25">
      <c r="A31" s="48"/>
      <c r="B31" s="52" t="s">
        <v>85</v>
      </c>
      <c r="C31" s="20">
        <v>11</v>
      </c>
      <c r="D31" s="20">
        <v>37</v>
      </c>
      <c r="E31" s="20">
        <v>44</v>
      </c>
      <c r="F31" s="20">
        <v>92</v>
      </c>
    </row>
    <row r="32" spans="1:6" x14ac:dyDescent="0.25">
      <c r="A32" s="48"/>
      <c r="B32" s="19" t="s">
        <v>45</v>
      </c>
      <c r="C32" s="20">
        <v>77</v>
      </c>
      <c r="D32" s="20">
        <v>281</v>
      </c>
      <c r="E32" s="20">
        <v>248</v>
      </c>
      <c r="F32" s="20">
        <v>606</v>
      </c>
    </row>
    <row r="33" spans="1:10" x14ac:dyDescent="0.25">
      <c r="A33" s="48"/>
      <c r="B33" s="19" t="s">
        <v>46</v>
      </c>
      <c r="C33" s="20">
        <v>62</v>
      </c>
      <c r="D33" s="20">
        <v>182</v>
      </c>
      <c r="E33" s="20">
        <v>179</v>
      </c>
      <c r="F33" s="20">
        <v>423</v>
      </c>
    </row>
    <row r="34" spans="1:10" x14ac:dyDescent="0.25">
      <c r="A34" s="48"/>
      <c r="B34" s="19" t="s">
        <v>47</v>
      </c>
      <c r="C34" s="20">
        <v>5</v>
      </c>
      <c r="D34" s="20">
        <v>21</v>
      </c>
      <c r="E34" s="20">
        <v>12</v>
      </c>
      <c r="F34" s="20">
        <v>38</v>
      </c>
    </row>
    <row r="35" spans="1:10" x14ac:dyDescent="0.25">
      <c r="A35" s="48"/>
      <c r="B35" s="35" t="s">
        <v>22</v>
      </c>
      <c r="C35" s="36">
        <v>797</v>
      </c>
      <c r="D35" s="36">
        <v>2505</v>
      </c>
      <c r="E35" s="36">
        <v>2149</v>
      </c>
      <c r="F35" s="36">
        <v>5451</v>
      </c>
    </row>
    <row r="36" spans="1:10" s="39" customFormat="1" x14ac:dyDescent="0.25">
      <c r="A36" s="49"/>
      <c r="B36" s="46" t="s">
        <v>76</v>
      </c>
      <c r="C36" s="41"/>
      <c r="D36" s="41"/>
      <c r="E36" s="41"/>
      <c r="F36" s="41"/>
    </row>
    <row r="37" spans="1:10" s="39" customFormat="1" x14ac:dyDescent="0.25">
      <c r="A37" s="49"/>
      <c r="B37" s="40" t="s">
        <v>77</v>
      </c>
      <c r="C37" s="41"/>
      <c r="D37" s="41"/>
      <c r="E37" s="41"/>
      <c r="F37" s="41"/>
    </row>
    <row r="38" spans="1:10" x14ac:dyDescent="0.25">
      <c r="A38" s="48"/>
    </row>
    <row r="39" spans="1:10" x14ac:dyDescent="0.25">
      <c r="A39" s="48"/>
    </row>
    <row r="40" spans="1:10" x14ac:dyDescent="0.25">
      <c r="A40" s="48"/>
      <c r="B40" s="44"/>
      <c r="C40" s="42"/>
      <c r="D40" s="42"/>
      <c r="E40" s="42"/>
      <c r="F40" s="42"/>
      <c r="G40" s="42"/>
      <c r="H40" s="42"/>
      <c r="I40" s="42"/>
      <c r="J40" s="42"/>
    </row>
    <row r="41" spans="1:10" x14ac:dyDescent="0.25">
      <c r="A41" s="48">
        <v>8</v>
      </c>
      <c r="B41" s="84" t="s">
        <v>61</v>
      </c>
      <c r="C41" s="84"/>
      <c r="D41" s="84"/>
      <c r="E41" s="84"/>
    </row>
    <row r="42" spans="1:10" ht="30" x14ac:dyDescent="0.25">
      <c r="B42" s="31" t="s">
        <v>60</v>
      </c>
      <c r="C42" s="32" t="s">
        <v>56</v>
      </c>
      <c r="D42" s="32" t="s">
        <v>59</v>
      </c>
      <c r="E42" s="32" t="s">
        <v>22</v>
      </c>
    </row>
    <row r="43" spans="1:10" ht="17.25" x14ac:dyDescent="0.25">
      <c r="B43" s="22" t="s">
        <v>78</v>
      </c>
      <c r="C43" s="29">
        <v>129</v>
      </c>
      <c r="D43" s="29">
        <v>668</v>
      </c>
      <c r="E43" s="29">
        <v>797</v>
      </c>
    </row>
    <row r="44" spans="1:10" x14ac:dyDescent="0.25">
      <c r="B44" s="45">
        <v>2019</v>
      </c>
      <c r="C44" s="29">
        <v>658</v>
      </c>
      <c r="D44" s="29">
        <v>1847</v>
      </c>
      <c r="E44" s="29">
        <v>2505</v>
      </c>
    </row>
    <row r="45" spans="1:10" ht="17.25" x14ac:dyDescent="0.25">
      <c r="B45" s="47" t="s">
        <v>79</v>
      </c>
      <c r="C45" s="29">
        <v>889</v>
      </c>
      <c r="D45" s="29">
        <v>1272</v>
      </c>
      <c r="E45" s="29">
        <v>2161</v>
      </c>
    </row>
    <row r="46" spans="1:10" x14ac:dyDescent="0.25">
      <c r="B46" s="38" t="s">
        <v>22</v>
      </c>
      <c r="C46" s="30">
        <v>1676</v>
      </c>
      <c r="D46" s="30">
        <v>3787</v>
      </c>
      <c r="E46" s="30">
        <v>5463</v>
      </c>
    </row>
    <row r="47" spans="1:10" x14ac:dyDescent="0.25">
      <c r="B47" s="23" t="s">
        <v>80</v>
      </c>
    </row>
    <row r="48" spans="1:10" x14ac:dyDescent="0.25">
      <c r="B48" s="23" t="s">
        <v>81</v>
      </c>
      <c r="C48" s="23"/>
    </row>
    <row r="50" spans="1:16" x14ac:dyDescent="0.25">
      <c r="B50" s="13" t="s">
        <v>87</v>
      </c>
    </row>
    <row r="52" spans="1:16" x14ac:dyDescent="0.25">
      <c r="A52" s="48">
        <v>9</v>
      </c>
      <c r="B52" s="1" t="s">
        <v>90</v>
      </c>
    </row>
    <row r="53" spans="1:16" x14ac:dyDescent="0.25">
      <c r="B53" s="1" t="s">
        <v>92</v>
      </c>
    </row>
    <row r="54" spans="1:16" x14ac:dyDescent="0.25">
      <c r="B54" s="1" t="s">
        <v>93</v>
      </c>
    </row>
    <row r="55" spans="1:16" x14ac:dyDescent="0.25">
      <c r="B55" s="1" t="s">
        <v>94</v>
      </c>
    </row>
    <row r="57" spans="1:16" ht="15.75" x14ac:dyDescent="0.25">
      <c r="B57" s="60" t="s">
        <v>89</v>
      </c>
    </row>
    <row r="58" spans="1:16" ht="38.25" x14ac:dyDescent="0.25">
      <c r="B58" s="31" t="s">
        <v>96</v>
      </c>
      <c r="C58" s="32" t="s">
        <v>97</v>
      </c>
      <c r="D58" s="32" t="s">
        <v>98</v>
      </c>
      <c r="F58" s="67" t="s">
        <v>108</v>
      </c>
      <c r="G58" s="67" t="s">
        <v>101</v>
      </c>
      <c r="H58" s="67" t="s">
        <v>102</v>
      </c>
      <c r="J58" s="67" t="s">
        <v>108</v>
      </c>
      <c r="K58" s="67" t="s">
        <v>101</v>
      </c>
      <c r="L58" s="67" t="s">
        <v>106</v>
      </c>
      <c r="N58" s="67" t="s">
        <v>108</v>
      </c>
      <c r="O58" s="67" t="s">
        <v>101</v>
      </c>
      <c r="P58" s="67" t="s">
        <v>105</v>
      </c>
    </row>
    <row r="59" spans="1:16" x14ac:dyDescent="0.25">
      <c r="B59" s="19" t="s">
        <v>95</v>
      </c>
      <c r="C59" s="61">
        <v>78650</v>
      </c>
      <c r="D59" s="61">
        <v>68391.3</v>
      </c>
      <c r="F59" s="68">
        <v>43343</v>
      </c>
      <c r="G59" s="69">
        <v>500</v>
      </c>
      <c r="H59" s="69">
        <f>G59*20/23</f>
        <v>434.78260869565219</v>
      </c>
      <c r="J59" s="68">
        <v>43677</v>
      </c>
      <c r="K59" s="69">
        <v>19350</v>
      </c>
      <c r="L59" s="69">
        <f>K59*20/23</f>
        <v>16826.08695652174</v>
      </c>
      <c r="N59" s="68">
        <v>44043</v>
      </c>
      <c r="O59" s="69">
        <v>37050</v>
      </c>
      <c r="P59" s="69">
        <f>O59*20/23</f>
        <v>32217.391304347828</v>
      </c>
    </row>
    <row r="60" spans="1:16" x14ac:dyDescent="0.25">
      <c r="B60" s="19" t="s">
        <v>99</v>
      </c>
      <c r="C60" s="61">
        <v>332150</v>
      </c>
      <c r="D60" s="62">
        <v>288826.09000000003</v>
      </c>
      <c r="F60" s="68">
        <v>43373</v>
      </c>
      <c r="G60" s="69">
        <v>1350</v>
      </c>
      <c r="H60" s="69">
        <f t="shared" ref="H60:H69" si="0">G60*20/23</f>
        <v>1173.9130434782608</v>
      </c>
      <c r="J60" s="68">
        <v>43708</v>
      </c>
      <c r="K60" s="69">
        <v>20900</v>
      </c>
      <c r="L60" s="69">
        <f t="shared" ref="L60:L70" si="1">K60*20/23</f>
        <v>18173.91304347826</v>
      </c>
      <c r="N60" s="68">
        <v>44074</v>
      </c>
      <c r="O60" s="69">
        <v>35200</v>
      </c>
      <c r="P60" s="69">
        <f t="shared" ref="P60:P61" si="2">O60*20/23</f>
        <v>30608.695652173912</v>
      </c>
    </row>
    <row r="61" spans="1:16" x14ac:dyDescent="0.25">
      <c r="B61" s="19" t="s">
        <v>100</v>
      </c>
      <c r="C61" s="61">
        <v>110200</v>
      </c>
      <c r="D61" s="62">
        <v>95826.09</v>
      </c>
      <c r="F61" s="68">
        <v>43404</v>
      </c>
      <c r="G61" s="69">
        <v>2650</v>
      </c>
      <c r="H61" s="69">
        <f t="shared" si="0"/>
        <v>2304.3478260869565</v>
      </c>
      <c r="J61" s="68">
        <v>43738</v>
      </c>
      <c r="K61" s="69">
        <v>23100</v>
      </c>
      <c r="L61" s="69">
        <f t="shared" si="1"/>
        <v>20086.956521739132</v>
      </c>
      <c r="N61" s="68">
        <v>44104</v>
      </c>
      <c r="O61" s="69">
        <v>37950</v>
      </c>
      <c r="P61" s="69">
        <f t="shared" si="2"/>
        <v>33000</v>
      </c>
    </row>
    <row r="62" spans="1:16" ht="15.75" x14ac:dyDescent="0.25">
      <c r="B62" s="63" t="s">
        <v>23</v>
      </c>
      <c r="C62" s="64">
        <f>SUM(C59:C61)</f>
        <v>521000</v>
      </c>
      <c r="D62" s="64">
        <f>SUM(D59:D61)</f>
        <v>453043.48</v>
      </c>
      <c r="F62" s="68">
        <v>43434</v>
      </c>
      <c r="G62" s="69">
        <v>3700</v>
      </c>
      <c r="H62" s="69">
        <f t="shared" si="0"/>
        <v>3217.391304347826</v>
      </c>
      <c r="J62" s="68">
        <v>43769</v>
      </c>
      <c r="K62" s="69">
        <v>26550</v>
      </c>
      <c r="L62" s="69">
        <f t="shared" si="1"/>
        <v>23086.956521739132</v>
      </c>
      <c r="N62" s="75"/>
      <c r="O62" s="75"/>
      <c r="P62" s="75"/>
    </row>
    <row r="63" spans="1:16" x14ac:dyDescent="0.25">
      <c r="F63" s="68">
        <v>43465</v>
      </c>
      <c r="G63" s="69">
        <v>4500</v>
      </c>
      <c r="H63" s="69">
        <f t="shared" si="0"/>
        <v>3913.0434782608695</v>
      </c>
      <c r="J63" s="68">
        <v>43799</v>
      </c>
      <c r="K63" s="69">
        <v>27750</v>
      </c>
      <c r="L63" s="69">
        <f t="shared" si="1"/>
        <v>24130.434782608696</v>
      </c>
      <c r="N63" s="71" t="s">
        <v>23</v>
      </c>
      <c r="O63" s="72">
        <f>SUM(O59:O61)</f>
        <v>110200</v>
      </c>
      <c r="P63" s="72">
        <f>SUM(P59:P61)</f>
        <v>95826.086956521744</v>
      </c>
    </row>
    <row r="64" spans="1:16" x14ac:dyDescent="0.25">
      <c r="F64" s="68">
        <v>43499</v>
      </c>
      <c r="G64" s="69">
        <v>7000</v>
      </c>
      <c r="H64" s="69">
        <f t="shared" si="0"/>
        <v>6086.95652173913</v>
      </c>
      <c r="J64" s="68">
        <v>43830</v>
      </c>
      <c r="K64" s="69">
        <v>27300</v>
      </c>
      <c r="L64" s="69">
        <f t="shared" si="1"/>
        <v>23739.130434782608</v>
      </c>
      <c r="N64" s="71"/>
      <c r="O64" s="73" t="s">
        <v>103</v>
      </c>
      <c r="P64" s="73" t="s">
        <v>104</v>
      </c>
    </row>
    <row r="65" spans="2:16" x14ac:dyDescent="0.25">
      <c r="F65" s="68">
        <v>43524</v>
      </c>
      <c r="G65" s="69">
        <v>7050</v>
      </c>
      <c r="H65" s="69">
        <f t="shared" si="0"/>
        <v>6130.434782608696</v>
      </c>
      <c r="J65" s="68">
        <v>43861</v>
      </c>
      <c r="K65" s="69">
        <v>31950</v>
      </c>
      <c r="L65" s="69">
        <f t="shared" si="1"/>
        <v>27782.608695652172</v>
      </c>
    </row>
    <row r="66" spans="2:16" x14ac:dyDescent="0.25">
      <c r="F66" s="68">
        <v>43555</v>
      </c>
      <c r="G66" s="69">
        <v>10200</v>
      </c>
      <c r="H66" s="69">
        <f t="shared" si="0"/>
        <v>8869.565217391304</v>
      </c>
      <c r="J66" s="68">
        <v>43890</v>
      </c>
      <c r="K66" s="69">
        <v>30300</v>
      </c>
      <c r="L66" s="69">
        <f t="shared" si="1"/>
        <v>26347.82608695652</v>
      </c>
    </row>
    <row r="67" spans="2:16" x14ac:dyDescent="0.25">
      <c r="F67" s="68">
        <v>43585</v>
      </c>
      <c r="G67" s="69">
        <v>11350</v>
      </c>
      <c r="H67" s="69">
        <f t="shared" si="0"/>
        <v>9869.565217391304</v>
      </c>
      <c r="J67" s="68">
        <v>43921</v>
      </c>
      <c r="K67" s="69">
        <v>30650</v>
      </c>
      <c r="L67" s="69">
        <f t="shared" si="1"/>
        <v>26652.17391304348</v>
      </c>
    </row>
    <row r="68" spans="2:16" x14ac:dyDescent="0.25">
      <c r="F68" s="68">
        <v>43616</v>
      </c>
      <c r="G68" s="69">
        <v>15150</v>
      </c>
      <c r="H68" s="69">
        <f t="shared" si="0"/>
        <v>13173.91304347826</v>
      </c>
      <c r="J68" s="68">
        <v>43951</v>
      </c>
      <c r="K68" s="69">
        <v>26250</v>
      </c>
      <c r="L68" s="69">
        <f t="shared" si="1"/>
        <v>22826.08695652174</v>
      </c>
    </row>
    <row r="69" spans="2:16" x14ac:dyDescent="0.25">
      <c r="F69" s="68">
        <v>43646</v>
      </c>
      <c r="G69" s="69">
        <v>15200</v>
      </c>
      <c r="H69" s="69">
        <f t="shared" si="0"/>
        <v>13217.391304347826</v>
      </c>
      <c r="J69" s="68">
        <v>43982</v>
      </c>
      <c r="K69" s="69">
        <v>34450</v>
      </c>
      <c r="L69" s="69">
        <f t="shared" si="1"/>
        <v>29956.521739130436</v>
      </c>
    </row>
    <row r="70" spans="2:16" x14ac:dyDescent="0.25">
      <c r="F70" s="70"/>
      <c r="G70" s="70"/>
      <c r="H70" s="70"/>
      <c r="J70" s="68">
        <v>44012</v>
      </c>
      <c r="K70" s="69">
        <v>33600</v>
      </c>
      <c r="L70" s="69">
        <f t="shared" si="1"/>
        <v>29217.391304347828</v>
      </c>
    </row>
    <row r="71" spans="2:16" ht="15.75" x14ac:dyDescent="0.25">
      <c r="F71" s="74" t="s">
        <v>23</v>
      </c>
      <c r="G71" s="72">
        <f>SUM(G59:G69)</f>
        <v>78650</v>
      </c>
      <c r="H71" s="72">
        <f>SUM(H59:H69)</f>
        <v>68391.304347826081</v>
      </c>
      <c r="J71" s="75"/>
      <c r="K71" s="75"/>
      <c r="L71" s="75"/>
    </row>
    <row r="72" spans="2:16" x14ac:dyDescent="0.25">
      <c r="G72" s="73" t="s">
        <v>103</v>
      </c>
      <c r="H72" s="73" t="s">
        <v>104</v>
      </c>
      <c r="J72" s="71" t="s">
        <v>23</v>
      </c>
      <c r="K72" s="72">
        <f>SUM(K59:K70)</f>
        <v>332150</v>
      </c>
      <c r="L72" s="72">
        <f>SUM(L59:L70)</f>
        <v>288826.08695652173</v>
      </c>
    </row>
    <row r="73" spans="2:16" x14ac:dyDescent="0.25">
      <c r="J73" s="71"/>
      <c r="K73" s="73" t="s">
        <v>103</v>
      </c>
      <c r="L73" s="73" t="s">
        <v>104</v>
      </c>
    </row>
    <row r="76" spans="2:16" ht="15.75" x14ac:dyDescent="0.25">
      <c r="B76" s="60" t="s">
        <v>91</v>
      </c>
    </row>
    <row r="77" spans="2:16" ht="38.25" x14ac:dyDescent="0.25">
      <c r="B77" s="31" t="s">
        <v>96</v>
      </c>
      <c r="C77" s="32" t="s">
        <v>97</v>
      </c>
      <c r="D77" s="32" t="s">
        <v>98</v>
      </c>
      <c r="F77" s="67" t="s">
        <v>108</v>
      </c>
      <c r="G77" s="67" t="s">
        <v>101</v>
      </c>
      <c r="H77" s="67" t="s">
        <v>107</v>
      </c>
      <c r="J77" s="67" t="s">
        <v>108</v>
      </c>
      <c r="K77" s="67" t="s">
        <v>101</v>
      </c>
      <c r="L77" s="67" t="s">
        <v>106</v>
      </c>
      <c r="N77" s="67" t="s">
        <v>108</v>
      </c>
      <c r="O77" s="67" t="s">
        <v>101</v>
      </c>
      <c r="P77" s="67" t="s">
        <v>106</v>
      </c>
    </row>
    <row r="78" spans="2:16" x14ac:dyDescent="0.25">
      <c r="B78" s="19" t="s">
        <v>95</v>
      </c>
      <c r="C78" s="61">
        <v>30975</v>
      </c>
      <c r="D78" s="62">
        <v>26934.78</v>
      </c>
      <c r="F78" s="68">
        <v>43473</v>
      </c>
      <c r="G78" s="69">
        <v>-710</v>
      </c>
      <c r="H78" s="69">
        <f>G78*20/23</f>
        <v>-617.39130434782612</v>
      </c>
      <c r="J78" s="68">
        <v>43661</v>
      </c>
      <c r="K78" s="69">
        <v>-5135</v>
      </c>
      <c r="L78" s="69">
        <f>K78*20/23</f>
        <v>-4465.217391304348</v>
      </c>
      <c r="N78" s="68">
        <v>44040</v>
      </c>
      <c r="O78" s="69">
        <v>-12660.01</v>
      </c>
      <c r="P78" s="69">
        <f>O78*20/23</f>
        <v>-11008.704347826088</v>
      </c>
    </row>
    <row r="79" spans="2:16" x14ac:dyDescent="0.25">
      <c r="B79" s="19" t="s">
        <v>99</v>
      </c>
      <c r="C79" s="62">
        <v>96450.02</v>
      </c>
      <c r="D79" s="62">
        <v>83869.58</v>
      </c>
      <c r="F79" s="68">
        <v>43473</v>
      </c>
      <c r="G79" s="69">
        <v>-1075</v>
      </c>
      <c r="H79" s="69">
        <f t="shared" ref="H79:H87" si="3">G79*20/23</f>
        <v>-934.78260869565213</v>
      </c>
      <c r="J79" s="68">
        <v>43685</v>
      </c>
      <c r="K79" s="69">
        <v>-8185</v>
      </c>
      <c r="L79" s="69">
        <f t="shared" ref="L79:L89" si="4">K79*20/23</f>
        <v>-7117.391304347826</v>
      </c>
      <c r="N79" s="68">
        <v>44064</v>
      </c>
      <c r="O79" s="69">
        <v>-14325</v>
      </c>
      <c r="P79" s="69">
        <f t="shared" ref="P79:P80" si="5">O79*20/23</f>
        <v>-12456.521739130434</v>
      </c>
    </row>
    <row r="80" spans="2:16" x14ac:dyDescent="0.25">
      <c r="B80" s="19" t="s">
        <v>100</v>
      </c>
      <c r="C80" s="62">
        <v>39320.01</v>
      </c>
      <c r="D80" s="62">
        <v>34191.31</v>
      </c>
      <c r="F80" s="68">
        <v>43473</v>
      </c>
      <c r="G80" s="69">
        <v>-1920.01</v>
      </c>
      <c r="H80" s="69">
        <f t="shared" si="3"/>
        <v>-1669.5739130434781</v>
      </c>
      <c r="J80" s="68">
        <v>43724</v>
      </c>
      <c r="K80" s="69">
        <v>-7115</v>
      </c>
      <c r="L80" s="69">
        <f t="shared" si="4"/>
        <v>-6186.95652173913</v>
      </c>
      <c r="N80" s="68">
        <v>44089</v>
      </c>
      <c r="O80" s="69">
        <v>-12335</v>
      </c>
      <c r="P80" s="69">
        <f t="shared" si="5"/>
        <v>-10726.08695652174</v>
      </c>
    </row>
    <row r="81" spans="1:16" ht="15.75" x14ac:dyDescent="0.25">
      <c r="B81" s="63" t="s">
        <v>23</v>
      </c>
      <c r="C81" s="65">
        <f>SUM(C78:C80)</f>
        <v>166745.03</v>
      </c>
      <c r="D81" s="66">
        <f>SUM(D78:D80)</f>
        <v>144995.66999999998</v>
      </c>
      <c r="F81" s="68">
        <v>43473</v>
      </c>
      <c r="G81" s="69">
        <v>-1725</v>
      </c>
      <c r="H81" s="69">
        <f t="shared" si="3"/>
        <v>-1500</v>
      </c>
      <c r="J81" s="68">
        <v>43759</v>
      </c>
      <c r="K81" s="69">
        <v>-6270</v>
      </c>
      <c r="L81" s="69">
        <f t="shared" si="4"/>
        <v>-5452.173913043478</v>
      </c>
      <c r="N81" s="75"/>
      <c r="O81" s="75"/>
      <c r="P81" s="75"/>
    </row>
    <row r="82" spans="1:16" x14ac:dyDescent="0.25">
      <c r="F82" s="68">
        <v>43486</v>
      </c>
      <c r="G82" s="69">
        <v>-2334.9899999999998</v>
      </c>
      <c r="H82" s="69">
        <f t="shared" si="3"/>
        <v>-2030.4260869565217</v>
      </c>
      <c r="J82" s="68">
        <v>43780</v>
      </c>
      <c r="K82" s="69">
        <v>-8265</v>
      </c>
      <c r="L82" s="69">
        <f t="shared" si="4"/>
        <v>-7186.95652173913</v>
      </c>
      <c r="N82" s="71" t="s">
        <v>23</v>
      </c>
      <c r="O82" s="72">
        <f>SUM(O78:O80)*-1</f>
        <v>39320.01</v>
      </c>
      <c r="P82" s="72">
        <v>34191.31</v>
      </c>
    </row>
    <row r="83" spans="1:16" x14ac:dyDescent="0.25">
      <c r="F83" s="68">
        <v>43523</v>
      </c>
      <c r="G83" s="69">
        <v>-3710</v>
      </c>
      <c r="H83" s="69">
        <f t="shared" si="3"/>
        <v>-3226.086956521739</v>
      </c>
      <c r="J83" s="68">
        <v>43808</v>
      </c>
      <c r="K83" s="69">
        <v>-8520.01</v>
      </c>
      <c r="L83" s="69">
        <f t="shared" si="4"/>
        <v>-7408.7043478260875</v>
      </c>
      <c r="N83" s="71"/>
      <c r="O83" s="73" t="s">
        <v>103</v>
      </c>
      <c r="P83" s="73" t="s">
        <v>104</v>
      </c>
    </row>
    <row r="84" spans="1:16" x14ac:dyDescent="0.25">
      <c r="F84" s="68">
        <v>43551</v>
      </c>
      <c r="G84" s="69">
        <v>-3700</v>
      </c>
      <c r="H84" s="69">
        <f t="shared" si="3"/>
        <v>-3217.391304347826</v>
      </c>
      <c r="J84" s="68">
        <v>43844</v>
      </c>
      <c r="K84" s="69">
        <v>-7500</v>
      </c>
      <c r="L84" s="69">
        <f t="shared" si="4"/>
        <v>-6521.739130434783</v>
      </c>
    </row>
    <row r="85" spans="1:16" x14ac:dyDescent="0.25">
      <c r="F85" s="68">
        <v>43585</v>
      </c>
      <c r="G85" s="69">
        <v>-4875</v>
      </c>
      <c r="H85" s="69">
        <f t="shared" si="3"/>
        <v>-4239.130434782609</v>
      </c>
      <c r="J85" s="68">
        <v>43873</v>
      </c>
      <c r="K85" s="69">
        <v>-9260</v>
      </c>
      <c r="L85" s="69">
        <f t="shared" si="4"/>
        <v>-8052.173913043478</v>
      </c>
    </row>
    <row r="86" spans="1:16" x14ac:dyDescent="0.25">
      <c r="F86" s="68">
        <v>43609</v>
      </c>
      <c r="G86" s="69">
        <v>-4600</v>
      </c>
      <c r="H86" s="69">
        <f t="shared" si="3"/>
        <v>-4000</v>
      </c>
      <c r="J86" s="68">
        <v>43902</v>
      </c>
      <c r="K86" s="69">
        <v>-7905</v>
      </c>
      <c r="L86" s="69">
        <f t="shared" si="4"/>
        <v>-6873.913043478261</v>
      </c>
    </row>
    <row r="87" spans="1:16" x14ac:dyDescent="0.25">
      <c r="F87" s="68">
        <v>43634</v>
      </c>
      <c r="G87" s="69">
        <v>-6325</v>
      </c>
      <c r="H87" s="69">
        <f t="shared" si="3"/>
        <v>-5500</v>
      </c>
      <c r="J87" s="68">
        <v>43942</v>
      </c>
      <c r="K87" s="69">
        <v>-13310</v>
      </c>
      <c r="L87" s="69">
        <f t="shared" si="4"/>
        <v>-11573.91304347826</v>
      </c>
    </row>
    <row r="88" spans="1:16" x14ac:dyDescent="0.25">
      <c r="F88" s="70"/>
      <c r="G88" s="70"/>
      <c r="H88" s="70"/>
      <c r="J88" s="68">
        <v>43970</v>
      </c>
      <c r="K88" s="69">
        <v>-5475</v>
      </c>
      <c r="L88" s="69">
        <f t="shared" si="4"/>
        <v>-4760.869565217391</v>
      </c>
    </row>
    <row r="89" spans="1:16" x14ac:dyDescent="0.25">
      <c r="F89" s="71" t="s">
        <v>23</v>
      </c>
      <c r="G89" s="72">
        <f>SUM(G78:G87)*-1</f>
        <v>30975</v>
      </c>
      <c r="H89" s="72">
        <v>26934.78</v>
      </c>
      <c r="J89" s="68">
        <v>44000</v>
      </c>
      <c r="K89" s="69">
        <v>-9510.01</v>
      </c>
      <c r="L89" s="69">
        <f t="shared" si="4"/>
        <v>-8269.5739130434795</v>
      </c>
    </row>
    <row r="90" spans="1:16" ht="15.75" x14ac:dyDescent="0.25">
      <c r="F90" s="71"/>
      <c r="G90" s="73" t="s">
        <v>103</v>
      </c>
      <c r="H90" s="73" t="s">
        <v>104</v>
      </c>
      <c r="J90" s="75"/>
      <c r="K90" s="75"/>
      <c r="L90" s="75"/>
    </row>
    <row r="91" spans="1:16" x14ac:dyDescent="0.25">
      <c r="J91" s="71" t="s">
        <v>23</v>
      </c>
      <c r="K91" s="72">
        <f>SUM(K77:K89)*-1</f>
        <v>96450.02</v>
      </c>
      <c r="L91" s="72">
        <v>83869.58</v>
      </c>
    </row>
    <row r="92" spans="1:16" x14ac:dyDescent="0.25">
      <c r="A92" s="48"/>
      <c r="J92" s="71"/>
      <c r="K92" s="73" t="s">
        <v>103</v>
      </c>
      <c r="L92" s="73" t="s">
        <v>104</v>
      </c>
    </row>
    <row r="93" spans="1:16" x14ac:dyDescent="0.25">
      <c r="B93" s="59"/>
    </row>
  </sheetData>
  <mergeCells count="3">
    <mergeCell ref="B6:C6"/>
    <mergeCell ref="B17:F17"/>
    <mergeCell ref="B41:E41"/>
  </mergeCells>
  <conditionalFormatting sqref="C8:C14">
    <cfRule type="cellIs" dxfId="1" priority="3" operator="between">
      <formula>1</formula>
      <formula>3</formula>
    </cfRule>
  </conditionalFormatting>
  <conditionalFormatting sqref="C43:E45">
    <cfRule type="cellIs" dxfId="0" priority="1" operator="between">
      <formula>1</formula>
      <formula>3</formula>
    </cfRule>
  </conditionalFormatting>
  <pageMargins left="0.7" right="0.7" top="0.75" bottom="0.75" header="0.3" footer="0.3"/>
  <pageSetup orientation="portrait"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Caveats</vt:lpstr>
      <vt:lpstr>Data</vt:lpstr>
      <vt:lpstr>data_date</vt:lpstr>
      <vt:lpstr>report_date</vt:lpstr>
      <vt:lpstr>request_question</vt:lpstr>
      <vt:lpstr>requestor</vt:lpstr>
      <vt:lpstr>source_database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NZ Transport Agency</dc:creator>
  <dcterms:created xsi:type="dcterms:W3CDTF">2019-01-22T03:13:04Z</dcterms:created>
  <dcterms:modified xsi:type="dcterms:W3CDTF">2020-11-23T19:21:49Z</dcterms:modified>
  <cp:contentStatus/>
</cp:coreProperties>
</file>